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610" yWindow="-120" windowWidth="20730" windowHeight="11160" tabRatio="933" firstSheet="1" activeTab="1"/>
  </bookViews>
  <sheets>
    <sheet name="Planilha3" sheetId="61" state="hidden" r:id="rId1"/>
    <sheet name="capa" sheetId="31" r:id="rId2"/>
    <sheet name="ESTIMATIVA DE PREÇOS" sheetId="37" r:id="rId3"/>
    <sheet name="RESUMO DAS ATIVIDADES" sheetId="38" r:id="rId4"/>
    <sheet name="CAPA MEMÓRIA" sheetId="70" r:id="rId5"/>
    <sheet name="CCU - ADM LOCAL" sheetId="77" r:id="rId6"/>
    <sheet name="QUANTIDADE SGPU" sheetId="85" r:id="rId7"/>
    <sheet name="ÁREAS - SGPU" sheetId="75" state="hidden" r:id="rId8"/>
    <sheet name="RESUMO DAS ATIVIDADES - NORMAL" sheetId="62" state="hidden" r:id="rId9"/>
    <sheet name="RESUMO DAS ATIVIDADES - DOMINGO" sheetId="63" state="hidden" r:id="rId10"/>
    <sheet name="RESUMO DAS ATIVIDADES - SÁBADO" sheetId="64" state="hidden" r:id="rId11"/>
    <sheet name="RESUMO DAS ATIVIDADES - NOTURNO" sheetId="65" state="hidden" r:id="rId12"/>
    <sheet name="PROJETO" sheetId="35" state="hidden" r:id="rId13"/>
    <sheet name="Avaliação Preliminar" sheetId="53" state="hidden" r:id="rId14"/>
    <sheet name="Resumo R$ m2 (2)" sheetId="24" state="hidden" r:id="rId15"/>
    <sheet name="Tab Ref (2)" sheetId="79" state="hidden" r:id="rId16"/>
    <sheet name="EXPECIAIS" sheetId="72" state="hidden" r:id="rId17"/>
    <sheet name="Domingo" sheetId="55" state="hidden" r:id="rId18"/>
    <sheet name="sábado" sheetId="56" state="hidden" r:id="rId19"/>
    <sheet name="NOTURNO" sheetId="59" state="hidden" r:id="rId20"/>
    <sheet name="Plan5 - sábado" sheetId="58" state="hidden" r:id="rId21"/>
    <sheet name="PLAN NOTURNO" sheetId="60" state="hidden" r:id="rId22"/>
    <sheet name="PLAN DOMINGO" sheetId="71" state="hidden" r:id="rId23"/>
  </sheets>
  <definedNames>
    <definedName name="_xlnm._FilterDatabase" localSheetId="17" hidden="1">Domingo!$A$4:$E$70</definedName>
    <definedName name="_xlnm._FilterDatabase" localSheetId="2" hidden="1">'ESTIMATIVA DE PREÇOS'!$A$11:$F$53</definedName>
    <definedName name="_xlnm._FilterDatabase" localSheetId="16" hidden="1">EXPECIAIS!$A$4:$E$70</definedName>
    <definedName name="_xlnm._FilterDatabase" localSheetId="19" hidden="1">NOTURNO!$A$4:$E$41</definedName>
    <definedName name="_xlnm._FilterDatabase" localSheetId="14" hidden="1">'Resumo R$ m2 (2)'!$B$26:$H$47</definedName>
    <definedName name="_xlnm._FilterDatabase" localSheetId="18" hidden="1">sábado!$A$4:$E$41</definedName>
    <definedName name="_xlnm._FilterDatabase" localSheetId="15" hidden="1">'Tab Ref (2)'!$A$4:$E$231</definedName>
    <definedName name="_xlnm.Print_Area" localSheetId="7">'ÁREAS - SGPU'!$A$1:$I$184</definedName>
    <definedName name="_xlnm.Print_Area" localSheetId="1">capa!$A$1:$K$37</definedName>
    <definedName name="_xlnm.Print_Area" localSheetId="5">'CCU - ADM LOCAL'!$A$1:$G$22</definedName>
    <definedName name="_xlnm.Print_Area" localSheetId="17">Domingo!$A$1:$E$70</definedName>
    <definedName name="_xlnm.Print_Area" localSheetId="2">'ESTIMATIVA DE PREÇOS'!$A$1:$F$55</definedName>
    <definedName name="_xlnm.Print_Area" localSheetId="16">EXPECIAIS!$A$1:$E$149</definedName>
    <definedName name="_xlnm.Print_Area" localSheetId="19">NOTURNO!$A$1:$E$76</definedName>
    <definedName name="_xlnm.Print_Area" localSheetId="12">PROJETO!$A$1:$J$28</definedName>
    <definedName name="_xlnm.Print_Area" localSheetId="6">'QUANTIDADE SGPU'!$A$1:$F$37</definedName>
    <definedName name="_xlnm.Print_Area" localSheetId="3">'RESUMO DAS ATIVIDADES'!$B$1:$E$17</definedName>
    <definedName name="_xlnm.Print_Area" localSheetId="9">'RESUMO DAS ATIVIDADES - DOMINGO'!$B$1:$F$76</definedName>
    <definedName name="_xlnm.Print_Area" localSheetId="8">'RESUMO DAS ATIVIDADES - NORMAL'!$B$1:$F$76</definedName>
    <definedName name="_xlnm.Print_Area" localSheetId="11">'RESUMO DAS ATIVIDADES - NOTURNO'!$B$1:$F$76</definedName>
    <definedName name="_xlnm.Print_Area" localSheetId="10">'RESUMO DAS ATIVIDADES - SÁBADO'!$B$1:$F$76</definedName>
    <definedName name="_xlnm.Print_Area" localSheetId="14">'Resumo R$ m2 (2)'!$B$1:$G$47</definedName>
    <definedName name="_xlnm.Print_Area" localSheetId="18">sábado!$A$1:$E$76</definedName>
    <definedName name="_xlnm.Print_Area" localSheetId="15">'Tab Ref (2)'!$A$1:$E$6730</definedName>
    <definedName name="_xlnm.Print_Titles" localSheetId="7">'ÁREAS - SGPU'!$1:$1</definedName>
    <definedName name="_xlnm.Print_Titles" localSheetId="5">'CCU - ADM LOCAL'!$1:$6</definedName>
    <definedName name="_xlnm.Print_Titles" localSheetId="2">'ESTIMATIVA DE PREÇOS'!$1:$7</definedName>
    <definedName name="_xlnm.Print_Titles" localSheetId="12">PROJETO!$1:$7</definedName>
    <definedName name="_xlnm.Print_Titles" localSheetId="6">'QUANTIDADE SGPU'!$1:$6</definedName>
    <definedName name="_xlnm.Print_Titles" localSheetId="3">'RESUMO DAS ATIVIDADES'!$B:$C,'RESUMO DAS ATIVIDADES'!$1:$7</definedName>
    <definedName name="_xlnm.Print_Titles" localSheetId="9">'RESUMO DAS ATIVIDADES - DOMINGO'!$B:$C,'RESUMO DAS ATIVIDADES - DOMINGO'!$1:$7</definedName>
    <definedName name="_xlnm.Print_Titles" localSheetId="8">'RESUMO DAS ATIVIDADES - NORMAL'!$B:$C,'RESUMO DAS ATIVIDADES - NORMAL'!$1:$7</definedName>
    <definedName name="_xlnm.Print_Titles" localSheetId="11">'RESUMO DAS ATIVIDADES - NOTURNO'!$B:$C,'RESUMO DAS ATIVIDADES - NOTURNO'!$1:$7</definedName>
    <definedName name="_xlnm.Print_Titles" localSheetId="10">'RESUMO DAS ATIVIDADES - SÁBADO'!$B:$C,'RESUMO DAS ATIVIDADES - SÁBADO'!$1:$7</definedName>
    <definedName name="_xlnm.Print_Titles" localSheetId="14">'Resumo R$ m2 (2)'!$1:$7</definedName>
  </definedNames>
  <calcPr calcId="125725" calcMode="manual"/>
</workbook>
</file>

<file path=xl/calcChain.xml><?xml version="1.0" encoding="utf-8"?>
<calcChain xmlns="http://schemas.openxmlformats.org/spreadsheetml/2006/main">
  <c r="A13" i="70"/>
  <c r="C11" i="35" l="1"/>
  <c r="C12"/>
  <c r="C13"/>
  <c r="C14"/>
  <c r="C15"/>
  <c r="C10"/>
  <c r="E11"/>
  <c r="E12"/>
  <c r="E13"/>
  <c r="E14"/>
  <c r="E15"/>
  <c r="E10"/>
  <c r="I183" i="75" l="1"/>
  <c r="I182"/>
  <c r="I181"/>
  <c r="I180"/>
  <c r="I179"/>
  <c r="I178"/>
  <c r="I177"/>
  <c r="I176"/>
  <c r="I175"/>
  <c r="I174"/>
  <c r="I173"/>
  <c r="I172"/>
  <c r="I171"/>
  <c r="I170"/>
  <c r="I184" s="1"/>
  <c r="I165"/>
  <c r="I164"/>
  <c r="I163"/>
  <c r="I162"/>
  <c r="I161"/>
  <c r="I160"/>
  <c r="I159"/>
  <c r="I158"/>
  <c r="I157"/>
  <c r="I156"/>
  <c r="I155"/>
  <c r="I154"/>
  <c r="I166" s="1"/>
  <c r="I153"/>
  <c r="I152"/>
  <c r="I146"/>
  <c r="I145"/>
  <c r="I144"/>
  <c r="I143"/>
  <c r="I142"/>
  <c r="I141"/>
  <c r="I140"/>
  <c r="I139"/>
  <c r="I138"/>
  <c r="I137"/>
  <c r="I136"/>
  <c r="I135"/>
  <c r="I134"/>
  <c r="I133"/>
  <c r="I147" s="1"/>
  <c r="I128"/>
  <c r="I127"/>
  <c r="I126"/>
  <c r="I125"/>
  <c r="I124"/>
  <c r="I123"/>
  <c r="I122"/>
  <c r="I121"/>
  <c r="I120"/>
  <c r="I119"/>
  <c r="I118"/>
  <c r="I117"/>
  <c r="I116"/>
  <c r="I115"/>
  <c r="I109"/>
  <c r="I108"/>
  <c r="I107"/>
  <c r="I106"/>
  <c r="I105"/>
  <c r="I104"/>
  <c r="I103"/>
  <c r="I102"/>
  <c r="I101"/>
  <c r="I100"/>
  <c r="I99"/>
  <c r="I98"/>
  <c r="I97"/>
  <c r="I96"/>
  <c r="I110" s="1"/>
  <c r="I91"/>
  <c r="I90"/>
  <c r="I89"/>
  <c r="I88"/>
  <c r="I87"/>
  <c r="I86"/>
  <c r="I85"/>
  <c r="I84"/>
  <c r="I83"/>
  <c r="I82"/>
  <c r="I81"/>
  <c r="I80"/>
  <c r="I92" s="1"/>
  <c r="I79"/>
  <c r="I78"/>
  <c r="I72"/>
  <c r="I71"/>
  <c r="I70"/>
  <c r="I69"/>
  <c r="I68"/>
  <c r="I67"/>
  <c r="I66"/>
  <c r="I65"/>
  <c r="I64"/>
  <c r="I63"/>
  <c r="I62"/>
  <c r="I61"/>
  <c r="I60"/>
  <c r="I59"/>
  <c r="I73" s="1"/>
  <c r="I54"/>
  <c r="I53"/>
  <c r="I52"/>
  <c r="I51"/>
  <c r="I50"/>
  <c r="I49"/>
  <c r="I48"/>
  <c r="I47"/>
  <c r="I46"/>
  <c r="I45"/>
  <c r="I44"/>
  <c r="I43"/>
  <c r="I42"/>
  <c r="I41"/>
  <c r="I36"/>
  <c r="I35"/>
  <c r="I34"/>
  <c r="I33"/>
  <c r="I32"/>
  <c r="I31"/>
  <c r="I30"/>
  <c r="I29"/>
  <c r="I28"/>
  <c r="I27"/>
  <c r="I26"/>
  <c r="I25"/>
  <c r="I24"/>
  <c r="I23"/>
  <c r="I37" s="1"/>
  <c r="I18"/>
  <c r="I17"/>
  <c r="I16"/>
  <c r="I15"/>
  <c r="I14"/>
  <c r="I13"/>
  <c r="I12"/>
  <c r="I11"/>
  <c r="I10"/>
  <c r="I9"/>
  <c r="I8"/>
  <c r="I7"/>
  <c r="I19" s="1"/>
  <c r="I6"/>
  <c r="I5"/>
  <c r="I55" l="1"/>
  <c r="I129"/>
  <c r="E40" i="59" l="1"/>
  <c r="E39"/>
  <c r="E38"/>
  <c r="E37"/>
  <c r="E36"/>
  <c r="E35"/>
  <c r="E34"/>
  <c r="E33"/>
  <c r="E32"/>
  <c r="E31"/>
  <c r="E30"/>
  <c r="E29"/>
  <c r="E28"/>
  <c r="E27"/>
  <c r="E26"/>
  <c r="E25"/>
  <c r="E24"/>
  <c r="E23"/>
  <c r="E22"/>
  <c r="E21"/>
  <c r="E20"/>
  <c r="E19"/>
  <c r="E18"/>
  <c r="E17"/>
  <c r="E16"/>
  <c r="E14"/>
  <c r="E13"/>
  <c r="E12"/>
  <c r="E11"/>
  <c r="E10"/>
  <c r="E9"/>
  <c r="E8"/>
  <c r="E7"/>
  <c r="E5"/>
  <c r="E40" i="56"/>
  <c r="E39"/>
  <c r="E38"/>
  <c r="E37"/>
  <c r="E36"/>
  <c r="E35"/>
  <c r="E34"/>
  <c r="E33"/>
  <c r="E32"/>
  <c r="E31"/>
  <c r="E30"/>
  <c r="E29"/>
  <c r="E28"/>
  <c r="E27"/>
  <c r="E26"/>
  <c r="E25"/>
  <c r="E24"/>
  <c r="E23"/>
  <c r="E22"/>
  <c r="E21"/>
  <c r="E20"/>
  <c r="E19"/>
  <c r="E18"/>
  <c r="E17"/>
  <c r="E16"/>
  <c r="E14"/>
  <c r="E13"/>
  <c r="E12"/>
  <c r="E11"/>
  <c r="E10"/>
  <c r="E9"/>
  <c r="E8"/>
  <c r="E7"/>
  <c r="E5"/>
  <c r="E21" i="55"/>
  <c r="E15"/>
  <c r="E16"/>
  <c r="E17"/>
  <c r="E18"/>
  <c r="E19"/>
  <c r="E20"/>
  <c r="E23"/>
  <c r="E24"/>
  <c r="E26"/>
  <c r="E27"/>
  <c r="E28"/>
  <c r="E29"/>
  <c r="E30"/>
  <c r="E31"/>
  <c r="E32"/>
  <c r="E33"/>
  <c r="E34"/>
  <c r="E35"/>
  <c r="E36"/>
  <c r="E38"/>
  <c r="E39"/>
  <c r="E40"/>
  <c r="E41"/>
  <c r="E42"/>
  <c r="E43"/>
  <c r="E44"/>
  <c r="E45"/>
  <c r="E46"/>
  <c r="E47"/>
  <c r="E48"/>
  <c r="E49"/>
  <c r="E50"/>
  <c r="E51"/>
  <c r="E52"/>
  <c r="E53"/>
  <c r="E55"/>
  <c r="E56"/>
  <c r="E57"/>
  <c r="E58"/>
  <c r="E59"/>
  <c r="E60"/>
  <c r="E61"/>
  <c r="E63"/>
  <c r="E64"/>
  <c r="E65"/>
  <c r="E66"/>
  <c r="E67"/>
  <c r="E68"/>
  <c r="E69"/>
  <c r="E70"/>
  <c r="E14"/>
  <c r="C3" i="35" l="1"/>
  <c r="C2"/>
  <c r="A23" i="70"/>
  <c r="C5" i="65" l="1"/>
  <c r="G3"/>
  <c r="C5" i="64"/>
  <c r="G3"/>
  <c r="G3" i="63"/>
  <c r="C5"/>
  <c r="C5" i="62"/>
  <c r="G3"/>
  <c r="E3" i="53" l="1"/>
  <c r="C3"/>
  <c r="B3"/>
  <c r="E2"/>
  <c r="C2"/>
  <c r="B2"/>
  <c r="C3" i="63" l="1"/>
  <c r="C3" i="64"/>
  <c r="C3" i="62"/>
  <c r="C3" i="65"/>
  <c r="E12" l="1"/>
  <c r="E16"/>
  <c r="E16" i="64"/>
  <c r="E12"/>
  <c r="E10" i="65"/>
  <c r="E14" i="64"/>
  <c r="E14" i="65"/>
  <c r="E10" i="64" l="1"/>
  <c r="D69" i="65" l="1"/>
  <c r="F69" s="1"/>
  <c r="D69" i="64"/>
  <c r="F69" s="1"/>
  <c r="H15" i="35" l="1"/>
  <c r="H14"/>
  <c r="H13"/>
  <c r="H12"/>
  <c r="H11"/>
  <c r="H10"/>
  <c r="D15"/>
  <c r="D14"/>
  <c r="D13"/>
  <c r="D12"/>
  <c r="D11"/>
  <c r="D10"/>
  <c r="D15" i="64" l="1"/>
  <c r="E15" s="1"/>
  <c r="F15" s="1"/>
  <c r="D15" i="65"/>
  <c r="E15" s="1"/>
  <c r="F15" s="1"/>
  <c r="D9" i="64"/>
  <c r="E9" s="1"/>
  <c r="F9" s="1"/>
  <c r="D11"/>
  <c r="E11" s="1"/>
  <c r="F11" s="1"/>
  <c r="D11" i="65"/>
  <c r="E11" s="1"/>
  <c r="F11" s="1"/>
  <c r="I9" i="35"/>
  <c r="E20" i="64" l="1"/>
  <c r="D13" i="65"/>
  <c r="E13" s="1"/>
  <c r="F13" s="1"/>
  <c r="D13" i="64"/>
  <c r="E13" s="1"/>
  <c r="F13" s="1"/>
  <c r="D49"/>
  <c r="F49" s="1"/>
  <c r="D9" i="65"/>
  <c r="E9" s="1"/>
  <c r="F9" s="1"/>
  <c r="E18" i="64"/>
  <c r="E20" i="65"/>
  <c r="E18"/>
  <c r="E22"/>
  <c r="D17" l="1"/>
  <c r="E17" s="1"/>
  <c r="F17" s="1"/>
  <c r="D49"/>
  <c r="F49" s="1"/>
  <c r="D19" i="64"/>
  <c r="E19" s="1"/>
  <c r="F19" s="1"/>
  <c r="E22"/>
  <c r="E38"/>
  <c r="E40"/>
  <c r="E42"/>
  <c r="E40" i="65"/>
  <c r="E42"/>
  <c r="E38"/>
  <c r="D39" i="64" l="1"/>
  <c r="E39" s="1"/>
  <c r="F39" s="1"/>
  <c r="D41" i="65"/>
  <c r="E41" s="1"/>
  <c r="F41" s="1"/>
  <c r="D39"/>
  <c r="E39" s="1"/>
  <c r="F39" s="1"/>
  <c r="D17" i="64"/>
  <c r="E17" s="1"/>
  <c r="F17" s="1"/>
  <c r="D41"/>
  <c r="E41" s="1"/>
  <c r="F41" s="1"/>
  <c r="D19" i="65"/>
  <c r="E19" s="1"/>
  <c r="F19" s="1"/>
  <c r="E28" i="64"/>
  <c r="E30" i="65"/>
  <c r="E30" i="64"/>
  <c r="E26"/>
  <c r="D21"/>
  <c r="E21" s="1"/>
  <c r="F21" s="1"/>
  <c r="E26" i="65"/>
  <c r="E28"/>
  <c r="D21"/>
  <c r="E21" s="1"/>
  <c r="F21" s="1"/>
  <c r="D37" l="1"/>
  <c r="E37" s="1"/>
  <c r="F37" s="1"/>
  <c r="D37" i="64"/>
  <c r="E37" s="1"/>
  <c r="F37" s="1"/>
  <c r="D29" i="65"/>
  <c r="E29" s="1"/>
  <c r="F29" s="1"/>
  <c r="D25"/>
  <c r="E25" s="1"/>
  <c r="F25" s="1"/>
  <c r="D27"/>
  <c r="E27" s="1"/>
  <c r="F27" s="1"/>
  <c r="D27" i="64"/>
  <c r="E27" s="1"/>
  <c r="F27" s="1"/>
  <c r="D29"/>
  <c r="E29" s="1"/>
  <c r="F29" s="1"/>
  <c r="D25" l="1"/>
  <c r="E25" s="1"/>
  <c r="F25" s="1"/>
  <c r="E44" i="65" l="1"/>
  <c r="E48"/>
  <c r="E48" i="64"/>
  <c r="E46" i="65"/>
  <c r="E46" i="64"/>
  <c r="E44"/>
  <c r="D47" i="65" l="1"/>
  <c r="E47" s="1"/>
  <c r="F47" s="1"/>
  <c r="E24"/>
  <c r="E36" l="1"/>
  <c r="E32"/>
  <c r="E36" i="64"/>
  <c r="E34" i="65"/>
  <c r="E34" i="64"/>
  <c r="E32"/>
  <c r="D43"/>
  <c r="E43" s="1"/>
  <c r="F43" s="1"/>
  <c r="D45" i="65"/>
  <c r="E45" s="1"/>
  <c r="F45" s="1"/>
  <c r="D43"/>
  <c r="E43" s="1"/>
  <c r="F43" s="1"/>
  <c r="E24" i="64"/>
  <c r="D45"/>
  <c r="E45" s="1"/>
  <c r="F45" s="1"/>
  <c r="D47" l="1"/>
  <c r="E47" s="1"/>
  <c r="F47" s="1"/>
  <c r="D33"/>
  <c r="E33" s="1"/>
  <c r="F33" s="1"/>
  <c r="D33" i="65"/>
  <c r="E33" s="1"/>
  <c r="F33" s="1"/>
  <c r="D31"/>
  <c r="E31" s="1"/>
  <c r="F31" s="1"/>
  <c r="D35"/>
  <c r="E35" s="1"/>
  <c r="F35" s="1"/>
  <c r="D35" i="64"/>
  <c r="E35" s="1"/>
  <c r="F35" s="1"/>
  <c r="D31"/>
  <c r="E31" s="1"/>
  <c r="F31" s="1"/>
  <c r="D23"/>
  <c r="E23" s="1"/>
  <c r="F23" s="1"/>
  <c r="D23" i="65"/>
  <c r="E23" s="1"/>
  <c r="F23" s="1"/>
  <c r="D3" i="53"/>
  <c r="D2"/>
  <c r="F2" s="1"/>
  <c r="F20" i="35" l="1"/>
  <c r="G20" s="1"/>
  <c r="H20" s="1"/>
  <c r="E12" i="62"/>
  <c r="J9" i="35"/>
  <c r="E14" i="63"/>
  <c r="E16"/>
  <c r="E14" i="62" l="1"/>
  <c r="E16"/>
  <c r="F18" i="35"/>
  <c r="G18" s="1"/>
  <c r="E20" i="63" l="1"/>
  <c r="D67" i="65"/>
  <c r="F67" s="1"/>
  <c r="D13" i="63"/>
  <c r="E13" s="1"/>
  <c r="F13" s="1"/>
  <c r="D67" i="64"/>
  <c r="F67" s="1"/>
  <c r="D15" i="63"/>
  <c r="E15" s="1"/>
  <c r="F15" s="1"/>
  <c r="D51" i="62"/>
  <c r="D71"/>
  <c r="E20"/>
  <c r="D11"/>
  <c r="E11" s="1"/>
  <c r="F11" s="1"/>
  <c r="E40" i="63"/>
  <c r="D57" i="65"/>
  <c r="F57" s="1"/>
  <c r="E18" i="63"/>
  <c r="E10"/>
  <c r="E40" i="62"/>
  <c r="E10"/>
  <c r="E22"/>
  <c r="E12" i="63"/>
  <c r="D67"/>
  <c r="E42"/>
  <c r="E44"/>
  <c r="D21" i="62"/>
  <c r="E18" l="1"/>
  <c r="D9" i="63"/>
  <c r="E9" s="1"/>
  <c r="F9" s="1"/>
  <c r="D39"/>
  <c r="E39" s="1"/>
  <c r="F39" s="1"/>
  <c r="D41"/>
  <c r="D11"/>
  <c r="E11" s="1"/>
  <c r="F11" s="1"/>
  <c r="D57" i="64"/>
  <c r="F57" s="1"/>
  <c r="D15" i="62"/>
  <c r="E15" s="1"/>
  <c r="F15" s="1"/>
  <c r="D65" i="65"/>
  <c r="F65" s="1"/>
  <c r="D65" i="64"/>
  <c r="F65" s="1"/>
  <c r="D17" i="63"/>
  <c r="E17" s="1"/>
  <c r="F17" s="1"/>
  <c r="E21" i="62"/>
  <c r="F21" s="1"/>
  <c r="G11"/>
  <c r="D39"/>
  <c r="E39" s="1"/>
  <c r="F39" s="1"/>
  <c r="E28" i="63"/>
  <c r="E48" i="62"/>
  <c r="D51" i="64"/>
  <c r="F51" s="1"/>
  <c r="D51" i="65"/>
  <c r="F51" s="1"/>
  <c r="E46" i="62"/>
  <c r="G13"/>
  <c r="D13"/>
  <c r="E13" s="1"/>
  <c r="F13" s="1"/>
  <c r="E38" i="63"/>
  <c r="D19"/>
  <c r="E19" s="1"/>
  <c r="F19" s="1"/>
  <c r="F71" i="62"/>
  <c r="E48" i="63"/>
  <c r="F51" i="62"/>
  <c r="D57" i="63"/>
  <c r="D65"/>
  <c r="F67"/>
  <c r="E32" i="62"/>
  <c r="E44"/>
  <c r="E30" i="63"/>
  <c r="G21" i="62"/>
  <c r="D9"/>
  <c r="E9" s="1"/>
  <c r="F9" s="1"/>
  <c r="D67" l="1"/>
  <c r="F67" s="1"/>
  <c r="D27" i="63"/>
  <c r="E27" s="1"/>
  <c r="F27" s="1"/>
  <c r="D49"/>
  <c r="F49" s="1"/>
  <c r="D61"/>
  <c r="G15" i="62"/>
  <c r="D51" i="63"/>
  <c r="F51" s="1"/>
  <c r="D61" i="65"/>
  <c r="D61" i="64"/>
  <c r="F61" s="1"/>
  <c r="D57" i="62"/>
  <c r="F57" s="1"/>
  <c r="G46" i="24"/>
  <c r="E42" i="62"/>
  <c r="E28"/>
  <c r="E36" i="63"/>
  <c r="G47" i="24"/>
  <c r="E26" i="62"/>
  <c r="E38"/>
  <c r="E34"/>
  <c r="E60"/>
  <c r="G17"/>
  <c r="D17"/>
  <c r="E17" s="1"/>
  <c r="F17" s="1"/>
  <c r="E26" i="63"/>
  <c r="E32"/>
  <c r="E46"/>
  <c r="E34"/>
  <c r="E22"/>
  <c r="E60"/>
  <c r="E41"/>
  <c r="F41" s="1"/>
  <c r="F65"/>
  <c r="F57"/>
  <c r="G9" i="62"/>
  <c r="G42" i="24"/>
  <c r="E24" i="63"/>
  <c r="D65" i="62" l="1"/>
  <c r="F65" s="1"/>
  <c r="D69" i="63"/>
  <c r="F69" s="1"/>
  <c r="D49" i="62"/>
  <c r="F49" s="1"/>
  <c r="D37"/>
  <c r="E37" s="1"/>
  <c r="F37" s="1"/>
  <c r="G45" i="24"/>
  <c r="D23" i="62"/>
  <c r="D45" i="63"/>
  <c r="E45" s="1"/>
  <c r="F45" s="1"/>
  <c r="D61" i="62"/>
  <c r="D31" i="63"/>
  <c r="E31" s="1"/>
  <c r="F31" s="1"/>
  <c r="D29"/>
  <c r="E29" s="1"/>
  <c r="F29" s="1"/>
  <c r="D25"/>
  <c r="E25" s="1"/>
  <c r="F25" s="1"/>
  <c r="D33" i="62"/>
  <c r="E33" s="1"/>
  <c r="F33" s="1"/>
  <c r="D45"/>
  <c r="E45" s="1"/>
  <c r="F45" s="1"/>
  <c r="D25"/>
  <c r="E25" s="1"/>
  <c r="F25" s="1"/>
  <c r="D23" i="63"/>
  <c r="E23" s="1"/>
  <c r="F23" s="1"/>
  <c r="D27" i="62"/>
  <c r="E27" s="1"/>
  <c r="F27" s="1"/>
  <c r="D41"/>
  <c r="E41" s="1"/>
  <c r="F41" s="1"/>
  <c r="D47"/>
  <c r="E47" s="1"/>
  <c r="F47" s="1"/>
  <c r="D43"/>
  <c r="E43" s="1"/>
  <c r="F43" s="1"/>
  <c r="E60" i="65"/>
  <c r="G39" i="62"/>
  <c r="G36" i="24"/>
  <c r="G34"/>
  <c r="E30" i="62"/>
  <c r="E36"/>
  <c r="D59"/>
  <c r="E59" s="1"/>
  <c r="F59" s="1"/>
  <c r="E60" i="64"/>
  <c r="D21" i="63"/>
  <c r="E21" s="1"/>
  <c r="F21" s="1"/>
  <c r="D31" i="62"/>
  <c r="E31" s="1"/>
  <c r="F31" s="1"/>
  <c r="D59" i="63"/>
  <c r="F61"/>
  <c r="F61" i="62"/>
  <c r="G37"/>
  <c r="G44" i="24"/>
  <c r="E24" i="62" l="1"/>
  <c r="E23" s="1"/>
  <c r="F23" s="1"/>
  <c r="D37" i="63"/>
  <c r="E37" s="1"/>
  <c r="F37" s="1"/>
  <c r="G49" i="62"/>
  <c r="D43" i="63"/>
  <c r="E43" s="1"/>
  <c r="F43" s="1"/>
  <c r="G30" i="24"/>
  <c r="G33" i="62"/>
  <c r="G28" i="24"/>
  <c r="D33" i="63"/>
  <c r="E33" s="1"/>
  <c r="F33" s="1"/>
  <c r="D47"/>
  <c r="E47" s="1"/>
  <c r="F47" s="1"/>
  <c r="D63"/>
  <c r="D63" i="64"/>
  <c r="F63" s="1"/>
  <c r="G45" i="62"/>
  <c r="D35"/>
  <c r="E35" s="1"/>
  <c r="F35" s="1"/>
  <c r="D35" i="63"/>
  <c r="E35" s="1"/>
  <c r="F35" s="1"/>
  <c r="D29" i="62"/>
  <c r="E29" s="1"/>
  <c r="F29" s="1"/>
  <c r="D63" i="65"/>
  <c r="F63" s="1"/>
  <c r="D59"/>
  <c r="E59" s="1"/>
  <c r="F59" s="1"/>
  <c r="F61"/>
  <c r="D59" i="64"/>
  <c r="E59" s="1"/>
  <c r="F59" s="1"/>
  <c r="G31" i="62"/>
  <c r="G41" i="24"/>
  <c r="E59" i="63"/>
  <c r="F59" s="1"/>
  <c r="G40" i="24"/>
  <c r="G27" l="1"/>
  <c r="G43"/>
  <c r="G41" i="62"/>
  <c r="G27"/>
  <c r="G47"/>
  <c r="G35" i="24"/>
  <c r="G23" i="62"/>
  <c r="D53"/>
  <c r="F53" s="1"/>
  <c r="G38" i="24"/>
  <c r="G29" i="62"/>
  <c r="G32" i="24"/>
  <c r="D53" i="65"/>
  <c r="F53" s="1"/>
  <c r="D63" i="62"/>
  <c r="F63" s="1"/>
  <c r="G35"/>
  <c r="D53" i="64"/>
  <c r="F53" s="1"/>
  <c r="D55" i="62"/>
  <c r="F55" s="1"/>
  <c r="D55" i="63"/>
  <c r="D55" i="64"/>
  <c r="F55" s="1"/>
  <c r="G37" i="24"/>
  <c r="G43" i="62"/>
  <c r="G39" i="24"/>
  <c r="G25" i="62"/>
  <c r="F63" i="63"/>
  <c r="G29" i="24" l="1"/>
  <c r="F75" i="64"/>
  <c r="G33" i="24"/>
  <c r="D55" i="65"/>
  <c r="F55" i="63"/>
  <c r="F55" i="65" l="1"/>
  <c r="F75" s="1"/>
  <c r="D78"/>
  <c r="F3" i="53" l="1"/>
  <c r="F4" s="1"/>
  <c r="D69" i="62" l="1"/>
  <c r="F69" s="1"/>
  <c r="F5" i="53"/>
  <c r="D53" i="63" l="1"/>
  <c r="F53" s="1"/>
  <c r="F75" s="1"/>
  <c r="D19" i="62" l="1"/>
  <c r="E19" s="1"/>
  <c r="F19" s="1"/>
  <c r="G19" l="1"/>
  <c r="G31" i="24"/>
  <c r="D73" i="62" l="1"/>
  <c r="F73" s="1"/>
  <c r="F75" l="1"/>
  <c r="F6" i="53" l="1"/>
  <c r="F76" i="64" l="1"/>
  <c r="F76" i="63"/>
  <c r="F76" i="62"/>
  <c r="F76" i="65"/>
  <c r="F79" i="62" l="1"/>
</calcChain>
</file>

<file path=xl/comments1.xml><?xml version="1.0" encoding="utf-8"?>
<comments xmlns="http://schemas.openxmlformats.org/spreadsheetml/2006/main">
  <authors>
    <author>henrique.alves</author>
  </authors>
  <commentList>
    <comment ref="A129" authorId="0">
      <text>
        <r>
          <rPr>
            <b/>
            <sz val="9"/>
            <color indexed="81"/>
            <rFont val="Tahoma"/>
            <family val="2"/>
          </rPr>
          <t xml:space="preserve">henrique.alves:o codigo virou 101021 na data base sinapi de dezembro 2020
</t>
        </r>
      </text>
    </comment>
    <comment ref="A131" authorId="0">
      <text>
        <r>
          <rPr>
            <b/>
            <sz val="9"/>
            <color indexed="81"/>
            <rFont val="Tahoma"/>
            <family val="2"/>
          </rPr>
          <t>henrique.alves:</t>
        </r>
        <r>
          <rPr>
            <sz val="9"/>
            <color indexed="81"/>
            <rFont val="Tahoma"/>
            <family val="2"/>
          </rPr>
          <t xml:space="preserve">
o codigo virou 95875 na data base de dezembro de 2020 .</t>
        </r>
      </text>
    </comment>
    <comment ref="A138" authorId="0">
      <text>
        <r>
          <rPr>
            <b/>
            <sz val="9"/>
            <color indexed="81"/>
            <rFont val="Tahoma"/>
            <family val="2"/>
          </rPr>
          <t>henrique.alves:</t>
        </r>
        <r>
          <rPr>
            <sz val="9"/>
            <color indexed="81"/>
            <rFont val="Tahoma"/>
            <family val="2"/>
          </rPr>
          <t xml:space="preserve">
CODIGO VIROU 97106 NA DATA BASE SINAPI DEZEMBRO 2020</t>
        </r>
      </text>
    </comment>
    <comment ref="A139" authorId="0">
      <text>
        <r>
          <rPr>
            <b/>
            <sz val="9"/>
            <color indexed="81"/>
            <rFont val="Tahoma"/>
            <family val="2"/>
          </rPr>
          <t>henrique.alves:</t>
        </r>
        <r>
          <rPr>
            <sz val="9"/>
            <color indexed="81"/>
            <rFont val="Tahoma"/>
            <family val="2"/>
          </rPr>
          <t xml:space="preserve">
esse codigo e 1.8.6-C2949M/SEINFRA
</t>
        </r>
      </text>
    </comment>
    <comment ref="A140" authorId="0">
      <text>
        <r>
          <rPr>
            <b/>
            <sz val="9"/>
            <color indexed="81"/>
            <rFont val="Tahoma"/>
            <family val="2"/>
          </rPr>
          <t>henrique.alves:</t>
        </r>
        <r>
          <rPr>
            <sz val="9"/>
            <color indexed="81"/>
            <rFont val="Tahoma"/>
            <family val="2"/>
          </rPr>
          <t xml:space="preserve">
complementou o codigo 29.4.4 
</t>
        </r>
      </text>
    </comment>
    <comment ref="A146" authorId="0">
      <text>
        <r>
          <rPr>
            <b/>
            <sz val="9"/>
            <color indexed="81"/>
            <rFont val="Tahoma"/>
            <family val="2"/>
          </rPr>
          <t>henrique.alves:</t>
        </r>
        <r>
          <rPr>
            <sz val="9"/>
            <color indexed="81"/>
            <rFont val="Tahoma"/>
            <family val="2"/>
          </rPr>
          <t xml:space="preserve">
o codigo virou 100989 na data base de dezembro de 2020
</t>
        </r>
      </text>
    </comment>
    <comment ref="A151" authorId="0">
      <text>
        <r>
          <rPr>
            <b/>
            <sz val="9"/>
            <color indexed="81"/>
            <rFont val="Tahoma"/>
            <family val="2"/>
          </rPr>
          <t>henrique.alves:</t>
        </r>
        <r>
          <rPr>
            <sz val="9"/>
            <color indexed="81"/>
            <rFont val="Tahoma"/>
            <family val="2"/>
          </rPr>
          <t xml:space="preserve">
o codigo 5213414 virou 5213417 na data base de dezembro 2020
</t>
        </r>
      </text>
    </comment>
    <comment ref="A155" authorId="0">
      <text>
        <r>
          <rPr>
            <b/>
            <sz val="9"/>
            <color indexed="81"/>
            <rFont val="Tahoma"/>
            <family val="2"/>
          </rPr>
          <t>henrique.alves:</t>
        </r>
        <r>
          <rPr>
            <sz val="9"/>
            <color indexed="81"/>
            <rFont val="Tahoma"/>
            <family val="2"/>
          </rPr>
          <t xml:space="preserve">
o codigo virou 90082 na data base de dezembro 2020
</t>
        </r>
      </text>
    </comment>
  </commentList>
</comments>
</file>

<file path=xl/comments2.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3.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4.xml><?xml version="1.0" encoding="utf-8"?>
<comments xmlns="http://schemas.openxmlformats.org/spreadsheetml/2006/main">
  <authors>
    <author>Alexsander Barbosa</author>
  </authors>
  <commentList>
    <comment ref="A7" authorId="0">
      <text>
        <r>
          <rPr>
            <b/>
            <sz val="9"/>
            <color indexed="81"/>
            <rFont val="Segoe UI"/>
            <family val="2"/>
          </rPr>
          <t>Alexsander Barbosa:</t>
        </r>
        <r>
          <rPr>
            <sz val="9"/>
            <color indexed="81"/>
            <rFont val="Segoe UI"/>
            <family val="2"/>
          </rPr>
          <t xml:space="preserve">
SEERVIÇO 72961 DESCONTINUADO NA TAB. SINAPI JAN 2020 - CÓDIGO OPCIONAL 100576 SE SOLO SOLO PREDOMINANTEMENT  ARGILOSO
</t>
        </r>
      </text>
    </comment>
    <comment ref="A8" authorId="0">
      <text>
        <r>
          <rPr>
            <b/>
            <sz val="9"/>
            <color indexed="81"/>
            <rFont val="Segoe UI"/>
            <family val="2"/>
          </rPr>
          <t>Alexsander Barbosa:</t>
        </r>
        <r>
          <rPr>
            <sz val="9"/>
            <color indexed="81"/>
            <rFont val="Segoe UI"/>
            <family val="2"/>
          </rPr>
          <t xml:space="preserve">
SEERVIÇO 72961 DESCONTINUADO NA TAB. SINAPI JAN 2020 - CÓDIGO OPCIONAL 100577 SE SOLO PREDOMINANTEMENTE ARENOSO
</t>
        </r>
      </text>
    </comment>
    <comment ref="A32" authorId="0">
      <text>
        <r>
          <rPr>
            <b/>
            <sz val="9"/>
            <color indexed="81"/>
            <rFont val="Segoe UI"/>
            <family val="2"/>
          </rPr>
          <t>Alexsander Barbosa:</t>
        </r>
        <r>
          <rPr>
            <sz val="9"/>
            <color indexed="81"/>
            <rFont val="Segoe UI"/>
            <family val="2"/>
          </rPr>
          <t xml:space="preserve">
JÁ FEITO ACIMA</t>
        </r>
      </text>
    </comment>
  </commentList>
</comments>
</file>

<file path=xl/sharedStrings.xml><?xml version="1.0" encoding="utf-8"?>
<sst xmlns="http://schemas.openxmlformats.org/spreadsheetml/2006/main" count="43934" uniqueCount="13093">
  <si>
    <t>MANUTENÇÃO CORRETIVA</t>
  </si>
  <si>
    <t>MANUTENÇÃO PREVENTIVA</t>
  </si>
  <si>
    <t>REPARO FUNCIONAL</t>
  </si>
  <si>
    <t>REPARO ESTRUTURAL</t>
  </si>
  <si>
    <t>RECONSTRUÇÃO</t>
  </si>
  <si>
    <t>PREMISSAS:</t>
  </si>
  <si>
    <t>UNIDADE</t>
  </si>
  <si>
    <t>QUANTIDADE</t>
  </si>
  <si>
    <t>CUSTO TOTAL</t>
  </si>
  <si>
    <t>GRUPO 01</t>
  </si>
  <si>
    <t>t</t>
  </si>
  <si>
    <t>GRUPO 02</t>
  </si>
  <si>
    <t>GRUPO 03</t>
  </si>
  <si>
    <t>GRUPO 04</t>
  </si>
  <si>
    <t>4011482M/SICRO</t>
  </si>
  <si>
    <t>RECICLAGEM COM ADIÇÃO DE CIMENTO E INCORPORAÇÃO DO REVESTIMENTO ASFÁLTICO À BASE</t>
  </si>
  <si>
    <t>GRUPO 05</t>
  </si>
  <si>
    <t>TOTAL DO GRUPO</t>
  </si>
  <si>
    <t>m</t>
  </si>
  <si>
    <t>USINAGEM DE CBUQ COM CAP 50/70, PARA CAPA DE ROLAMENTO (EXCLUSIVE CAP 50/70)</t>
  </si>
  <si>
    <t>CIMENTO ASFÁLTICO DE PETRÓLEO - CAP 30/45</t>
  </si>
  <si>
    <t>DMT NOVACAP/OBRA</t>
  </si>
  <si>
    <t>CUSTO UNITÁRIO</t>
  </si>
  <si>
    <t>96401M/SINAPI</t>
  </si>
  <si>
    <t>EXECUÇÃO DE IMPRIMAÇÃO COM ASFALTO DILUÍDO CM-30. AF_09/2017 (EXCLUSIVE ASFALTO DILUÍDO CM-30)</t>
  </si>
  <si>
    <t>km</t>
  </si>
  <si>
    <t>t*km</t>
  </si>
  <si>
    <t>TRANSPORTE DE MATERIAL ASFALTICO, COM CAMINHÃO COM CAPACIDADE DE 20000L EM RODOVIA PAVIMENTADA PARA DISTÂNCIAS MÉDIAS DE TRANSPORTE IGUAL OU INFERIOR A 100 KM. AF_02/2016</t>
  </si>
  <si>
    <t>m3*km</t>
  </si>
  <si>
    <t>TRANSPORTE COM CAMINHÃO BASCULANTE 10 m3 DE MASSA ASFALTICA PARA PAVIMENTAÇÃO URBANA</t>
  </si>
  <si>
    <t>SOLO MELHORADO COM CIMENTO PARA BASE DE REMENDO PROFUNDO</t>
  </si>
  <si>
    <t>4011479M/SICRO</t>
  </si>
  <si>
    <t>FRESAGEM CONTÍNUA DE REVESTIMENTO BETUMINOSO</t>
  </si>
  <si>
    <t>4011463M/SICRO</t>
  </si>
  <si>
    <t>CONCRETO ASFÁLTICO - FAIXA C - AREIA E BRITA COMERCIAIS (EXCLUSIVE CAP 50/70)</t>
  </si>
  <si>
    <t>RECICLAGEM</t>
  </si>
  <si>
    <t>IMPRIMAÇÃO</t>
  </si>
  <si>
    <t>CONSTRUÇÃO DA NOVA CAPA ASFÁLTICA</t>
  </si>
  <si>
    <t>FRESAGEM</t>
  </si>
  <si>
    <t>BOTA FORA DE MATERIAL FRESADO</t>
  </si>
  <si>
    <t>TRANSPORTE COM CAMINHÃO BASCULANTE DE 18 M3, EM VIA URBANA PAVIMENTADA, DMT ATÉ 30 KM (UNIDADE: TXKM). AF_12/2016</t>
  </si>
  <si>
    <t>BOTA FORA DE DEMOLIÇÃO</t>
  </si>
  <si>
    <t>Tapa buraco com pintura de ligação - demolição com serra corta piso</t>
  </si>
  <si>
    <t>CBUQ DE RECOMPOSIÇÃO</t>
  </si>
  <si>
    <t>TAPA BURACO (inclui COLOCAÇÃO E COMPACTAÇÃO DO CBUQ)</t>
  </si>
  <si>
    <t>CARGA, MANOBRAS E DESCARGA DE AREIA, BRITA, PEDRA DE MAO E SOLOS COM CAMINHAO BASCULANTE 6 M3 (DESCARGA LIVRE)</t>
  </si>
  <si>
    <t>DESCRIÇÃO</t>
  </si>
  <si>
    <t>CÓDIGO</t>
  </si>
  <si>
    <t>DENSIDADE CAUQ</t>
  </si>
  <si>
    <t>PEDRA BRITADA GRADUADA, CLASSIFICADA (POSTO PEDREIRA/FORNECEDOR, SEM FRETE)</t>
  </si>
  <si>
    <t>COM DESONERAÇÃO</t>
  </si>
  <si>
    <t>ASFÁLTO DILUIDO DE PETRÓLEO CM-30</t>
  </si>
  <si>
    <t>EMULSÃO ASFÁLTICA CATIÔNICA RR2C</t>
  </si>
  <si>
    <t>96402M</t>
  </si>
  <si>
    <t>EXECUÇÃO DE IMPRIMAÇÃO LIGANTE (PINTURA DE LIGAÇÃO) COM EMULSÃO ASFÁLTICA RR-2C. AF_09/2017 (EXCLUSIVE EMULSÃO ASFÁLTICA RR-2C)</t>
  </si>
  <si>
    <t>m2</t>
  </si>
  <si>
    <t xml:space="preserve"> Confecção de placa em aço nº 16 galvanizado, com película retrorrefletiva tipo I + SI</t>
  </si>
  <si>
    <t xml:space="preserve">Fornecimento e implantação de suporte metálico galvanizado para placa de regulamentação - D = 0,60 m
</t>
  </si>
  <si>
    <t>Unid.</t>
  </si>
  <si>
    <t>#</t>
  </si>
  <si>
    <t>und</t>
  </si>
  <si>
    <t>m3</t>
  </si>
  <si>
    <t>06.21.00M/PMSP</t>
  </si>
  <si>
    <t>LEVANTAMENTO OU REBAIXAMENTO DE TAMPÃO DE POÇO DE VISITA</t>
  </si>
  <si>
    <t>TACHÃO REFLETIVO BIDIRECIONAL - FORNECIMENTO E COLOCAÇÃO</t>
  </si>
  <si>
    <t>ENGENHEIRO CIVIL DE OBRA JUNIOR COM ENCARGOS COMPLEMENTARES</t>
  </si>
  <si>
    <t>MÊS</t>
  </si>
  <si>
    <t>ENCARREGADO GERAL DE OBRAS COM ENCARGOS COMPLEMENTARES</t>
  </si>
  <si>
    <t>DEMOLIÇÃO PARCIAL DE PAVIMENTO ASFÁLTICO, DE FORMA MECANIZADA, SEM REAPROVEITAMENTO. AF_12/2017</t>
  </si>
  <si>
    <t>DEMOLIÇÃO DE PAVIMENTAÇÃO ASFÁLTICA COM UTILIZAÇÃO DE MARTELO PERFURADOR, ESPESSURA ATÉ 15 CM, EXCLUSIVE CARGA E TRANSPORTE</t>
  </si>
  <si>
    <t>SINALIZACAO HORIZONTAL COM TINTA RETRORREFLETIVA A BASE DE RESINA ACRILICA COM MICROESFERAS DE VIDRO</t>
  </si>
  <si>
    <t xml:space="preserve">m2 </t>
  </si>
  <si>
    <t>REGULARIZACAO E COMPACTACAO DE SUBLEITO ATE 20 CM DE ESPESSURA</t>
  </si>
  <si>
    <t>ESCAVACAO MECANICA, A CEU ABERTO, EM MATERIAL DE 1A CATEGORIA, COM ESCAVADEIRA HIDRAULICA, CAPACIDADE DE 0,78 m3</t>
  </si>
  <si>
    <t>ASSENTAMENTO DE GUIA (MEIO-FIO) EM TRECHO RETO, CONFECCIONADA EM CONCRETO PRÉ-FABRICADO, DIMENSÕES 100X15X13X30 CM (COMPRIMENTO X BASE INFERIOR X BASE SUPERIOR X ALTURA), PARA VIAS URBANAS (USO VIÁRIO). AF_06/2016</t>
  </si>
  <si>
    <t xml:space="preserve"> m </t>
  </si>
  <si>
    <t xml:space="preserve"> TRANSPORTE COM CAMINHÃO BASCULANTE DE 10 M3, EM VIA URBANA PAVIMENTADA, DMT ATÉ 30 KM (UNIDADE: TXKM). AF_12/2016</t>
  </si>
  <si>
    <t>EXECUÇÃO E COMPACTAÇÃO DE BASE E OU SUB BASE COM BRITA GRADUADA SIMPLES - EXCLUSIVE CARGA E TRANSPORTE. AF_09/2017</t>
  </si>
  <si>
    <t>BOCA DE LOBO EM ALVENARIA TIJOLO MACICO, REVESTIDA C/ ARGAMASSA DE CIMENTO E AREIA 1:3, SOBRE LASTRO DE CONCRETO 10CM E TAMPA DE CONCRETO ARMADO</t>
  </si>
  <si>
    <t>EXECUÇÃO DE SARJETA DE CONCRETO USINADO, MOLDADA IN LOCO EM TRECHO RETO, 30 CM BASE X 15 CM ALTURA. AF_06/2016</t>
  </si>
  <si>
    <t>VIGIA NOTURNO COM ENCARGOS COMPLEMENTARES</t>
  </si>
  <si>
    <t>h</t>
  </si>
  <si>
    <t xml:space="preserve">ENGENHEIRO CIVIL DE OBRA JUNIOR COM ENCARGOS COMPLEMENTARES </t>
  </si>
  <si>
    <t>CARPINTEIRO DE FORMAS COM ENCARGOS COMPLEMENTARES</t>
  </si>
  <si>
    <t>H</t>
  </si>
  <si>
    <t>PEDREIRO COM ENCARGOS COMPLEMENTARES</t>
  </si>
  <si>
    <t>CHP</t>
  </si>
  <si>
    <t>COMPACTAÇÃO MECÂNICA DE SOLO PARA EXECUÇÃO DE RADIER, COM COMPACTADOR DE SOLOS TIPO PLACA VIBRATÓRIA. AF_09/2017</t>
  </si>
  <si>
    <t>PISO PODOTÁTIL EXTERNO EM CONCRETO, DIRECIONAL E ALERTA, *40 X 40 X 2,5* CM, ASSENTADO COM ARGAMASSA (INCLUSIVE FORNECIMENTO)</t>
  </si>
  <si>
    <t>BOCA DE LOBO DUPLA  EM ALVENARIA TIJOLO MACICO, REVESTIDA C/ ARGAMASSA DE CIMENTO E AREIA 1:3, SOBRE LASTRO DE CONCRETO 10CM E TAMPA DE CONCRETO ARMADO</t>
  </si>
  <si>
    <t>CHI</t>
  </si>
  <si>
    <t>SERVENTE COM ENCARGOS COMPLEMENTARES</t>
  </si>
  <si>
    <t>6496 - ART</t>
  </si>
  <si>
    <t>SINALIZACAO DE TRANSITO - NOTURNA</t>
  </si>
  <si>
    <t>TACHÃO REFLETIVO MONODIRECIONAL - FORNECIMENTO E COLOCAÇÃO</t>
  </si>
  <si>
    <t>NIVELAMENTO DE PV</t>
  </si>
  <si>
    <t>EXECUÇÃO DE BL</t>
  </si>
  <si>
    <t>EXECUÇÃO DE MEIO-FIO</t>
  </si>
  <si>
    <t>COSTRUÇÃO DE QUEBRA MOLAS</t>
  </si>
  <si>
    <t>SERVIÇOS ADICIONAIS</t>
  </si>
  <si>
    <t>PROJETO DE PAVIMENTO</t>
  </si>
  <si>
    <t>ADMINISTRAÇÃO LOCAL</t>
  </si>
  <si>
    <t>EXECUÇÃO DE BOCA DE LOBO SIMPLES</t>
  </si>
  <si>
    <t>Bota fora de material excedente da escavação</t>
  </si>
  <si>
    <t>EXECUÇÃO DE BOCA DE LOBO DUPLA</t>
  </si>
  <si>
    <t>Tipo 1</t>
  </si>
  <si>
    <t>m3/m</t>
  </si>
  <si>
    <t>Imprimação</t>
  </si>
  <si>
    <t>Massa asfáltica</t>
  </si>
  <si>
    <t>Tipo 2</t>
  </si>
  <si>
    <t>SINALIZAÇÃO DE TRÂNSITO NOTURNA</t>
  </si>
  <si>
    <t>DEMOLIÇÃO DE MEIO-FIO</t>
  </si>
  <si>
    <t>ISOLAMENTO DE OBRA COM TELA PLASTICA COM MALHA DE 5MM</t>
  </si>
  <si>
    <t>ISOLAMENTO DE OBRA COM TELA PLASTICA COM MALHA DE 5MM E ESTRUTURA DE MADEIRA PONTALETEADA</t>
  </si>
  <si>
    <t>SINALIZACAO DO CANTEIRO DE OBRAS</t>
  </si>
  <si>
    <t>NÍVEL COM PRECISÃO DE 0,7 MM/KM</t>
  </si>
  <si>
    <t>FURGÃO LONGO, TETO ALTO 50% EM OPERAÇÃO</t>
  </si>
  <si>
    <t>MATERIAIS E EQUIPAMENTOS PARA SONDAGEM</t>
  </si>
  <si>
    <t>VB</t>
  </si>
  <si>
    <t>AUXILIAR DE TOPÓGRAFO COM ENCARGOS COMPLEMENTARES</t>
  </si>
  <si>
    <t>CADASTRISTA DE REDES DE AGUA E ESGOTO COM ENCARGOS COMPLEMENTARES</t>
  </si>
  <si>
    <t>DESENHISTA DETALHISTA COM ENCARGOS COMPLEMENTARES</t>
  </si>
  <si>
    <t>TOPOGRAFO COM ENCARGOS COMPLEMENTARES</t>
  </si>
  <si>
    <t>LOCACAO DE TEODOLITO ELETRONICO, PRECISAO ANGULAR DE 5 A 7 SEGUNDOS, INCLUINDO TRIPE</t>
  </si>
  <si>
    <t>ENGENHEIRO CIVIL DE OBRA PLENO COM ENCARGOS COMPLEMENTARES</t>
  </si>
  <si>
    <t>ENGENHEIRO CIVIL DE OBRA SENIOR COM ENCARGOS COMPLEMENTARES</t>
  </si>
  <si>
    <t>AUXILIAR DE LABORATÓRIO COM ENCARGOS COMPLEMENTARES</t>
  </si>
  <si>
    <t>TÉCNICO DE LABORATÓRIO COM ENCARGOS COMPLEMENTARES</t>
  </si>
  <si>
    <t>4915626M</t>
  </si>
  <si>
    <t>Selagem de trincas mecanizada em pavimento flexível com emulsão - areia comercial</t>
  </si>
  <si>
    <t>SELAGEM DE TRINCAS</t>
  </si>
  <si>
    <t>CARGA E TRANSPORTE DA AREIA</t>
  </si>
  <si>
    <t>CAPA SELANTE</t>
  </si>
  <si>
    <t>Microrrevestimento a frio com emulsão modificada com polímero de 2,0 cm - brita comercial</t>
  </si>
  <si>
    <t>4011412M</t>
  </si>
  <si>
    <t>MICRORREVESTIMENTO</t>
  </si>
  <si>
    <t>CARGA E TRANSPORTE DO FILLER E PÓ DE PEDRA</t>
  </si>
  <si>
    <t>4915637M</t>
  </si>
  <si>
    <t>Capa selante - areia comercial</t>
  </si>
  <si>
    <t>LAMA ASFÁLTICA</t>
  </si>
  <si>
    <t>4011404M</t>
  </si>
  <si>
    <t>Lama asfáltica - faixa II - areia e brita comerciais</t>
  </si>
  <si>
    <t>CARGA E TRANSPORTE DE AREIA, FILLER E PEDRISCO</t>
  </si>
  <si>
    <t>REMENDO PROFUNDO</t>
  </si>
  <si>
    <t>t/m3</t>
  </si>
  <si>
    <t>cm</t>
  </si>
  <si>
    <t>ESPESSURA DE RECICLAGEM</t>
  </si>
  <si>
    <t>ESTIMATIVA DE PREÇOS</t>
  </si>
  <si>
    <t>RECUPERAÇÕES NA CAMADA DE BASE</t>
  </si>
  <si>
    <t>CARGA E TRANSPORTE DO CIMENTO</t>
  </si>
  <si>
    <t>REG. E COMP. DO SUBLEITO</t>
  </si>
  <si>
    <t>EXECUÇÃO DE BASE</t>
  </si>
  <si>
    <t>CAPA DE CBUQ</t>
  </si>
  <si>
    <t>PINTURA DE LIGAÇÃO</t>
  </si>
  <si>
    <t>4915746M2/SICRO</t>
  </si>
  <si>
    <t>2.C</t>
  </si>
  <si>
    <t>2.B</t>
  </si>
  <si>
    <t>2.A</t>
  </si>
  <si>
    <t>3.A</t>
  </si>
  <si>
    <t>FRESAGEM CONTÍNUA COM RECOMPOSIÇÃO DA CAPA</t>
  </si>
  <si>
    <t>3.B</t>
  </si>
  <si>
    <t>4011480M/SICRO</t>
  </si>
  <si>
    <t>FRESAGEM DESCONTÍNUA DE REVESTIMENTO BETUMINOSO</t>
  </si>
  <si>
    <t>4.A-L</t>
  </si>
  <si>
    <t>FRESAGEM CONTÍNUA + RECOMPOSIÇÃO DA CAPA + REMENDO PROFUNDO</t>
  </si>
  <si>
    <t>4.A-M</t>
  </si>
  <si>
    <t>ESPESSURA DO REVESTIMENTO - (LEVE)</t>
  </si>
  <si>
    <t>ESPESSURA DO REVESTIMENTO - (MÉDIO)</t>
  </si>
  <si>
    <t>ESPESSURA DO REVESTIMENTO - (PESADO)</t>
  </si>
  <si>
    <t>DMT OBRA/BOTA-ESPERA</t>
  </si>
  <si>
    <t>4.A-P</t>
  </si>
  <si>
    <t>4011454M/SICRO</t>
  </si>
  <si>
    <t>CONCRETO ASFÁLTICO - FAIXA A - AREIA E BRITA COMERCIAIS</t>
  </si>
  <si>
    <t xml:space="preserve">4011459M/SICRO </t>
  </si>
  <si>
    <t>CONCRETO ASFÁLTICO - FAIXA B - AREIA E BRITA COMERCIAIS</t>
  </si>
  <si>
    <t>4.B-L</t>
  </si>
  <si>
    <t>FRESAGEM DESCONTÍNUA + RECOMPOSIÇÃO DA CAPA + REMENDO PROFUNDO + MICRORREVESTIMENTO</t>
  </si>
  <si>
    <t>4.B-M</t>
  </si>
  <si>
    <t>4.B-P</t>
  </si>
  <si>
    <t>CAMADA DE CAPA - FAIXA A</t>
  </si>
  <si>
    <t>CAMADA DE CAPA - FAIXA B</t>
  </si>
  <si>
    <t>5.A.L</t>
  </si>
  <si>
    <t>5.A.M</t>
  </si>
  <si>
    <t>5.A.P</t>
  </si>
  <si>
    <t>DEMOLIÇÃO DE PAVIMENTO</t>
  </si>
  <si>
    <t>EXECUÇÃO DE SUB-BASE</t>
  </si>
  <si>
    <t>DMT OBRA/CASCALHEIRA</t>
  </si>
  <si>
    <t>RECONSTRUÇÃO DE PAVIMENTO - COM REAPROVEITAMENTO PARCIAL DO SOLO LOCAL</t>
  </si>
  <si>
    <t>RETORNO DO MATERIAL RECICLADO</t>
  </si>
  <si>
    <t>COMPACTAÇÃO DO MATERIAL RECICLADO</t>
  </si>
  <si>
    <t>PAGO NO ITEM 4011482M/SICRO</t>
  </si>
  <si>
    <t>BOTA ESPERA DE MATERIAL RECICLADO</t>
  </si>
  <si>
    <t>1.C</t>
  </si>
  <si>
    <t>1.A</t>
  </si>
  <si>
    <t>1.B</t>
  </si>
  <si>
    <t>FRESAGEM DESCONTÍNUA COM RECOMPOSIÇÃO DA CAPA + MICRORREVESTIMENTO</t>
  </si>
  <si>
    <t>BDI</t>
  </si>
  <si>
    <t>MATERIAIS BETUMINOSOS</t>
  </si>
  <si>
    <t>Capa Selante</t>
  </si>
  <si>
    <t>Lama Asfáltica</t>
  </si>
  <si>
    <t>Microrrevestimento</t>
  </si>
  <si>
    <t>Recap. (10 cm) + remendo prof.</t>
  </si>
  <si>
    <t>Recap. (5 cm) + remendo prof.</t>
  </si>
  <si>
    <t>Recap. (7,5 cm) + remendo prof.</t>
  </si>
  <si>
    <t>Recapeamento (5 cm)</t>
  </si>
  <si>
    <t>Reconstrução (10 cm)</t>
  </si>
  <si>
    <t>Reconstrução (5 cm)</t>
  </si>
  <si>
    <t>Reconstrução (7,5 cm)</t>
  </si>
  <si>
    <t>Remendo</t>
  </si>
  <si>
    <t>Remendo profundo</t>
  </si>
  <si>
    <t>EMULSÃO ASFÁLTICA CATIÔNICA RR1C - E</t>
  </si>
  <si>
    <t>MANUTENÇÃO DE VIAS</t>
  </si>
  <si>
    <t>RECOMPOSIÇÃO DE PAVIMENTO</t>
  </si>
  <si>
    <t>CORTE DO SOLO LOCAL</t>
  </si>
  <si>
    <t>EXECUÇÃO DO PAV DE CONCRETO</t>
  </si>
  <si>
    <t>DEMOLIÇÃO DE PAVIMENTO (20%)</t>
  </si>
  <si>
    <t>R$/m2:</t>
  </si>
  <si>
    <t>ESPESSURA DO REMENDO (SOMENTE CAPA)</t>
  </si>
  <si>
    <t>ESPESSURA DO REMENDO PROFUNDO (CAPA + BASE)</t>
  </si>
  <si>
    <t>RECAPEAMENTO (5 cm)</t>
  </si>
  <si>
    <t>RECAPEAMENTO (10 cm) + REMENDO PROFUNDO</t>
  </si>
  <si>
    <t>RECAPEAMENTO (7,5 cm) + REMENDO PROFUNDO</t>
  </si>
  <si>
    <t>RECAPEAMENTO (5 cm) + REMENDO PROFUNDO</t>
  </si>
  <si>
    <t>RECONSTRUÇÃO (5 cm)</t>
  </si>
  <si>
    <t>5.B.L</t>
  </si>
  <si>
    <t>5.B.P</t>
  </si>
  <si>
    <t>5.B.M</t>
  </si>
  <si>
    <t>ÁREA DE REMENDO PROFUNDO ESTIMADA PARA RECAPEAMENTO</t>
  </si>
  <si>
    <t>PROPORÇÃO DAS FRESAGENS: CONTÍNUA</t>
  </si>
  <si>
    <t>PROPORÇÃO DAS FRESAGENS: DESCONTÍNUA</t>
  </si>
  <si>
    <t>ÁREA DE RECAPEAMENTO NA FRESAGEM DESCONTÍNUA</t>
  </si>
  <si>
    <t>PROPORÇÃO DAS RECONTRUÇÕES: RECICLAGEM</t>
  </si>
  <si>
    <t>PROPORÇÃO DAS RECONTRUÇÕES: REAPROVEITAMENTO</t>
  </si>
  <si>
    <t>RECONSTRUÇÃO (7,5 cm)</t>
  </si>
  <si>
    <t>RECONSTRUÇÃO (10 cm)</t>
  </si>
  <si>
    <t>R$/m:</t>
  </si>
  <si>
    <t>DESCRIÇÃO DA RECUPERAÇÃO</t>
  </si>
  <si>
    <t>CUSTO UNITÁRIO (R$/M2)</t>
  </si>
  <si>
    <t>RECICLAGEM (capa de 10 cm)</t>
  </si>
  <si>
    <t>RECICLAGEM (capa de 5 cm)</t>
  </si>
  <si>
    <t>RECICLAGEM (capa de 7,5 cm)</t>
  </si>
  <si>
    <t>TOTAL:</t>
  </si>
  <si>
    <t>RECUPERAÇÃO DE BAIA DE ÔNIBUS</t>
  </si>
  <si>
    <t>EXECUÇÃO DA BAIA DE ÔNIBUS (80%)</t>
  </si>
  <si>
    <t>REGULARIZAÇÃO E COMPACTAÇÃO DE SUBLEITO DE SOLO PREDOMINANTEMENTE ARGILOSO. AF_11/2019</t>
  </si>
  <si>
    <t>TROCOU PARA 100576</t>
  </si>
  <si>
    <t>BAIA DE ÔNIBUS</t>
  </si>
  <si>
    <t>RECONSTRUÇÃO DE PAVIMENTO (10 cm) - COM REAPROVEITAMENTO PARCIAL DO SOLO LOCAL</t>
  </si>
  <si>
    <t>FRESAGEM CONTÍNUA + RECOMPOSIÇÃO DA CAPA (10 cm)+ REMENDO PROFUNDO</t>
  </si>
  <si>
    <t>RECONSTRUÇÃO DE PAVIMENTO (7,5 cm) - COM REAPROVEITAMENTO PARCIAL DO SOLO LOCAL</t>
  </si>
  <si>
    <t>FRESAGEM CONTÍNUA + RECOMPOSIÇÃO DA CAPA (7,5 cm) + REMENDO PROFUNDO</t>
  </si>
  <si>
    <t>RECONSTRUÇÃO DE PAVIMENTO (5 cm) COM REAPROVEITAMENTO PARCIAL DO SOLO LOCAL</t>
  </si>
  <si>
    <t>FRESAGEM DESCONTÍNUA + RECOMPOSIÇÃO DA CAPA (10 cm) + REMENDO PROFUNDO + MICRORREVESTIMENTO</t>
  </si>
  <si>
    <t>FRESAGEM DESCONTÍNUA + RECOMPOSIÇÃO DA CAPA (7,5 cm)+ REMENDO PROFUNDO + MICRORREVESTIMENTO</t>
  </si>
  <si>
    <t>FRESAGEM CONTÍNUA + RECOMPOSIÇÃO DA CAPA (5 cm) + REMENDO PROFUNDO</t>
  </si>
  <si>
    <t>FRESAGEM DESCONTÍNUA + RECOMPOSIÇÃO DA CAPA (5 cm) + REMENDO PROFUNDO + MICRORREVESTIMENTO</t>
  </si>
  <si>
    <t>FRESAGEM CONTÍNUA COM RECOMPOSIÇÃO DA CAPA (5 cm)</t>
  </si>
  <si>
    <t>FRESAGEM DESCONTÍNUA COM RECOMPOSIÇÃO DA CAPA (5 cm)+ MICRORREVESTIMENTO</t>
  </si>
  <si>
    <t>%</t>
  </si>
  <si>
    <t>GOVERNO DO DISTRITO FEDERAL</t>
  </si>
  <si>
    <t>COMPANHIA URBANIZADORA DA NOVA CAPITAL DO BRASIL - NOVACAP</t>
  </si>
  <si>
    <t>DIRETORIA DE URBANIZAÇÃO</t>
  </si>
  <si>
    <t>DADOS DA OBRA</t>
  </si>
  <si>
    <t>RESPONSÁVEL TECNICO DO ORÇAMENTO:</t>
  </si>
  <si>
    <t>FABIO ROSSIGNOLI MARQUES</t>
  </si>
  <si>
    <t>CREA: 83382/D-MG</t>
  </si>
  <si>
    <t>VALOR DA OBRA:</t>
  </si>
  <si>
    <t>ATUALIZAÇÃO</t>
  </si>
  <si>
    <t>DATA</t>
  </si>
  <si>
    <t>UN</t>
  </si>
  <si>
    <t>ACO CA-50, 10,0 MM, VERGALHAO</t>
  </si>
  <si>
    <t>AREIA GROSSA - POSTO JAZIDA/FORNECEDOR (RETIRADO NA JAZIDA, SEM TRANSPORTE)</t>
  </si>
  <si>
    <t>CAL HIDRATADA CH-I PARA ARGAMASSAS</t>
  </si>
  <si>
    <t>CIMENTO PORTLAND COMPOSTO CP II-32</t>
  </si>
  <si>
    <t>PEDRA BRITADA N. 2 (19 A 38 MM) POSTO PEDREIRA/FORNECEDOR, SEM FRETE</t>
  </si>
  <si>
    <t>PEDRA BRITADA N. 1 (9,5 a 19 MM) POSTO PEDREIRA/FORNECEDOR, SEM FRETE</t>
  </si>
  <si>
    <t>ARMADOR COM ENCARGOS COMPLEMENTARES</t>
  </si>
  <si>
    <t>83659M2</t>
  </si>
  <si>
    <t>BOCA DE LOBO TRIPLA EM ALVENARIA TIJOLO MACICO, REVESTIDA C/ ARGAMASSA DE CIMENTO E AREIA 1:3, SOBRE LASTRO DE CONCRETO 10CM E TAMPA DE CONCRETO ARMADO</t>
  </si>
  <si>
    <t>EXECUÇÃO E COMPACTAÇÃO DE BASE E OU SUB BASE PARA PAVIMENTAÇÃO DE SOLOS DE COMPORTAMENTO LATERÍTICO (ARENOSO) - EXCLUSIVE SOLO, ESCAVAÇÃO, CARGA E TRANSPORTE. AF_11/2019</t>
  </si>
  <si>
    <t>EXECUÇÃO DE PINTURA DE LIGAÇÃO COM EMULSÃO ASFÁLTICA RR-2C. AF_11/2019</t>
  </si>
  <si>
    <t>M2</t>
  </si>
  <si>
    <t>VASSOURA MECÂNICA REBOCÁVEL COM ESCOVA CILÍNDRICA, LARGURA ÚTIL DE VARRIMENTO DE 2,44 M - CHP DIURNO. AF_06/2014</t>
  </si>
  <si>
    <t>VASSOURA MECÂNICA REBOCÁVEL COM ESCOVA CILÍNDRICA, LARGURA ÚTIL DE VARRIMENTO DE 2,44 M - CHI DIURNO. AF_06/2014</t>
  </si>
  <si>
    <t>EMULSAO ASFALTICA CATIONICA RR-2C PARA USO EM PAVIMENTACAO ASFALTICA (COLETADO CAIXA NA ANP ACRESCIDO DE ICMS)</t>
  </si>
  <si>
    <t>KG</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</si>
  <si>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</si>
  <si>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</si>
  <si>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</si>
  <si>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</si>
  <si>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EXECUÇÃO DE IMPRIMAÇÃO COM ASFALTO DILUÍDO CM-30. AF_11/2019</t>
  </si>
  <si>
    <t>ASFALTO DILUIDO DE PETROLEO CM-30 (COLETADO CAIXA NA ANP ACRESCIDO DE ICMS)</t>
  </si>
  <si>
    <t>BOTA FORA DE MATERIAL RETIRADO PARA O REMENDO PROFUNDO</t>
  </si>
  <si>
    <t>PROJETOS</t>
  </si>
  <si>
    <t>Cód.</t>
  </si>
  <si>
    <t>Descrição do serviço</t>
  </si>
  <si>
    <t>Und.</t>
  </si>
  <si>
    <t>R$ unt.</t>
  </si>
  <si>
    <t>Índice</t>
  </si>
  <si>
    <t>R$ Total</t>
  </si>
  <si>
    <t>DAER - RS</t>
  </si>
  <si>
    <t>Viga Benkelman - Levantamento por pista de 20 em 20 m, alterando a faixa</t>
  </si>
  <si>
    <t>km pista</t>
  </si>
  <si>
    <t>Inventário de superfície - DNIT PRO 06/2004</t>
  </si>
  <si>
    <t>Estudo de tráfego - um posto (contagem de tres dias úteis e consecutivos - 24 h e cálculo n° n) - tráfego baixo &lt;= 1500</t>
  </si>
  <si>
    <t>REMENDO PROFUNDO COM IMPRIMAÇÃO COM ASFALTO DILUÍDO -
DEMOLIÇÃO MECÂNICA E SERRA (EXCLUSIVE MATERIAL BETUMINOSO)</t>
  </si>
  <si>
    <t>94298/PMS</t>
  </si>
  <si>
    <t>Motorista de veículo leve - mensalista (COM ENCARGOS COMPLEMENTARES)</t>
  </si>
  <si>
    <t>Técnico de meio ambiente (COM ENCARGOS COMPLEMENTARES)</t>
  </si>
  <si>
    <t>Secretária (COM ENCARGOS COMPLEMENTARES)</t>
  </si>
  <si>
    <t>Auxiliar técnico (COM ENCARGOS COMPLEMENTARES)</t>
  </si>
  <si>
    <t>03.PAVI.PAVC.005/01M-SINAPI</t>
  </si>
  <si>
    <t>SICRO ANEXO 04/2017 - VAN FURGÃO</t>
  </si>
  <si>
    <t>Chefe do setor administrativo  (COM ENCARGOS COMPLEMENTARES)</t>
  </si>
  <si>
    <t>Encarregado administrativo (COM ENCARGOS COMPLEMENTARES)</t>
  </si>
  <si>
    <t>Porteiro (COM ENCARGOS COMPLEMENTARES)</t>
  </si>
  <si>
    <t>Vigia (COM ENCARGOS COMPLEMENTARES)</t>
  </si>
  <si>
    <t>Auxiliar administrativo (COM ENCARGOS COMPLEMENTARES)</t>
  </si>
  <si>
    <t>Faxineiro (COM ENCARGOS COMPLEMENTARES)</t>
  </si>
  <si>
    <t>Encarregado de pavimentação (COM ENCARGOS COMPLEMENTARES)</t>
  </si>
  <si>
    <t>P9804/SICRO</t>
  </si>
  <si>
    <t>EXECUÇÃO DE PAVIMENTO DE CONCRETO SIMPLES (PCS), FCK =40 MPA, CAMADA COM ESPESSURA DE 20,0 CM. AF_11/2017 (COM BARRAS DE TRANSFERÊNCIA E TELA)</t>
  </si>
  <si>
    <t>LEVANTAMENTO PLANIMÉTRICO CADASTRAL</t>
  </si>
  <si>
    <t>AJUDANTE OU AUXILIAR DE TOPOGRAFIA (SGSP)</t>
  </si>
  <si>
    <t>DESENHISTA CADISTA  (SGSP)</t>
  </si>
  <si>
    <t>DESENHISTA DE TOPOGRAFIA - NÍVEL TÉCNICO (SGSP)</t>
  </si>
  <si>
    <t>TOPÓGRAFO (SGSP)</t>
  </si>
  <si>
    <t>TEODOLITO COM PRECISÃO DE 10 SEGUNDOS</t>
  </si>
  <si>
    <t>EXECUÇÃO DE SARJETA</t>
  </si>
  <si>
    <t>DEMOLIÇÃO  E RECOMPOSIÇÃODE CALÇADA</t>
  </si>
  <si>
    <t>(Em 3 anos)</t>
  </si>
  <si>
    <t>A quantidade de profissional é em função da quantidade de serviços a serem executadas, tendo como referência o Manual de Custos de infraestrutura de transportes do DNIT - Anexo 04/2017</t>
  </si>
  <si>
    <t>DEMOLIÇÃO</t>
  </si>
  <si>
    <t>EXECUÇÃO DE CALÇADAS E RAMPAS DE ACESSIBILIDADE EM CONCRETO</t>
  </si>
  <si>
    <t>EXECUÇÃO DE PASSEIO (CALÇADA) OU PISO DE CONCRETO COM CONCRETO MOLDADO IN LOCO, USINADO, ACABAMENTO CONVENCIONAL, NÃO ARMADO. AF_07/2016</t>
  </si>
  <si>
    <t>R$/m2</t>
  </si>
  <si>
    <t>DEMOLIÇÃO  E RECOMPOSIÇÃO DE CALÇADAE RAMPAS DE ACESSIBILIDADE EM CONCRETO</t>
  </si>
  <si>
    <t>DEMOLIÇÃO  E RECOMPOSIÇÃO DE CALÇADA E RAMPAS DE ACESSIBILIDADE EM CONCRETO</t>
  </si>
  <si>
    <t>ADMINISTRAÇÃO LOCAL (3 anos)</t>
  </si>
  <si>
    <t>RESUMO DAS ATIVIDADES</t>
  </si>
  <si>
    <t>CUSTO/ m2 NORMAL</t>
  </si>
  <si>
    <t>NORMAL</t>
  </si>
  <si>
    <t>EXECUÇÃO DE BOCA DE LOBO SIMPLES E DUPLA</t>
  </si>
  <si>
    <t>NORMAL COM BDI</t>
  </si>
  <si>
    <t>CONFERÊNCIA</t>
  </si>
  <si>
    <t>Quantidade</t>
  </si>
  <si>
    <t>10.9 - DAER - RS</t>
  </si>
  <si>
    <t>10.11 - DAER - RS</t>
  </si>
  <si>
    <t>1.3 - DAER - RS</t>
  </si>
  <si>
    <t>Estudo de tráfego - um posto - (contagem de 3 dias úteis e consecutivos - 24h e cálculo nº n) - tráfego alto &gt; 1500</t>
  </si>
  <si>
    <t>PROJETO DE RESTAURAÇÃO DE VIAS</t>
  </si>
  <si>
    <t>10.9 M- DAER - RS</t>
  </si>
  <si>
    <t>10.12 M - DAER - RS</t>
  </si>
  <si>
    <t>1.3 M - DAER - RS</t>
  </si>
  <si>
    <t>1.4 M - DAER - RS</t>
  </si>
  <si>
    <t>1.5 M - DAER - RS</t>
  </si>
  <si>
    <t>10900 M - PMS</t>
  </si>
  <si>
    <t>4.20 M - DAER - RS</t>
  </si>
  <si>
    <t>MICROREVESTIMENTO</t>
  </si>
  <si>
    <t>normal</t>
  </si>
  <si>
    <t>mês</t>
  </si>
  <si>
    <t>SEM DESONERAÇÃO</t>
  </si>
  <si>
    <t>DOMINGO</t>
  </si>
  <si>
    <t>4011454M/SICRO - Domingo</t>
  </si>
  <si>
    <t>4011482M/SICRO - Domingo</t>
  </si>
  <si>
    <t>96396 - Domingo</t>
  </si>
  <si>
    <t>4011463M/SICRO - Domingo</t>
  </si>
  <si>
    <t>4915637M - Domingo</t>
  </si>
  <si>
    <t>4011412M - Domingo</t>
  </si>
  <si>
    <t>4011404M - Domingo</t>
  </si>
  <si>
    <t>96401M/SINAPI - Domingo</t>
  </si>
  <si>
    <t>96402M - Domingo</t>
  </si>
  <si>
    <t>03.PAVI.PAVC.005/01M-SINAPI - Domingo</t>
  </si>
  <si>
    <t>72844 - Domingo</t>
  </si>
  <si>
    <t>72961 - Domingo</t>
  </si>
  <si>
    <t>83338 - Domingo</t>
  </si>
  <si>
    <t>93177 - Domingo</t>
  </si>
  <si>
    <t>95303 - Domingo</t>
  </si>
  <si>
    <t>95878 - Domingo</t>
  </si>
  <si>
    <t>97636 - Domingo</t>
  </si>
  <si>
    <t xml:space="preserve">4011459M/SICRO - Domingo </t>
  </si>
  <si>
    <t>4011479M/SICRO - Domingo</t>
  </si>
  <si>
    <t>4011480M/SICRO - Domingo</t>
  </si>
  <si>
    <t>4915625M/SICRO - Domingo</t>
  </si>
  <si>
    <t>4915626M - Domingo</t>
  </si>
  <si>
    <t>4915746M2/SICRO - Domingo</t>
  </si>
  <si>
    <t>4915757M - Domingo</t>
  </si>
  <si>
    <t>72962m - Domingo</t>
  </si>
  <si>
    <t>100576 - Domingo</t>
  </si>
  <si>
    <t>96388 - Domingo</t>
  </si>
  <si>
    <t>83659 - Domingo</t>
  </si>
  <si>
    <t>85423 - Domingo</t>
  </si>
  <si>
    <t>85424 - Domingo</t>
  </si>
  <si>
    <t>88326 - Domingo</t>
  </si>
  <si>
    <t>92970 - Domingo</t>
  </si>
  <si>
    <t>93572 - Domingo</t>
  </si>
  <si>
    <t>94273 - Domingo</t>
  </si>
  <si>
    <t>94281 - Domingo</t>
  </si>
  <si>
    <t>95880 - Domingo</t>
  </si>
  <si>
    <t>NÃO TEM MÃO DE OBRA</t>
  </si>
  <si>
    <t>06.21.00M/PMSP - Domingo</t>
  </si>
  <si>
    <t>74221/001 - Domingo</t>
  </si>
  <si>
    <t>83659M - Domingo</t>
  </si>
  <si>
    <t>88249 - Domingo</t>
  </si>
  <si>
    <t>88321 - Domingo</t>
  </si>
  <si>
    <t>82030/PMS - Domingo</t>
  </si>
  <si>
    <t>88253 - Domingo</t>
  </si>
  <si>
    <t>88258 - Domingo</t>
  </si>
  <si>
    <t>88597 - Domingo</t>
  </si>
  <si>
    <t>94264/PMS - Domingo</t>
  </si>
  <si>
    <t>7247 - Domingo</t>
  </si>
  <si>
    <t>94298/PMS - Domingo</t>
  </si>
  <si>
    <t>90777 - Domingo</t>
  </si>
  <si>
    <t>93565 - Domingo</t>
  </si>
  <si>
    <t>93567 - Domingo</t>
  </si>
  <si>
    <t>93568 - Domingo</t>
  </si>
  <si>
    <t>P9897/SICRO - Domingo</t>
  </si>
  <si>
    <t>P9903/SICRO - Domingo</t>
  </si>
  <si>
    <t>P9893/SICRO - Domingo</t>
  </si>
  <si>
    <t>97084 - Domingo</t>
  </si>
  <si>
    <t>94991 - Domingo</t>
  </si>
  <si>
    <t>C4624M - Domingo</t>
  </si>
  <si>
    <t>IS - DG N°3 BETUME</t>
  </si>
  <si>
    <t>IS - DG N°3 SOLOS</t>
  </si>
  <si>
    <t>M3</t>
  </si>
  <si>
    <t>MEMÓRIA DE CÁLCULO</t>
  </si>
  <si>
    <t>4915632M/SICRO</t>
  </si>
  <si>
    <t>REPARO LOCALIZADO COM PINTURA DE LIGAÇÃO - DEMOLIÇÃO MECÂNICA E SERRA</t>
  </si>
  <si>
    <t>4915632M/SICRO - Domingo</t>
  </si>
  <si>
    <t>REPARO LOCALIZADO (INCLUÍDO COLOCAÇÃO E COMPACTAÇÃO DO CBUQ)</t>
  </si>
  <si>
    <t>SINALIZAÇÃO VIÁRIA</t>
  </si>
  <si>
    <t xml:space="preserve">5213360M/SICRO </t>
  </si>
  <si>
    <t xml:space="preserve">TACHA REFLETIVA BIDIRECIONAL - FORNECIMENTO E
COLOCAÇÃO </t>
  </si>
  <si>
    <t>5213409M/SICRO</t>
  </si>
  <si>
    <t>PINTURA DE SETAS E ZEBRADOS - TERMOPLÁSTICO POR
EXTRUSÃO - ESPESSURA DE 3,0 MM</t>
  </si>
  <si>
    <t>50% DE TEMPO DE SERVIÇO (OBRA URBANA)</t>
  </si>
  <si>
    <t>Produtividade do técnico de avaliação</t>
  </si>
  <si>
    <t>km/dia</t>
  </si>
  <si>
    <t>dias</t>
  </si>
  <si>
    <t>Dias úteis em um mês</t>
  </si>
  <si>
    <t>Proporção do Engenheiro Civil Pleno</t>
  </si>
  <si>
    <t>AVALIAÇÃO PRELIMINAR</t>
  </si>
  <si>
    <t>Produtividade</t>
  </si>
  <si>
    <t>ANP CM 30 -           MAR 2020</t>
  </si>
  <si>
    <t>ANP -                         RR 2C MAR 2020</t>
  </si>
  <si>
    <t>ANP -                         CAP 30/45 MAR 2020</t>
  </si>
  <si>
    <t>ANP -                         RR 1C MAR 2020</t>
  </si>
  <si>
    <t>TOTAL DO LOTE</t>
  </si>
  <si>
    <t>SINAPI JULHO 2020</t>
  </si>
  <si>
    <t>NOVACAP 02 / 2020</t>
  </si>
  <si>
    <t>Sábado</t>
  </si>
  <si>
    <t>72844 - Sábado</t>
  </si>
  <si>
    <t>83338 - Sábado</t>
  </si>
  <si>
    <t>93177 - Sábado</t>
  </si>
  <si>
    <t>95303 - Sábado</t>
  </si>
  <si>
    <t>95878 - Sábado</t>
  </si>
  <si>
    <t>96396 - Sábado</t>
  </si>
  <si>
    <t>97636 - Sábado</t>
  </si>
  <si>
    <t>4011404M - Sábado</t>
  </si>
  <si>
    <t>4011412M - Sábado</t>
  </si>
  <si>
    <t>4011454M/SICRO - Sábado</t>
  </si>
  <si>
    <t xml:space="preserve">4011459M/SICRO - Sábado </t>
  </si>
  <si>
    <t>4011463M/SICRO - Sábado</t>
  </si>
  <si>
    <t>4011479M/SICRO - Sábado</t>
  </si>
  <si>
    <t>4011480M/SICRO - Sábado</t>
  </si>
  <si>
    <t>4011482M/SICRO - Sábado</t>
  </si>
  <si>
    <t>4915625M/SICRO - Sábado</t>
  </si>
  <si>
    <t>4915626M - Sábado</t>
  </si>
  <si>
    <t>4915637M - Sábado</t>
  </si>
  <si>
    <t>4915746M2/SICRO - Sábado</t>
  </si>
  <si>
    <t>4915757M - Sábado</t>
  </si>
  <si>
    <t>72962m - Sábado</t>
  </si>
  <si>
    <t>96401M/SINAPI - Sábado</t>
  </si>
  <si>
    <t>96402M - Sábado</t>
  </si>
  <si>
    <t>03.PAVI.PAVC.005/01M-SINAPI - Sábado</t>
  </si>
  <si>
    <t>100576 - Sábado</t>
  </si>
  <si>
    <t>96388 - Sábado</t>
  </si>
  <si>
    <t>83659 - Sábado</t>
  </si>
  <si>
    <t>85423 - Sábado</t>
  </si>
  <si>
    <t>85424 - Sábado</t>
  </si>
  <si>
    <t>88326 - Sábado</t>
  </si>
  <si>
    <t>92970 - Sábado</t>
  </si>
  <si>
    <t>93572 - Sábado</t>
  </si>
  <si>
    <t>94273 - Sábado</t>
  </si>
  <si>
    <t>94281 - Sábado</t>
  </si>
  <si>
    <t>95880 - Sábado</t>
  </si>
  <si>
    <t>06.21.00M/PMSP - Sábado</t>
  </si>
  <si>
    <t>74221/001 - Sábado</t>
  </si>
  <si>
    <t>83659M - Sábado</t>
  </si>
  <si>
    <t>88249 - Sábado</t>
  </si>
  <si>
    <t>88321 - Sábado</t>
  </si>
  <si>
    <t>82030/PMS - Sábado</t>
  </si>
  <si>
    <t>88253 - Sábado</t>
  </si>
  <si>
    <t>88258 - Sábado</t>
  </si>
  <si>
    <t>88597 - Sábado</t>
  </si>
  <si>
    <t>94264/PMS - Sábado</t>
  </si>
  <si>
    <t>7247 - Sábado</t>
  </si>
  <si>
    <t>94298/PMS - Sábado</t>
  </si>
  <si>
    <t>90777 - Sábado</t>
  </si>
  <si>
    <t>93565 - Sábado</t>
  </si>
  <si>
    <t>93567 - Sábado</t>
  </si>
  <si>
    <t>93568 - Sábado</t>
  </si>
  <si>
    <t>P9897/SICRO - Sábado</t>
  </si>
  <si>
    <t>P9903/SICRO - Sábado</t>
  </si>
  <si>
    <t>P9893/SICRO - Sábado</t>
  </si>
  <si>
    <t>97084 - Sábado</t>
  </si>
  <si>
    <t>94991 - Sábado</t>
  </si>
  <si>
    <t>C4624M - Sábado</t>
  </si>
  <si>
    <t>4915632M/SICRO - Sábado</t>
  </si>
  <si>
    <t>72844 - Noturno</t>
  </si>
  <si>
    <t>83338 - Noturno</t>
  </si>
  <si>
    <t>93177 - Noturno</t>
  </si>
  <si>
    <t>95303 - Noturno</t>
  </si>
  <si>
    <t>95878 - Noturno</t>
  </si>
  <si>
    <t>96396 - Noturno</t>
  </si>
  <si>
    <t>97636 - Noturno</t>
  </si>
  <si>
    <t>4011404M - Noturno</t>
  </si>
  <si>
    <t>4011412M - Noturno</t>
  </si>
  <si>
    <t>4011454M/SICRO - Noturno</t>
  </si>
  <si>
    <t xml:space="preserve">4011459M/SICRO - Noturno </t>
  </si>
  <si>
    <t>4011463M/SICRO - Noturno</t>
  </si>
  <si>
    <t>4011479M/SICRO - Noturno</t>
  </si>
  <si>
    <t>4011480M/SICRO - Noturno</t>
  </si>
  <si>
    <t>4011482M/SICRO - Noturno</t>
  </si>
  <si>
    <t>4915625M/SICRO - Noturno</t>
  </si>
  <si>
    <t>4915626M - Noturno</t>
  </si>
  <si>
    <t>4915637M - Noturno</t>
  </si>
  <si>
    <t>4915746M2/SICRO - Noturno</t>
  </si>
  <si>
    <t>4915757M - Noturno</t>
  </si>
  <si>
    <t>72962m - Noturno</t>
  </si>
  <si>
    <t>96401M/SINAPI - Noturno</t>
  </si>
  <si>
    <t>96402M - Noturno</t>
  </si>
  <si>
    <t>03.PAVI.PAVC.005/01M-SINAPI - Noturno</t>
  </si>
  <si>
    <t>100576 - Noturno</t>
  </si>
  <si>
    <t>96388 - Noturno</t>
  </si>
  <si>
    <t>83659 - Noturno</t>
  </si>
  <si>
    <t>85423 - Noturno</t>
  </si>
  <si>
    <t>85424 - Noturno</t>
  </si>
  <si>
    <t>88326 - Noturno</t>
  </si>
  <si>
    <t>92970 - Noturno</t>
  </si>
  <si>
    <t>93572 - Noturno</t>
  </si>
  <si>
    <t>94273 - Noturno</t>
  </si>
  <si>
    <t>94281 - Noturno</t>
  </si>
  <si>
    <t>95880 - Noturno</t>
  </si>
  <si>
    <t>06.21.00M/PMSP - Noturno</t>
  </si>
  <si>
    <t>74221/001 - Noturno</t>
  </si>
  <si>
    <t>83659M - Noturno</t>
  </si>
  <si>
    <t>88249 - Noturno</t>
  </si>
  <si>
    <t>88321 - Noturno</t>
  </si>
  <si>
    <t>82030/PMS - Noturno</t>
  </si>
  <si>
    <t>88253 - Noturno</t>
  </si>
  <si>
    <t>88258 - Noturno</t>
  </si>
  <si>
    <t>88597 - Noturno</t>
  </si>
  <si>
    <t>94264/PMS - Noturno</t>
  </si>
  <si>
    <t>7247 - Noturno</t>
  </si>
  <si>
    <t>94298/PMS - Noturno</t>
  </si>
  <si>
    <t>90777 - Noturno</t>
  </si>
  <si>
    <t>93565 - Noturno</t>
  </si>
  <si>
    <t>93567 - Noturno</t>
  </si>
  <si>
    <t>93568 - Noturno</t>
  </si>
  <si>
    <t>P9897/SICRO - Noturno</t>
  </si>
  <si>
    <t>P9903/SICRO - Noturno</t>
  </si>
  <si>
    <t>P9893/SICRO - Noturno</t>
  </si>
  <si>
    <t>97084 - Noturno</t>
  </si>
  <si>
    <t>94991 - Noturno</t>
  </si>
  <si>
    <t>C4624M - Noturno</t>
  </si>
  <si>
    <t>4915632M/SICRO - Noturno</t>
  </si>
  <si>
    <t>SINAPI JANEIRO 2020</t>
  </si>
  <si>
    <t>NOVACAP 01 / 2020</t>
  </si>
  <si>
    <t>ADICIONAL</t>
  </si>
  <si>
    <t>H. EXTRA SÁBADO</t>
  </si>
  <si>
    <t>ADICIONAL NOTURNO</t>
  </si>
  <si>
    <r>
      <t xml:space="preserve">CUSTO UNITÁRIO </t>
    </r>
    <r>
      <rPr>
        <b/>
        <sz val="10"/>
        <rFont val="Arial"/>
        <family val="2"/>
      </rPr>
      <t>COM DESONERAÇÃO</t>
    </r>
    <r>
      <rPr>
        <sz val="10"/>
        <rFont val="Arial"/>
        <family val="2"/>
      </rPr>
      <t xml:space="preserve"> REF SINAPI</t>
    </r>
  </si>
  <si>
    <r>
      <t xml:space="preserve">CUSTO UNITÁRIO </t>
    </r>
    <r>
      <rPr>
        <b/>
        <sz val="10"/>
        <rFont val="Arial"/>
        <family val="2"/>
      </rPr>
      <t>SEM DESONERAÇÃO</t>
    </r>
    <r>
      <rPr>
        <sz val="10"/>
        <rFont val="Arial"/>
        <family val="2"/>
      </rPr>
      <t xml:space="preserve"> REF SINAPI</t>
    </r>
  </si>
  <si>
    <r>
      <t xml:space="preserve">CUSTO UNITÁRIO </t>
    </r>
    <r>
      <rPr>
        <b/>
        <sz val="10"/>
        <rFont val="Arial"/>
        <family val="2"/>
      </rPr>
      <t>COM DESONERAÇÃO</t>
    </r>
    <r>
      <rPr>
        <sz val="10"/>
        <rFont val="Arial"/>
        <family val="2"/>
      </rPr>
      <t xml:space="preserve"> ACRESC. ADICIONAL</t>
    </r>
  </si>
  <si>
    <r>
      <t xml:space="preserve">CUSTO UNITÁRIO </t>
    </r>
    <r>
      <rPr>
        <b/>
        <sz val="10"/>
        <rFont val="Arial"/>
        <family val="2"/>
      </rPr>
      <t>SEM DESONERAÇÃO</t>
    </r>
    <r>
      <rPr>
        <sz val="10"/>
        <rFont val="Arial"/>
        <family val="2"/>
      </rPr>
      <t xml:space="preserve"> ACRESC. ADICIONAL</t>
    </r>
  </si>
  <si>
    <t>H. EXTRA DOMINGO</t>
  </si>
  <si>
    <t>T</t>
  </si>
  <si>
    <t>AUXILIAR DE TOPÓGRAFO COM ENCARGOS COMPLEMENTARES - MENSALISTA</t>
  </si>
  <si>
    <t>MES</t>
  </si>
  <si>
    <t>SERVENTE COM ENCARGOS COMPLEMENTARES - MENSALISTA</t>
  </si>
  <si>
    <t>VIGIA DIURNO COM ENCARGOS COMPLEMENTARES - MENSALISTA</t>
  </si>
  <si>
    <t>ENCARREGADO DE PAVIMENTAÇÃO COM ENCARGOS COMPLEMENTARES - MENSALISTA</t>
  </si>
  <si>
    <t>TÉCNICO DE MEIO AMBIENTE COM ENCARGOS COMPLEMENTARES - MENSALISTA</t>
  </si>
  <si>
    <t>AUXILIAR TÉCNICO COM ENCARGOS COMPLEMENTARES - MENSALISTA</t>
  </si>
  <si>
    <t>M</t>
  </si>
  <si>
    <t>BOCA DE LOBO DUPLA  (INCLUSIVE GRELHA BI-ARTICULADA DE F.F)</t>
  </si>
  <si>
    <t>?????????</t>
  </si>
  <si>
    <t>REGULARIZAÇÃO E COMPACTAÇÃO DE SUBLEITO DE SOLO  PREDOMINANTEMENTE ARGILOSO. AF_11/2019</t>
  </si>
  <si>
    <t>REGULARIZAÇÃO E COMPACTAÇÃO DE SUBLEITO DE SOLO PREDOMINANTEMENTE ARENOSO. AF_11/2019</t>
  </si>
  <si>
    <t>ESCAVACAO MECANICA, A CEU ABERTO, EM MATERIAL DE 1A CATEGORIA, COM ESCAVADEIRA HIDRAULICA, CAPACIDADE DE 0,78 M3</t>
  </si>
  <si>
    <t>TRANSPORTE DE MATERIAL ASFALTICO, COM CAMINHÃO COM CAPACIDADE DE 20000 L EM RODOVIA PAVIMENTADA PARA DISTÂNCIAS MÉDIAS DE TRANSPORTE IGUAL OU INFERIOR A 100 KM. AF_02/2016</t>
  </si>
  <si>
    <t>TXKM</t>
  </si>
  <si>
    <t>TRANSPORTE COM CAMINHÃO BASCULANTE 10 M3 DE MASSA ASFALTICA PARA PAVIMENTAÇÃO URBANA</t>
  </si>
  <si>
    <t>M3XKM</t>
  </si>
  <si>
    <t>TRANSPORTE COM CAMINHÃO BASCULANTE DE 10 M3, EM VIA URBANA PAVIMENTADA, DMT ATÉ 30 KM (UNIDADE: TXKM). AF_12/2016</t>
  </si>
  <si>
    <t>EXECUÇÃO E COMPACTAÇÃO DE BASE E OU SUB BASE PARA PAVIMENTAÇÃO DE BRITA GRADUADA SIMPLES - EXCLUSIVE CARGA E TRANSPORTE. AF_11/2019</t>
  </si>
  <si>
    <t>LAMA ASFÁLTICA - FAIXA II - AREIA E BRITA COMERCIAIS (EXCLUSIVE PRODUTO BETUMINOSO)</t>
  </si>
  <si>
    <t>MICRO REVESTIMENTO A FRIO COM EMULSÃO MODIFICADA COM POLÍMERO DE 2,0 CM - BRITA COMERCIAL (EXCLUSIVE PRODUTO BETUMINOSO)</t>
  </si>
  <si>
    <t>CONCRETO ASFÁLTICO - FAIXA A - AREIA E BRITA COMERCIAIS (EXCLUSIVE PRODUTO BETUMINOSO)</t>
  </si>
  <si>
    <t>CONCRETO ASFÁLTICO - FAIXA B - AREIA E BRITA COMERCIAIS (EXCLUSIVE PRODUTO BETUMINOSO)</t>
  </si>
  <si>
    <t>CONCRETO ASFÁLTICO - FAIXA C - AREIA E BRITA COMERCIAIS (EXCLUSIVE MATERIAL BETUMINOSO)</t>
  </si>
  <si>
    <t>SELAGEM DE TRINCAS MECANIZADA EM PAVIMENTO FLEXÍVEL COM EMULSÃO - AREIA COMERCIAL  (EXCLUSIVE PRODUTO BETUMINOSO)</t>
  </si>
  <si>
    <t>CAPA SELANTE - AREIA COMERCIAL (EXCLUSIVE PRODUTO BETUMINOSO)</t>
  </si>
  <si>
    <t>REMENDO PROFUNDO COM IMPRIMAÇÃO COM ASFALTO DILUÍDO - DEMOLIÇÃO MECÂNICA E SERRA (EXCLUSIVE MATERIAL BETUMINOSO)</t>
  </si>
  <si>
    <t>TAPA BURACO COM PINTURA DE LIGAÇÃO - DEMOLIÇÃO COM SERRA CORTA PISO (EXCLUSIVE PRODUTO BETUMINOSO)</t>
  </si>
  <si>
    <t>USINAGEM DE CBUQ COM CAP 50/70, PARA CAPA DE ROLAMENTO (EXCLUSIVE PRODUTO BETUMINOSO)</t>
  </si>
  <si>
    <t>EXECUÇÃO DE IMPRIMAÇÃO COM ASFALTO DILUÍDO CM-30. AF_09/2017 (EXCLUSIVE PRODUTO BETUMINOSO)</t>
  </si>
  <si>
    <t>EXECUÇÃO DE PINTURA DE LIGAÇÃO COM EMULSÃO ASFÁLTICA RR-2C. AF_11/2019 (EXCLUSIVE PRODUTO BETUMINOSO)</t>
  </si>
  <si>
    <t>EXECUÇÃO DE PAVIMENTO DE CONCRETO SIMPLES (PCS), FCK = 40 MPA, CAMADA COM ESPESSURA DE 20,0 CM. AF_11/2017</t>
  </si>
  <si>
    <t>BOCA DE LOBO EM ALVENARIA TIJOLO MACICO, REVESTIDA C/ ARGAMASSA DE CIMENTO E AREIA 1:3, SOBRE LASTRO DE CONCRETO 10CM E TAMPA DE CONCRETO ARMADO INCLUSIVE GRELHA PADRAO NOVACAP</t>
  </si>
  <si>
    <t>UNID.</t>
  </si>
  <si>
    <t>APONTADOR OU APROPRIADOR COM ENCARGOS COMPLEMENTARES</t>
  </si>
  <si>
    <t>EXECUÇÃO DE SARJETA DE CONCRETO USINADO, MOLDADA  IN LOCO  EM TRECHO RETO, 30 CM BASE X 15 CM ALTURA. AF_06/2016</t>
  </si>
  <si>
    <t xml:space="preserve">LOCACAO DE TEODOLITO ELETRONICO, PRECISAO ANGULAR DE 5 A 7 SEGUNDOS, INCLUINDO TRIPE                                                                                                                                                                                                                                                                                                                                                                                                                      </t>
  </si>
  <si>
    <t xml:space="preserve">H     </t>
  </si>
  <si>
    <t>100577 - Sábado</t>
  </si>
  <si>
    <t>94296 - Sábado</t>
  </si>
  <si>
    <t>93564 - Sábado</t>
  </si>
  <si>
    <t>88253M/SINAPI - Sábado</t>
  </si>
  <si>
    <t>88316M/SINAPI - Sábado</t>
  </si>
  <si>
    <t>100289M/SINAPI - Sábado</t>
  </si>
  <si>
    <t>62204M/PMSP - Sábado</t>
  </si>
  <si>
    <t>CUSTO UNITÁRIO COM DESONERAÇÃO REF SINAPI</t>
  </si>
  <si>
    <t>CUSTO UNITÁRIO SEM DESONERAÇÃO REF SINAPI</t>
  </si>
  <si>
    <t>CUSTO UNITÁRIO COM DESONERAÇÃO ACRESC. ADICIONAL</t>
  </si>
  <si>
    <t>CUSTO UNITÁRIO SEM DESONERAÇÃO ACRESC. ADICIONAL</t>
  </si>
  <si>
    <t>100577 - Noturno</t>
  </si>
  <si>
    <t>94296 - Noturno</t>
  </si>
  <si>
    <t>93564 - Noturno</t>
  </si>
  <si>
    <t>88253M/SINAPI - Noturno</t>
  </si>
  <si>
    <t>88316M/SINAPI - Noturno</t>
  </si>
  <si>
    <t>100289M/SINAPI - Noturno</t>
  </si>
  <si>
    <t>62204M/PMSP - Noturno</t>
  </si>
  <si>
    <t>SÁBADO</t>
  </si>
  <si>
    <t>NOTURNO</t>
  </si>
  <si>
    <t>SERVIÇOS REALIZADOS NO SÁBADO</t>
  </si>
  <si>
    <t>72947 - Noturno</t>
  </si>
  <si>
    <t>5213409M/SICRO - Noturno</t>
  </si>
  <si>
    <t>72947 - Domingo</t>
  </si>
  <si>
    <t>5213361M - Domingo</t>
  </si>
  <si>
    <t>5213362M - Domingo</t>
  </si>
  <si>
    <t>5213360M/SICRO  - Domingo</t>
  </si>
  <si>
    <t>5213851M  - Domingo</t>
  </si>
  <si>
    <t>5213414M - Domingo</t>
  </si>
  <si>
    <t>5213409M/SICRO - Domingo</t>
  </si>
  <si>
    <t>72947 - Sábado</t>
  </si>
  <si>
    <t>5213409M/SICRO - Sábado</t>
  </si>
  <si>
    <t>DOMINGO COM BDI</t>
  </si>
  <si>
    <t>SÁBADO COM BDI</t>
  </si>
  <si>
    <t>NOTURNO COM BDI</t>
  </si>
  <si>
    <t>SOMA DOS SERVIÇOS NOTURNOS</t>
  </si>
  <si>
    <t>% COM RELAÇÃO AO TOTAL DO LOTE</t>
  </si>
  <si>
    <t>SOMA DOS SERVIÇOS NO SÁBADO</t>
  </si>
  <si>
    <t>SOMA DOS SERVIÇOS NO DOMINGO</t>
  </si>
  <si>
    <t>VALOR TOTAL DO LOTE</t>
  </si>
  <si>
    <t>Estimado, conforme trabalhos da NOVACAP (Com o apoio da DIATEC)</t>
  </si>
  <si>
    <t>100577 - Domingo</t>
  </si>
  <si>
    <t>94296 - Domingo</t>
  </si>
  <si>
    <t>93564 - Domingo</t>
  </si>
  <si>
    <t>88253M/SINAPI - Domingo</t>
  </si>
  <si>
    <t>88316M/SINAPI - Domingo</t>
  </si>
  <si>
    <t>100289M/SINAPI - Domingo</t>
  </si>
  <si>
    <t>62204M/PMSP - Domingo</t>
  </si>
  <si>
    <t>MICROREVESTIMENTO A FRIO COM EMULSÃO MODIFICADA COM POLÍMERO DE 2,0 CM - BRITA COMERCIAL (EXCLUSIVE PRODUTO BETUMINOSO)</t>
  </si>
  <si>
    <t>92970M</t>
  </si>
  <si>
    <t>85423M</t>
  </si>
  <si>
    <t>85424M</t>
  </si>
  <si>
    <t>74209/1M</t>
  </si>
  <si>
    <t>Tabela A - ART de Obra ou Serviço (Para contratos acima de R$15.000,00</t>
  </si>
  <si>
    <t>Laboratório de Betume (JULHO 2020)</t>
  </si>
  <si>
    <t>Laboratório de Solos (JULHO 2020)</t>
  </si>
  <si>
    <t>VAN - 120 A 140 CV (JULHO 2020)</t>
  </si>
  <si>
    <t>PINTURA DE SETAS E ZEBRADOS - TERMOPLÁSTICO POR EXTRUSÃO - ESPESSURA DE 3,0 MM</t>
  </si>
  <si>
    <t>AUXILIAR DE ESCRITORIO COM ENCARGOS COMPLEMENTARES</t>
  </si>
  <si>
    <t>TÉCNICO EM SEGURANÇA DO TRABALHO COM ENCARGOS COMPLEMENTARES</t>
  </si>
  <si>
    <t>88253M</t>
  </si>
  <si>
    <t xml:space="preserve"> TRANSPORTE COM CAMINHÃO BASCULANTE DE 10 m3, EM VIA URBANA PAVIMENTADA, DMT ATÉ 30 KM (UNIDADE: TXKM). AF_12/2016</t>
  </si>
  <si>
    <t>m pista</t>
  </si>
  <si>
    <t>REMENDO PROFUNDO - DEMOLIÇÃO MECÂNICA APÓS REMOÇÃO DE CAPA (EXCLUSIVE MATERIAL BETUMINOSO)</t>
  </si>
  <si>
    <t>5213361M/SICRO</t>
  </si>
  <si>
    <t>5213362M/SICRO</t>
  </si>
  <si>
    <t>5213851M/SICRO</t>
  </si>
  <si>
    <t>5213414M/SICRO</t>
  </si>
  <si>
    <t>C4624M/SEINFRA</t>
  </si>
  <si>
    <t>96402M/SINAPI</t>
  </si>
  <si>
    <t>72962M/SINAPI</t>
  </si>
  <si>
    <t>USINAGEM DE CONCRETO ASFÁLTICO COM CAP 50/70, PARA CAMADA DE ROLAMENTO, PADRÃO DNIT FAIXA C, EM USINA DE ASFALTO CONTÍNUA DE 140 TON/H. AF_03/2020_P (EXCLUSIVE PRODUTO BETUMINOSO)</t>
  </si>
  <si>
    <t>AD 24.05.0500M (/)             AD 25.05.0500M (/)                      SCO-RIO - Domingo</t>
  </si>
  <si>
    <t>PROTEÇÃO DE CANTEIRO DE OBRA EM ÁREAS PÚBLICAS, COMPREENDENDO TELA PLÁSTICA, ESTRUTURA DE MADEIRA A CADA 3M DE DISTÂNCIA COM BASE DE CONCRETO, UTILIZAÇÃO 2 VEZES.</t>
  </si>
  <si>
    <t>15M/ORSE - Domingo</t>
  </si>
  <si>
    <t>DEMOLIÇÃO DE PAVIMENTAÇÃO (CAPA) ASFÁLTICA</t>
  </si>
  <si>
    <t>101023M/SINAPI - Domingo</t>
  </si>
  <si>
    <t>EXECUÇÃO DE IMPRIMAÇÃO COM ASFALTO DILUÍDO CM-30. AF_11/2019 (EXCLUSIVE PRODUTO BETUMINOSO)</t>
  </si>
  <si>
    <t>FORNECIMENTO E IMPLANTAÇÃO DE SUPORTE METÁLICO GALVANIZADO PARA PLACA DE REGULAMENTAÇÃO - D = 0,60 M</t>
  </si>
  <si>
    <t>CONFECÇÃO DE PLACA EM AÇO Nº 16 GALVANIZADO, COM PELÍCULA RETRORREFLETIVA TIPO I + SI</t>
  </si>
  <si>
    <t>4011459M/SICRO  - Sábado</t>
  </si>
  <si>
    <t>101023M/SINAPI - Sábado</t>
  </si>
  <si>
    <t>96402M/SINAPI - Sábado</t>
  </si>
  <si>
    <t>AD 24.05.0500M (/)             AD 25.05.0500M (/)                      SCO-RIO - Sábado</t>
  </si>
  <si>
    <t>5213361M/SICRO - Sábado</t>
  </si>
  <si>
    <t>5213362M/SICRO - Sábado</t>
  </si>
  <si>
    <t>5213360M/SICRO - Sábado</t>
  </si>
  <si>
    <t>5213851M/SICRO - Sábado</t>
  </si>
  <si>
    <t>5213414M/SICRO - Sábado</t>
  </si>
  <si>
    <t>C4624M/SEINFRA - Sábado</t>
  </si>
  <si>
    <t>C2949M/SEINFRA - Sábado</t>
  </si>
  <si>
    <t>92970M - Sábado</t>
  </si>
  <si>
    <t>C2949M/SEINFRA</t>
  </si>
  <si>
    <t>4011404M/SICRO - Noturno</t>
  </si>
  <si>
    <t>4011412M/SICRO - Noturno</t>
  </si>
  <si>
    <t>4011459M/SICRO  - Noturno</t>
  </si>
  <si>
    <t>4915626M/SICRO - Noturno</t>
  </si>
  <si>
    <t>4915637M/SICRO - Noturno</t>
  </si>
  <si>
    <t>96402M/SINAPI - Noturno</t>
  </si>
  <si>
    <t>03.PAVI.PAVC.005/01 - Noturno</t>
  </si>
  <si>
    <t>AD 24.05.0500M (/)             AD 25.05.0500M (/)                      SCO-RIO - Noturno</t>
  </si>
  <si>
    <t>15M/ORSE - Noturno</t>
  </si>
  <si>
    <t>5213361M/SICRO - Noturno</t>
  </si>
  <si>
    <t>5213362M/SICRO - Noturno</t>
  </si>
  <si>
    <t>5213360M/SICRO - Noturno</t>
  </si>
  <si>
    <t>5213851M/SICRO - Noturno</t>
  </si>
  <si>
    <t>5213414M/SICRO - Noturno</t>
  </si>
  <si>
    <t>C4624M/SEINFRA - Noturno</t>
  </si>
  <si>
    <t>C2949M/SEINFRA - Noturno</t>
  </si>
  <si>
    <t>C2949M/SEINFRA - Domingo</t>
  </si>
  <si>
    <t>06-22-03M/PMSP</t>
  </si>
  <si>
    <t>BOCA DE LOBO SIMPLES COM MEIO-FIO VAZADO/CHAPÉU</t>
  </si>
  <si>
    <t>06-22-04M/PMSP</t>
  </si>
  <si>
    <t>06-22-04M/PMSP - Domingo</t>
  </si>
  <si>
    <t>BOCA DE LOBO DUPLA COM MEIO-FIO VAZADO/CHAPÉU</t>
  </si>
  <si>
    <t>06-22-04M/PMSP - Noturno</t>
  </si>
  <si>
    <t>06-22-03M/PMSP - Noturno</t>
  </si>
  <si>
    <t>06-22-03M/PMSP - Sábado</t>
  </si>
  <si>
    <t>06-22-04M/PMSP - Sábado</t>
  </si>
  <si>
    <t>06-22-03M/PMSP - Domingo</t>
  </si>
  <si>
    <t>93596 - Noturno</t>
  </si>
  <si>
    <t>93596 - Sábado</t>
  </si>
  <si>
    <t>93596 - Domingo</t>
  </si>
  <si>
    <t>ENCARREGADO DE PAVIMENTAÇÃO</t>
  </si>
  <si>
    <t>MEMÓRIA DE CÁLCULO E APONTAMENTOS</t>
  </si>
  <si>
    <t>ESTIMATIVA DE ÁREA POR LOTE</t>
  </si>
  <si>
    <t>QUANTIDADE PARA UM ANO</t>
  </si>
  <si>
    <t>LOTE 1 - Asa Norte</t>
  </si>
  <si>
    <t>Atividade de M&amp;R</t>
  </si>
  <si>
    <t>Área SGPU (m²)</t>
  </si>
  <si>
    <t>Custo estimado</t>
  </si>
  <si>
    <t>Área Projetos (m²)</t>
  </si>
  <si>
    <t>ÁREA TOTAL</t>
  </si>
  <si>
    <t>ÁREA TOTAL PARA UM ANO</t>
  </si>
  <si>
    <t>/m2</t>
  </si>
  <si>
    <t>Selagem de Trincas</t>
  </si>
  <si>
    <t>/ml</t>
  </si>
  <si>
    <t>Baia de ônibus</t>
  </si>
  <si>
    <t>LOTE 2 - Asa Sul</t>
  </si>
  <si>
    <t>LOTE 3 - Taguatinga, Águas Claras, Arniqueira, SCIA, Vicente Pires</t>
  </si>
  <si>
    <t>ÁREA TOTAL (m²)</t>
  </si>
  <si>
    <t>LOTE 4 - Brazlândia, Ceilândia, Sol Nascente</t>
  </si>
  <si>
    <t>LOTE 5 - Guará, Cruzeiro, Sudoeste/Octogonal, SIA</t>
  </si>
  <si>
    <t>LOTE 6 - Gama, Santa Maria</t>
  </si>
  <si>
    <t>LOTE 7 - Sobradinho I e II, Fercal, Lago Norte, Varjão, Itapoã</t>
  </si>
  <si>
    <t>LOTE 8 - Planaltina, Paranoá, São Sebastião, Jardim Botânico</t>
  </si>
  <si>
    <t>LOTE 9 - Núcleo Bandeirante, Lago Sul, Riacho Fundo I e II, Candangolândia, Park Way</t>
  </si>
  <si>
    <t>LOTE 10 - Samambaia, Recanto das Emas</t>
  </si>
  <si>
    <t>?</t>
  </si>
  <si>
    <t>SUBSTITUIR POR 98504 e INCLUIR 98520 e 98521</t>
  </si>
  <si>
    <t>74005/001</t>
  </si>
  <si>
    <t>97084, trocou de m3, para m2</t>
  </si>
  <si>
    <t>74221/001</t>
  </si>
  <si>
    <t>74221/1M</t>
  </si>
  <si>
    <t>P9897/SICRO</t>
  </si>
  <si>
    <t>P9903/SICRO</t>
  </si>
  <si>
    <t>P9840/SICRO</t>
  </si>
  <si>
    <t>P9893/SICRO</t>
  </si>
  <si>
    <t>P9827/SICRO</t>
  </si>
  <si>
    <t>P9949/SICRO</t>
  </si>
  <si>
    <t>P9950/SICRO</t>
  </si>
  <si>
    <t>85180M</t>
  </si>
  <si>
    <t>SUBSTITUIR POR 98504M e INCLUIR 98520 e 98521</t>
  </si>
  <si>
    <t>88249M</t>
  </si>
  <si>
    <t>74209/001</t>
  </si>
  <si>
    <t>5213361M</t>
  </si>
  <si>
    <t>5213362M</t>
  </si>
  <si>
    <t>5213414M</t>
  </si>
  <si>
    <t xml:space="preserve">5213851M </t>
  </si>
  <si>
    <t>72962m</t>
  </si>
  <si>
    <t>C4624M</t>
  </si>
  <si>
    <t>P9949/SICRO - Domingo</t>
  </si>
  <si>
    <t>5.9 - DAER</t>
  </si>
  <si>
    <t>Sonda Hidraulica mod.Mach 850 c/coroa diam.AWG, calibr.simples diam.AWG e mola AWG</t>
  </si>
  <si>
    <t>5.10 - DAER</t>
  </si>
  <si>
    <t>Coroa + Calibrador (NWG) D=3" - cravada</t>
  </si>
  <si>
    <t>6.4 - DAER</t>
  </si>
  <si>
    <t>Utilitário tipo Dobló 1.4 ou similar</t>
  </si>
  <si>
    <t>6.5 - DAER</t>
  </si>
  <si>
    <t>7.1 DAER</t>
  </si>
  <si>
    <t xml:space="preserve">EXTRAÇÃO DE CORPO DE PROVA DE CONCRETO ASFÁLTICO   </t>
  </si>
  <si>
    <t>7.5 - DAER</t>
  </si>
  <si>
    <t>7.2 - DAER</t>
  </si>
  <si>
    <t>7.3 - DAER</t>
  </si>
  <si>
    <t>7.4 - DAER</t>
  </si>
  <si>
    <t>A4  -  Encadernação  com   Capa  Espiral   para  Minuta (capa e contracapa)</t>
  </si>
  <si>
    <t>2003323M/DNIT</t>
  </si>
  <si>
    <t>SARJETA TRIANGULAR DE CONCRETO STC 03 - DNIT</t>
  </si>
  <si>
    <t>2003449M/DNIT</t>
  </si>
  <si>
    <t>DISSIPADOR DE ENERGIA DEB 01 - DNIT</t>
  </si>
  <si>
    <t>98504M</t>
  </si>
  <si>
    <t>92397M</t>
  </si>
  <si>
    <t>EXECUÇÃO DE PÁTIO/ESTACIONAMENTO EM PISO INTERTRAVADO, COM BLOCO RETANGULAR COR NATURAL DE 20 X 10 CM, ESPESSURA 6 CM. (COM O REAPROVEITAMENTO DOS BLOCOS)</t>
  </si>
  <si>
    <t>92398M</t>
  </si>
  <si>
    <t>EXECUÇÃO DE PÁTIO/ESTACIONAMENTO EM PISO INTERTRAVADO, COM BLOCO RETANGULAR COR NATURAL DE 20 X 10 CM, ESPESSURA 8 CM. (COM O REAPROVEITAMENTO DOS BLOCOS)</t>
  </si>
  <si>
    <t>92400M</t>
  </si>
  <si>
    <t>EXECUÇÃO DE PÁTIO/ESTACIONAMENTO EM PISO INTERTRAVADO, COM BLOCO RETANGULAR DE 20 X 10 CM, ESPESSURA 10 CM.(COM O REAPROVEITAMENTO DOS BLOCOS)</t>
  </si>
  <si>
    <t>BLCD/NOVACAP</t>
  </si>
  <si>
    <t>BLCS/NOVACAP</t>
  </si>
  <si>
    <t>t x km</t>
  </si>
  <si>
    <t>83659M/SINAPI - Sábado</t>
  </si>
  <si>
    <t>83659DM - Sábado</t>
  </si>
  <si>
    <t>BLGP/NOVACAP</t>
  </si>
  <si>
    <t>BOCA DE LOBO GRELHA PESADA - padrão NOVACAP</t>
  </si>
  <si>
    <t>BLGS/NOVACAP</t>
  </si>
  <si>
    <t>BOCA DE LOBO SIMPLES - COM GRELHA -  padrão NOVACAP</t>
  </si>
  <si>
    <t>PV 600 / NOVACAP</t>
  </si>
  <si>
    <t>PV DE 600mm - padrão NOVACAP</t>
  </si>
  <si>
    <t>SC 3410 0500 M</t>
  </si>
  <si>
    <t>Limpeza e desobstrucao mecanica de galerias de aguas pluviais com diametro de 300 mm a 500 mm</t>
  </si>
  <si>
    <t>SC 3410 0509 M</t>
  </si>
  <si>
    <t>Limpeza e desobstrucao mecanica de galerias de aguas pluviais com diametro de 600 mm a 1000 mm</t>
  </si>
  <si>
    <t>245M</t>
  </si>
  <si>
    <t>AUXILIAR DE LABORATORISTA DE SOLOS E DE CONCRETO</t>
  </si>
  <si>
    <t>95318M</t>
  </si>
  <si>
    <t>CURSO DE CAPACITAÇÃO PARA AUXILIAR DE LABORATÓRIO (ENCARGOS COMPLEMENTARES) - HORISTA</t>
  </si>
  <si>
    <t>94298/PMSP</t>
  </si>
  <si>
    <t>GRAMA BATATAIS EM PLACAS, SEM PLANTIO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</si>
  <si>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</si>
  <si>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</si>
  <si>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</si>
  <si>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ALVENARIA DE VEDAÇÃO DE BLOCOS VAZADOS DE CONCRETO DE 19X19X39CM (ESPESSURA 19CM) DE PAREDES COM ÁREA LÍQUIDA MENOR QUE 6M² SEM VÃOS E ARGAMASSA DE ASSENTAMENTO COM PREPARO EM BETONEIRA. AF_06/2014</t>
  </si>
  <si>
    <t>FABRICAÇÃO, MONTAGEM E DESMONTAGEM DE FÔRMA PARA BLOCO DE COROAMENTO, EM MADEIRA SERRADA, E=25 MM, 2 UTILIZAÇÕES. AF_06/2017</t>
  </si>
  <si>
    <t>CORTE E DOBRA DE AÇO CA-50, DIÂMETRO DE 6,3 MM, UTILIZADO EM ESTRUTURAS DIVERSAS, EXCETO LAJES. AF_12/2015</t>
  </si>
  <si>
    <t>ARMAÇÃO DE BLOCO, VIGA BALDRAME OU SAPATA UTILIZANDO AÇO CA-50 DE 8 MM - MONTAGEM. AF_06/2017</t>
  </si>
  <si>
    <t>REATERRO MANUAL DE VALAS COM COMPACTAÇÃO MECANIZADA. AF_04/2016</t>
  </si>
  <si>
    <t>VIBRADOR DE IMERSÃO, DIÂMETRO DE PONTEIRA 45MM, MOTOR ELÉTRICO TRIFÁSICO POTÊNCIA DE 2 CV - CHP DIURNO. AF_06/2015</t>
  </si>
  <si>
    <t>VIBRADOR DE IMERSÃO, DIÂMETRO DE PONTEIRA 45MM, MOTOR ELÉTRICO TRIFÁSICO POTÊNCIA DE 2 CV - CHI DIURNO. AF_06/2015</t>
  </si>
  <si>
    <t>CONCRETO FCK = 25MPA, TRAÇO 1:2,3:2,7 (CIMENTO/ AREIA MÉDIA/ BRITA 1)  - PREPARO MECÂNICO COM BETONEIRA 400 L. AF_07/2016</t>
  </si>
  <si>
    <t>LASTRO DE CONCRETO MAGRO, APLICADO EM PISOS OU RADIERS, ESPESSURA DE 5 CM. AF_07/2016</t>
  </si>
  <si>
    <t>GRAUTEAMENTO VERTICAL EM ALVENARIA ESTRUTURAL. AF_01/2015</t>
  </si>
  <si>
    <t>ARMAÇÃO DE BLOCO, VIGA BALDRAME OU SAPATA UTILIZANDO AÇO CA-50 DE 6,3 MM - MONTAGEM. AF_06/2017</t>
  </si>
  <si>
    <t>CORTE E DOBRA DE AÇO CA-50, DIÂMETRO DE 8,0 MM, UTILIZADO EM ESTRUTURAS DIVERSAS, EXCETO LAJES. AF_12/2015</t>
  </si>
  <si>
    <t>TELA DE ACO SOLDADA GALVANIZADA/ZINCADA PARA ALVENARIA, FIO  D = *1,20 A 1,70* MM, MALHA 15 X 15 MM, (C X L) *50 X 12* CM</t>
  </si>
  <si>
    <t>BLOCO ESTRUTURAL CERAMICO 19 X 19 X 39 CM, 6,0 MPA (NBR 15270)</t>
  </si>
  <si>
    <t>CANALETA ESTRUTURAL CERAMICA, 14 X 19 X 39 CM, 6,0 MPA (NBR 15270)</t>
  </si>
  <si>
    <t>MEIO BLOCO ESTRUTURAL CERAMICO 14 X 19 X 19 CM, 6,0 MPA (NBR 15270)</t>
  </si>
  <si>
    <t>BLOCO ESTRUTURAL CERAMICO 14 X 19 X 34 CM, 6,0 MPA (NBR 15270)</t>
  </si>
  <si>
    <t>ARGAMASSA TRAÇO 1:1:6 (EM VOLUME DE CIMENTO, CAL E AREIA MÉDIA ÚMIDA) PARA EMBOÇO/MASSA ÚNICA/ASSENTAMENTO DE ALVENARIA DE VEDAÇÃO, PREPARO MECÂNICO COM BETONEIRA 400 L. AF_08/2019</t>
  </si>
  <si>
    <t>PEDRA DE MAO OU PEDRA RACHAO PARA ARRIMO/FUNDACAO (POSTO PEDREIRA/FORNECEDOR, SEM FRETE)</t>
  </si>
  <si>
    <t>JARDINEIRO COM ENCARGOS COMPLEMENTARES</t>
  </si>
  <si>
    <t>AJUDANTE DE CARPINTEIRO COM ENCARGOS COMPLEMENTARES</t>
  </si>
  <si>
    <t>ELETRICISTA COM ENCARGOS COMPLEMENTARES</t>
  </si>
  <si>
    <t>TECNICO DE EDIFICACOES COM ENCARGOS COMPLEMENTARES</t>
  </si>
  <si>
    <t>MOTORISTA DE CAMINHAO COM ENCARGOS COMPLEMENTARES</t>
  </si>
  <si>
    <t>AUXILIAR DE ALMOXARIFE COM ENCARGOS COMPLEMENTARES</t>
  </si>
  <si>
    <t>ALIMENTACAO - MENSALISTA (COLETADO CAIXA)</t>
  </si>
  <si>
    <t>TRANSPORTE - MENSALISTA (COLETADO CAIXA)</t>
  </si>
  <si>
    <t>EXAMES - MENSALISTA (COLETADO CAIXA)</t>
  </si>
  <si>
    <t>SEGURO - MENSALISTA (COLETADO CAIXA)</t>
  </si>
  <si>
    <t>FERRAMENTAS - FAMILIA ALMOXARIFE - MENSALISTA (ENCARGOS COMPLEMENTARES - COLETADO CAIXA)</t>
  </si>
  <si>
    <t>EPI - FAMILIA ALMOXARIFE - HORISTA (ENCARGOS COMPLEMENTARES - COLETADO CAIXA)</t>
  </si>
  <si>
    <t>PLACA DE OBRA (PARA CONSTRUCAO CIVIL) EM CHAPA GALVANIZADA *N. 22*, ADESIVADA, DE *2,0 X 1,125* M</t>
  </si>
  <si>
    <t>PREGO DE ACO POLIDO COM CABECA 18 X 30 (2 3/4 X 10)</t>
  </si>
  <si>
    <t>CONCRETO MAGRO PARA LASTRO, TRAÇO 1:4,5:4,5 (CIMENTO/ AREIA MÉDIA/ BRITA 1)  - PREPARO MECÂNICO COM BETONEIRA 400 L. AF_07/2016</t>
  </si>
  <si>
    <t>ENERGIA ELETRICA ATE 2000 KWH INDUSTRIAL, SEM DEMANDA</t>
  </si>
  <si>
    <t>LAMPADA FLUORESCENTE TUBULAR T10, DE 20 OU 40 W, BIVOLT</t>
  </si>
  <si>
    <t>BALDE VERMELHO PARA SINALIZACAO DE VIAS</t>
  </si>
  <si>
    <t>SOQUETE DE PORCELANA BASE E27, PARA USO AO TEMPO, PARA LAMPADAS</t>
  </si>
  <si>
    <t>ARAME GALVANIZADO 18 BWG, D = 1,24MM (0,009 KG/M)</t>
  </si>
  <si>
    <t>TELA FACHADEIRA EM POLIETILENO, ROLO DE 3 X 100 M (L X C), COR BRANCA, SEM LOGOMARCA - PARA PROTECAO DE OBRAS</t>
  </si>
  <si>
    <t>PREGO DE ACO POLIDO COM CABECA 18 X 27 (2 1/2 X 10)</t>
  </si>
  <si>
    <t>COMPRESSOR DE AR REBOCAVEL, VAZÃO 250 PCM, PRESSAO DE TRABALHO 102 PSI, MOTOR A DIESEL POTÊNCIA 81 CV - CHP DIURNO. AF_06/2015</t>
  </si>
  <si>
    <t>MARTELO PERFURADOR PNEUMÁTICO MANUAL, HASTE 25 X 75 MM, 21 KG - CHP DIURNO. AF_12/2015</t>
  </si>
  <si>
    <t>PLANTIO DE GRAMA EM PLACAS. AF_05/2018</t>
  </si>
  <si>
    <t>APLICAÇÃO DE ADUBO EM SOLO. AF_05/2018</t>
  </si>
  <si>
    <t>APLICAÇÃO DE CALCÁRIO PARA CORREÇÃO DO PH DO SOLO. AF_05/2018</t>
  </si>
  <si>
    <t>85184M</t>
  </si>
  <si>
    <t>RETIRADA DE GRAMA EM PLACAS</t>
  </si>
  <si>
    <t>JUNTA ARGAMASSADA ENTRE TUBO DN 400 MM E O POÇO DE VISITA/ CAIXA DE CONCRETO OU ALVENARIA EM REDES DE ESGOTO. AF_06/2015</t>
  </si>
  <si>
    <t>JUNTA ARGAMASSADA ENTRE TUBO DN 600 MM E O POÇO DE VISITA/ CAIXA DE CONCRETO OU ALVENARIA EM REDES DE ESGOTO. AF_06/2015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</si>
  <si>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</si>
  <si>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</si>
  <si>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</si>
  <si>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</si>
  <si>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(SIMPLES) PARA REDES COLETORAS DE ÁGUAS PLUVIAIS, DIÂMETRO DE 400 MM, JUNTA RÍGIDA, INSTALADO EM LOCAL COM ALTO NÍVEL DE INTERFERÊNCIAS - FORNECIMENTO E ASSENTAMENTO. AF_12/2015</t>
  </si>
  <si>
    <t>DEMOLIÇÃO DE PAVIMENTO INTERTRAVADO, DE FORMA MANUAL, COM REAPROVEITAMENTO. AF_12/2017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</si>
  <si>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</si>
  <si>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</si>
  <si>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</si>
  <si>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</si>
  <si>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</si>
  <si>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</si>
  <si>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</si>
  <si>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</si>
  <si>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</si>
  <si>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</si>
  <si>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</si>
  <si>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</si>
  <si>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</si>
  <si>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</si>
  <si>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</si>
  <si>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</si>
  <si>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</si>
  <si>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</si>
  <si>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</si>
  <si>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</si>
  <si>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</si>
  <si>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</si>
  <si>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</si>
  <si>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</si>
  <si>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</si>
  <si>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</si>
  <si>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</si>
  <si>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</si>
  <si>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</si>
  <si>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</si>
  <si>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</si>
  <si>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</si>
  <si>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</si>
  <si>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</si>
  <si>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</si>
  <si>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</si>
  <si>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</si>
  <si>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</si>
  <si>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</si>
  <si>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</si>
  <si>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</si>
  <si>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</si>
  <si>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</si>
  <si>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</si>
  <si>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</si>
  <si>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</si>
  <si>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</si>
  <si>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</si>
  <si>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</si>
  <si>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</si>
  <si>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</si>
  <si>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</si>
  <si>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</si>
  <si>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</si>
  <si>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</si>
  <si>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</si>
  <si>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</si>
  <si>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</si>
  <si>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</si>
  <si>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</si>
  <si>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</si>
  <si>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</si>
  <si>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</si>
  <si>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</si>
  <si>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</si>
  <si>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</si>
  <si>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</si>
  <si>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</si>
  <si>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</si>
  <si>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</si>
  <si>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</si>
  <si>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</si>
  <si>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</si>
  <si>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</si>
  <si>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</si>
  <si>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</si>
  <si>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</si>
  <si>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</si>
  <si>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</si>
  <si>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</si>
  <si>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</si>
  <si>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</si>
  <si>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</si>
  <si>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</si>
  <si>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</si>
  <si>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</si>
  <si>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450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</si>
  <si>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</si>
  <si>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</si>
  <si>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</si>
  <si>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</si>
  <si>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</si>
  <si>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</si>
  <si>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</si>
  <si>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</si>
  <si>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</si>
  <si>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</si>
  <si>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</si>
  <si>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</si>
  <si>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</si>
  <si>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</si>
  <si>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</si>
  <si>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</si>
  <si>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</si>
  <si>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</si>
  <si>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</si>
  <si>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</si>
  <si>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</si>
  <si>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</si>
  <si>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</si>
  <si>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</si>
  <si>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</si>
  <si>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</si>
  <si>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</si>
  <si>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</si>
  <si>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</si>
  <si>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</si>
  <si>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</si>
  <si>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</si>
  <si>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</si>
  <si>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</si>
  <si>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</si>
  <si>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</si>
  <si>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</si>
  <si>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</si>
  <si>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</si>
  <si>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</si>
  <si>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</si>
  <si>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</si>
  <si>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</si>
  <si>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</si>
  <si>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</si>
  <si>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</si>
  <si>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</si>
  <si>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</si>
  <si>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</si>
  <si>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</si>
  <si>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</si>
  <si>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</si>
  <si>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</si>
  <si>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</si>
  <si>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</si>
  <si>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</si>
  <si>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</si>
  <si>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</si>
  <si>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</si>
  <si>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</si>
  <si>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</si>
  <si>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</si>
  <si>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</si>
  <si>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</si>
  <si>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</si>
  <si>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</si>
  <si>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</si>
  <si>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</si>
  <si>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</si>
  <si>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</si>
  <si>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</si>
  <si>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</si>
  <si>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</si>
  <si>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</si>
  <si>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</si>
  <si>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</si>
  <si>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</si>
  <si>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</si>
  <si>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</si>
  <si>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</si>
  <si>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</si>
  <si>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</si>
  <si>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</si>
  <si>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</si>
  <si>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</si>
  <si>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</si>
  <si>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</si>
  <si>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</si>
  <si>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</si>
  <si>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</si>
  <si>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</si>
  <si>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</si>
  <si>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</si>
  <si>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</si>
  <si>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</si>
  <si>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</si>
  <si>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</si>
  <si>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</si>
  <si>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</si>
  <si>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</si>
  <si>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</si>
  <si>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</si>
  <si>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</si>
  <si>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</si>
  <si>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</si>
  <si>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</si>
  <si>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</si>
  <si>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</si>
  <si>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</si>
  <si>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</si>
  <si>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</si>
  <si>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</si>
  <si>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</si>
  <si>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</si>
  <si>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</si>
  <si>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</si>
  <si>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</si>
  <si>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</si>
  <si>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</si>
  <si>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</si>
  <si>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</si>
  <si>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</si>
  <si>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</si>
  <si>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</si>
  <si>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</si>
  <si>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</si>
  <si>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</si>
  <si>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</si>
  <si>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</si>
  <si>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</si>
  <si>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</si>
  <si>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</si>
  <si>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</si>
  <si>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</si>
  <si>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</si>
  <si>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</si>
  <si>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</si>
  <si>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</si>
  <si>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</si>
  <si>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</si>
  <si>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</si>
  <si>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</si>
  <si>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</si>
  <si>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</si>
  <si>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</si>
  <si>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</si>
  <si>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</si>
  <si>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</si>
  <si>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</si>
  <si>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</si>
  <si>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</si>
  <si>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</si>
  <si>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</si>
  <si>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</si>
  <si>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</si>
  <si>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</si>
  <si>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</si>
  <si>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</si>
  <si>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</si>
  <si>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</si>
  <si>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</si>
  <si>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</si>
  <si>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</si>
  <si>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</si>
  <si>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</si>
  <si>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</si>
  <si>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</si>
  <si>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</si>
  <si>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</si>
  <si>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</si>
  <si>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</si>
  <si>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</si>
  <si>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</si>
  <si>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</si>
  <si>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</si>
  <si>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</si>
  <si>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</si>
  <si>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</si>
  <si>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</si>
  <si>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</si>
  <si>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</si>
  <si>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</si>
  <si>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</si>
  <si>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</si>
  <si>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</si>
  <si>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</si>
  <si>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</si>
  <si>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</si>
  <si>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</si>
  <si>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</si>
  <si>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</si>
  <si>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</si>
  <si>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</si>
  <si>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</si>
  <si>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</si>
  <si>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</si>
  <si>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AF_06/2014</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</si>
  <si>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</si>
  <si>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</si>
  <si>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</si>
  <si>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</si>
  <si>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</si>
  <si>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</si>
  <si>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</si>
  <si>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</si>
  <si>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</si>
  <si>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BETONEIRA CAPACIDADE NOMINAL DE 400 L, CAPACIDADE DE MISTURA 280 L, MOTOR ELÉTRICO TRIFÁSICO POTÊNCIA DE 2 CV, SEM CARREGADOR - CHP DIURNO. AF_10/2014</t>
  </si>
  <si>
    <t>TANQUE DE ASFALTO ESTACIONÁRIO COM MAÇARICO, CAPACIDADE 20.000 L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</si>
  <si>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</si>
  <si>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</si>
  <si>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</si>
  <si>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</si>
  <si>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</si>
  <si>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</si>
  <si>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</si>
  <si>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</si>
  <si>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</si>
  <si>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</si>
  <si>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</si>
  <si>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</si>
  <si>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</si>
  <si>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</si>
  <si>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</si>
  <si>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</si>
  <si>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</si>
  <si>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</si>
  <si>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</si>
  <si>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</si>
  <si>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</si>
  <si>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</si>
  <si>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</si>
  <si>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</si>
  <si>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</si>
  <si>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</si>
  <si>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</si>
  <si>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</si>
  <si>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</si>
  <si>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</si>
  <si>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</si>
  <si>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</si>
  <si>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</si>
  <si>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</si>
  <si>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</si>
  <si>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</si>
  <si>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</si>
  <si>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</si>
  <si>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</si>
  <si>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</si>
  <si>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</si>
  <si>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</si>
  <si>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</si>
  <si>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</si>
  <si>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</si>
  <si>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</si>
  <si>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</si>
  <si>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</si>
  <si>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</si>
  <si>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</si>
  <si>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</si>
  <si>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</si>
  <si>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</si>
  <si>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</si>
  <si>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</si>
  <si>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</si>
  <si>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</si>
  <si>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</si>
  <si>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</si>
  <si>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</si>
  <si>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</si>
  <si>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</si>
  <si>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</si>
  <si>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</si>
  <si>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</si>
  <si>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</si>
  <si>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</si>
  <si>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</si>
  <si>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</si>
  <si>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</si>
  <si>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</si>
  <si>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</si>
  <si>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</si>
  <si>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</si>
  <si>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</si>
  <si>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</si>
  <si>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</si>
  <si>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</si>
  <si>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</si>
  <si>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</si>
  <si>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</si>
  <si>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</si>
  <si>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</si>
  <si>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</si>
  <si>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</si>
  <si>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</si>
  <si>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</si>
  <si>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</si>
  <si>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</si>
  <si>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</si>
  <si>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</si>
  <si>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</si>
  <si>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</si>
  <si>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</si>
  <si>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</si>
  <si>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AF_06/2014</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</si>
  <si>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</si>
  <si>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</si>
  <si>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</si>
  <si>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</si>
  <si>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</si>
  <si>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</si>
  <si>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</si>
  <si>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BETONEIRA CAPACIDADE NOMINAL DE 400 L, CAPACIDADE DE MISTURA 280 L, MOTOR ELÉTRICO TRIFÁSICO POTÊNCIA DE 2 CV, SEM CARREGADOR - CHI DIURNO. AF_10/2014</t>
  </si>
  <si>
    <t>TANQUE DE ASFALTO ESTACIONÁRIO COM MAÇARICO, CAPACIDADE 20.000 L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</si>
  <si>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</si>
  <si>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</si>
  <si>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</si>
  <si>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</si>
  <si>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</si>
  <si>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</si>
  <si>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</si>
  <si>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</si>
  <si>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</si>
  <si>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</si>
  <si>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</si>
  <si>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</si>
  <si>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</si>
  <si>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</si>
  <si>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</si>
  <si>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</si>
  <si>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</si>
  <si>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</si>
  <si>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</si>
  <si>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</si>
  <si>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</si>
  <si>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</si>
  <si>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</si>
  <si>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</si>
  <si>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</si>
  <si>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</si>
  <si>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</si>
  <si>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</si>
  <si>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</si>
  <si>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</si>
  <si>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</si>
  <si>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</si>
  <si>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</si>
  <si>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</si>
  <si>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</si>
  <si>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</si>
  <si>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</si>
  <si>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</si>
  <si>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</si>
  <si>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</si>
  <si>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</si>
  <si>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</si>
  <si>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</si>
  <si>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</si>
  <si>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</si>
  <si>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</si>
  <si>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</si>
  <si>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</si>
  <si>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</si>
  <si>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</si>
  <si>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</si>
  <si>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</si>
  <si>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</si>
  <si>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</si>
  <si>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</si>
  <si>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</si>
  <si>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</si>
  <si>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</si>
  <si>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</si>
  <si>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</si>
  <si>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</si>
  <si>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</si>
  <si>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</si>
  <si>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</si>
  <si>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</si>
  <si>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</si>
  <si>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</si>
  <si>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</si>
  <si>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</si>
  <si>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</si>
  <si>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</si>
  <si>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</si>
  <si>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</si>
  <si>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</si>
  <si>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</si>
  <si>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</si>
  <si>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</si>
  <si>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</si>
  <si>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</si>
  <si>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</si>
  <si>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</si>
  <si>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</si>
  <si>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</si>
  <si>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</si>
  <si>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</si>
  <si>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</si>
  <si>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</si>
  <si>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</si>
  <si>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</si>
  <si>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</si>
  <si>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</si>
  <si>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</si>
  <si>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</si>
  <si>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</si>
  <si>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</si>
  <si>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</si>
  <si>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</si>
  <si>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</si>
  <si>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</si>
  <si>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</si>
  <si>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</si>
  <si>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</si>
  <si>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</si>
  <si>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</si>
  <si>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</si>
  <si>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</si>
  <si>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</si>
  <si>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</si>
  <si>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</si>
  <si>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</si>
  <si>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</si>
  <si>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</si>
  <si>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</si>
  <si>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</si>
  <si>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</si>
  <si>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</si>
  <si>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</si>
  <si>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</si>
  <si>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</si>
  <si>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</si>
  <si>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</si>
  <si>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</si>
  <si>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</si>
  <si>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</si>
  <si>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</si>
  <si>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</si>
  <si>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</si>
  <si>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</si>
  <si>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</si>
  <si>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</si>
  <si>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</si>
  <si>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</si>
  <si>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</si>
  <si>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</si>
  <si>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</si>
  <si>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</si>
  <si>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</si>
  <si>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</si>
  <si>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</si>
  <si>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</si>
  <si>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</si>
  <si>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</si>
  <si>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</si>
  <si>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</si>
  <si>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</si>
  <si>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</si>
  <si>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</si>
  <si>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</si>
  <si>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</si>
  <si>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</si>
  <si>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</si>
  <si>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</si>
  <si>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</si>
  <si>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</si>
  <si>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</si>
  <si>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</si>
  <si>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</si>
  <si>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</si>
  <si>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</si>
  <si>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</si>
  <si>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</si>
  <si>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</si>
  <si>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</si>
  <si>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</si>
  <si>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</si>
  <si>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</si>
  <si>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</si>
  <si>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</si>
  <si>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</si>
  <si>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</si>
  <si>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</si>
  <si>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</si>
  <si>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</si>
  <si>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</si>
  <si>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</si>
  <si>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</si>
  <si>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</si>
  <si>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</si>
  <si>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</si>
  <si>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</si>
  <si>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</si>
  <si>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</si>
  <si>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</si>
  <si>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</si>
  <si>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</si>
  <si>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</si>
  <si>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</si>
  <si>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</si>
  <si>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</si>
  <si>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</si>
  <si>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</si>
  <si>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</si>
  <si>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</si>
  <si>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</si>
  <si>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</si>
  <si>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</si>
  <si>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</si>
  <si>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</si>
  <si>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</si>
  <si>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</si>
  <si>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</si>
  <si>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</si>
  <si>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</si>
  <si>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</si>
  <si>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</si>
  <si>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</si>
  <si>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</si>
  <si>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</si>
  <si>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</si>
  <si>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</si>
  <si>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</si>
  <si>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</si>
  <si>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</si>
  <si>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</si>
  <si>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</si>
  <si>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</si>
  <si>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</si>
  <si>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</si>
  <si>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</si>
  <si>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</si>
  <si>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</si>
  <si>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</si>
  <si>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</si>
  <si>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</si>
  <si>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</si>
  <si>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</si>
  <si>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</si>
  <si>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</si>
  <si>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</si>
  <si>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</si>
  <si>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</si>
  <si>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</si>
  <si>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</si>
  <si>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</si>
  <si>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</si>
  <si>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</si>
  <si>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</si>
  <si>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</si>
  <si>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</si>
  <si>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</si>
  <si>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</si>
  <si>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</si>
  <si>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</si>
  <si>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</si>
  <si>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</si>
  <si>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</si>
  <si>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</si>
  <si>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</si>
  <si>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</si>
  <si>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</si>
  <si>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</si>
  <si>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</si>
  <si>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</si>
  <si>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</si>
  <si>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</si>
  <si>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</si>
  <si>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</si>
  <si>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</si>
  <si>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</si>
  <si>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</si>
  <si>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</si>
  <si>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</si>
  <si>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</si>
  <si>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</si>
  <si>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</si>
  <si>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</si>
  <si>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</si>
  <si>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</si>
  <si>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</si>
  <si>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</si>
  <si>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</si>
  <si>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</si>
  <si>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</si>
  <si>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</si>
  <si>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</si>
  <si>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</si>
  <si>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</si>
  <si>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</si>
  <si>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</si>
  <si>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</si>
  <si>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</si>
  <si>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</si>
  <si>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</si>
  <si>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</si>
  <si>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</si>
  <si>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</si>
  <si>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</si>
  <si>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</si>
  <si>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</si>
  <si>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</si>
  <si>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</si>
  <si>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</si>
  <si>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</si>
  <si>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</si>
  <si>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</si>
  <si>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</si>
  <si>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</si>
  <si>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</si>
  <si>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</si>
  <si>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</si>
  <si>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</si>
  <si>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</si>
  <si>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</si>
  <si>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</si>
  <si>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</si>
  <si>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</si>
  <si>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</si>
  <si>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</si>
  <si>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</si>
  <si>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</si>
  <si>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</si>
  <si>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</si>
  <si>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</si>
  <si>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</si>
  <si>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</si>
  <si>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</si>
  <si>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</si>
  <si>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</si>
  <si>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</si>
  <si>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</si>
  <si>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</si>
  <si>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</si>
  <si>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</si>
  <si>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</si>
  <si>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</si>
  <si>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</si>
  <si>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</si>
  <si>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</si>
  <si>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</si>
  <si>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</si>
  <si>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</si>
  <si>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</si>
  <si>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</si>
  <si>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</si>
  <si>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</si>
  <si>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</si>
  <si>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</si>
  <si>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</si>
  <si>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</si>
  <si>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</si>
  <si>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</si>
  <si>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</si>
  <si>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</si>
  <si>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</si>
  <si>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</si>
  <si>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</si>
  <si>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</si>
  <si>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</si>
  <si>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</si>
  <si>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</si>
  <si>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</si>
  <si>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</si>
  <si>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</si>
  <si>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</si>
  <si>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</si>
  <si>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</si>
  <si>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</si>
  <si>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</si>
  <si>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</si>
  <si>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</si>
  <si>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</si>
  <si>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</si>
  <si>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</si>
  <si>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</si>
  <si>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</si>
  <si>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</si>
  <si>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</si>
  <si>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</si>
  <si>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</si>
  <si>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</si>
  <si>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</si>
  <si>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</si>
  <si>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</si>
  <si>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</si>
  <si>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</si>
  <si>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</si>
  <si>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</si>
  <si>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</si>
  <si>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</si>
  <si>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</si>
  <si>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</si>
  <si>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</si>
  <si>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</si>
  <si>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</si>
  <si>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</si>
  <si>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</si>
  <si>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</si>
  <si>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</si>
  <si>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</si>
  <si>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</si>
  <si>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</si>
  <si>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</si>
  <si>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</si>
  <si>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</si>
  <si>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</si>
  <si>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</si>
  <si>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</si>
  <si>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</si>
  <si>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</si>
  <si>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</si>
  <si>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</si>
  <si>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</si>
  <si>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</si>
  <si>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</si>
  <si>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</si>
  <si>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</si>
  <si>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</si>
  <si>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</si>
  <si>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</si>
  <si>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</si>
  <si>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</si>
  <si>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</si>
  <si>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</si>
  <si>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</si>
  <si>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</si>
  <si>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</si>
  <si>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</si>
  <si>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</si>
  <si>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</si>
  <si>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</si>
  <si>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</si>
  <si>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</si>
  <si>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</si>
  <si>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</si>
  <si>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</si>
  <si>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</si>
  <si>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</si>
  <si>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</si>
  <si>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</si>
  <si>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</si>
  <si>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</si>
  <si>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</si>
  <si>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</si>
  <si>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</si>
  <si>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</si>
  <si>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</si>
  <si>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</si>
  <si>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</si>
  <si>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</si>
  <si>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</si>
  <si>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</si>
  <si>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</si>
  <si>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</si>
  <si>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</si>
  <si>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</si>
  <si>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</si>
  <si>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</si>
  <si>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</si>
  <si>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</si>
  <si>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</si>
  <si>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</si>
  <si>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</si>
  <si>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</si>
  <si>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</si>
  <si>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</si>
  <si>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</si>
  <si>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</si>
  <si>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</si>
  <si>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</si>
  <si>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</si>
  <si>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</si>
  <si>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</si>
  <si>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</si>
  <si>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</si>
  <si>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</si>
  <si>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</si>
  <si>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</si>
  <si>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</si>
  <si>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</si>
  <si>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</si>
  <si>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</si>
  <si>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</si>
  <si>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</si>
  <si>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</si>
  <si>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</si>
  <si>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</si>
  <si>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</si>
  <si>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</si>
  <si>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</si>
  <si>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</si>
  <si>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</si>
  <si>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</si>
  <si>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</si>
  <si>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</si>
  <si>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</si>
  <si>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</si>
  <si>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</si>
  <si>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</si>
  <si>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</si>
  <si>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</si>
  <si>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</si>
  <si>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</si>
  <si>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</si>
  <si>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</si>
  <si>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</si>
  <si>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</si>
  <si>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</si>
  <si>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</si>
  <si>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</si>
  <si>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</si>
  <si>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</si>
  <si>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</si>
  <si>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</si>
  <si>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</si>
  <si>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</si>
  <si>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</si>
  <si>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</si>
  <si>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</si>
  <si>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</si>
  <si>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</si>
  <si>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</si>
  <si>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</si>
  <si>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</si>
  <si>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</si>
  <si>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</si>
  <si>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</si>
  <si>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</si>
  <si>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</si>
  <si>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</si>
  <si>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</si>
  <si>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</si>
  <si>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</si>
  <si>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</si>
  <si>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</si>
  <si>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</si>
  <si>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</si>
  <si>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</si>
  <si>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</si>
  <si>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</si>
  <si>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</si>
  <si>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</si>
  <si>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</si>
  <si>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</si>
  <si>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</si>
  <si>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</si>
  <si>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IMUNIZACAO DE MADEIRAMENTO PARA COBERTURA UTILIZANDO CUPINICIDA INCOLOR</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</si>
  <si>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</si>
  <si>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</si>
  <si>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</si>
  <si>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</si>
  <si>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</si>
  <si>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</si>
  <si>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</si>
  <si>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</si>
  <si>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</si>
  <si>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</si>
  <si>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</si>
  <si>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</si>
  <si>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</si>
  <si>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</si>
  <si>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</si>
  <si>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</si>
  <si>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</si>
  <si>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</si>
  <si>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</si>
  <si>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</si>
  <si>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</si>
  <si>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</si>
  <si>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</si>
  <si>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</si>
  <si>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</si>
  <si>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</si>
  <si>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</si>
  <si>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</si>
  <si>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</si>
  <si>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</si>
  <si>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</si>
  <si>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</si>
  <si>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</si>
  <si>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</si>
  <si>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</si>
  <si>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</si>
  <si>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</si>
  <si>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</si>
  <si>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</si>
  <si>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</si>
  <si>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</si>
  <si>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</si>
  <si>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</si>
  <si>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</si>
  <si>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</si>
  <si>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</si>
  <si>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</si>
  <si>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</si>
  <si>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</si>
  <si>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</si>
  <si>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</si>
  <si>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</si>
  <si>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</si>
  <si>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</si>
  <si>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</si>
  <si>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</si>
  <si>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</si>
  <si>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</si>
  <si>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</si>
  <si>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</si>
  <si>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</si>
  <si>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</si>
  <si>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</si>
  <si>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</si>
  <si>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</si>
  <si>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</si>
  <si>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</si>
  <si>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</si>
  <si>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</si>
  <si>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</si>
  <si>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</si>
  <si>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</si>
  <si>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</si>
  <si>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</si>
  <si>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</si>
  <si>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</si>
  <si>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</si>
  <si>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</si>
  <si>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</si>
  <si>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</si>
  <si>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</si>
  <si>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</si>
  <si>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</si>
  <si>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</si>
  <si>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</si>
  <si>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</si>
  <si>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</si>
  <si>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</si>
  <si>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</si>
  <si>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</si>
  <si>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</si>
  <si>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</si>
  <si>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</si>
  <si>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</si>
  <si>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</si>
  <si>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</si>
  <si>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</si>
  <si>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</si>
  <si>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</si>
  <si>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</si>
  <si>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</si>
  <si>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</si>
  <si>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</si>
  <si>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</si>
  <si>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</si>
  <si>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</si>
  <si>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</si>
  <si>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</si>
  <si>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</si>
  <si>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</si>
  <si>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</si>
  <si>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</si>
  <si>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</si>
  <si>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</si>
  <si>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</si>
  <si>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</si>
  <si>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</si>
  <si>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</si>
  <si>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</si>
  <si>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</si>
  <si>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</si>
  <si>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</si>
  <si>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</si>
  <si>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</si>
  <si>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</si>
  <si>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</si>
  <si>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</si>
  <si>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</si>
  <si>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</si>
  <si>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</si>
  <si>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</si>
  <si>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</si>
  <si>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</si>
  <si>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</si>
  <si>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</si>
  <si>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</si>
  <si>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</si>
  <si>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</si>
  <si>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</si>
  <si>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</si>
  <si>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</si>
  <si>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</si>
  <si>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</si>
  <si>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</si>
  <si>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</si>
  <si>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</si>
  <si>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</si>
  <si>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</si>
  <si>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</si>
  <si>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</si>
  <si>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</si>
  <si>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</si>
  <si>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</si>
  <si>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</si>
  <si>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</si>
  <si>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</si>
  <si>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EXECUCAO DE DRENO FRANCES COM BRITA NUM 2</t>
  </si>
  <si>
    <t>TUBO PVC DN 75 MM PARA DRENAGEM - FORNECIMENTO E INSTALACAO</t>
  </si>
  <si>
    <t>TUBO PVC DN 100 MM PARA DRENAGEM - FORNECIMENTO E INSTALACAO</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</si>
  <si>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</si>
  <si>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</si>
  <si>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</si>
  <si>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</si>
  <si>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</si>
  <si>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</si>
  <si>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</si>
  <si>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</si>
  <si>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</si>
  <si>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</si>
  <si>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</si>
  <si>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</si>
  <si>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</si>
  <si>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</si>
  <si>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</si>
  <si>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</si>
  <si>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</si>
  <si>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</si>
  <si>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</si>
  <si>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</si>
  <si>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</si>
  <si>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</si>
  <si>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</si>
  <si>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</si>
  <si>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</si>
  <si>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</si>
  <si>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</si>
  <si>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</si>
  <si>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</si>
  <si>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</si>
  <si>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</si>
  <si>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</si>
  <si>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</si>
  <si>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</si>
  <si>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</si>
  <si>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</si>
  <si>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</si>
  <si>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</si>
  <si>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</si>
  <si>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</si>
  <si>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</si>
  <si>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</si>
  <si>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</si>
  <si>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</si>
  <si>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</si>
  <si>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</si>
  <si>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</si>
  <si>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</si>
  <si>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</si>
  <si>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</si>
  <si>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</si>
  <si>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</si>
  <si>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</si>
  <si>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</si>
  <si>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</si>
  <si>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</si>
  <si>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</si>
  <si>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</si>
  <si>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</si>
  <si>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</si>
  <si>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</si>
  <si>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</si>
  <si>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</si>
  <si>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</si>
  <si>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</si>
  <si>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</si>
  <si>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</si>
  <si>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</si>
  <si>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</si>
  <si>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</si>
  <si>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</si>
  <si>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</si>
  <si>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</si>
  <si>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</si>
  <si>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</si>
  <si>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</si>
  <si>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</si>
  <si>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</si>
  <si>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</si>
  <si>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</si>
  <si>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</si>
  <si>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</si>
  <si>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</si>
  <si>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</si>
  <si>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</si>
  <si>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</si>
  <si>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</si>
  <si>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</si>
  <si>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</si>
  <si>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</si>
  <si>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</si>
  <si>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</si>
  <si>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</si>
  <si>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</si>
  <si>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</si>
  <si>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</si>
  <si>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</si>
  <si>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</si>
  <si>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</si>
  <si>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</si>
  <si>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</si>
  <si>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</si>
  <si>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</si>
  <si>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</si>
  <si>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</si>
  <si>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</si>
  <si>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</si>
  <si>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</si>
  <si>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</si>
  <si>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</si>
  <si>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</si>
  <si>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</si>
  <si>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</si>
  <si>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</si>
  <si>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</si>
  <si>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</si>
  <si>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</si>
  <si>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</si>
  <si>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</si>
  <si>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</si>
  <si>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</si>
  <si>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</si>
  <si>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</si>
  <si>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</si>
  <si>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CURVO, 30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</si>
  <si>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</si>
  <si>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</si>
  <si>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</si>
  <si>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</si>
  <si>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</si>
  <si>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</si>
  <si>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</si>
  <si>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</si>
  <si>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</si>
  <si>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</si>
  <si>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</si>
  <si>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</si>
  <si>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</si>
  <si>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</si>
  <si>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</si>
  <si>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</si>
  <si>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</si>
  <si>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</si>
  <si>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</si>
  <si>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</si>
  <si>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</si>
  <si>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</si>
  <si>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</si>
  <si>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</si>
  <si>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</si>
  <si>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</si>
  <si>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</si>
  <si>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</si>
  <si>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</si>
  <si>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</si>
  <si>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</si>
  <si>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</si>
  <si>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</si>
  <si>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</si>
  <si>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</si>
  <si>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</si>
  <si>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</si>
  <si>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</si>
  <si>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</si>
  <si>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</si>
  <si>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</si>
  <si>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</si>
  <si>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</si>
  <si>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</si>
  <si>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</si>
  <si>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</si>
  <si>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</si>
  <si>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</si>
  <si>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</si>
  <si>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</si>
  <si>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</si>
  <si>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</si>
  <si>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</si>
  <si>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</si>
  <si>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</si>
  <si>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</si>
  <si>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</si>
  <si>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</si>
  <si>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</si>
  <si>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</si>
  <si>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</si>
  <si>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</si>
  <si>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</si>
  <si>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</si>
  <si>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</si>
  <si>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</si>
  <si>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</si>
  <si>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</si>
  <si>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</si>
  <si>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</si>
  <si>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</si>
  <si>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</si>
  <si>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</si>
  <si>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</si>
  <si>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</si>
  <si>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</si>
  <si>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</si>
  <si>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</si>
  <si>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</si>
  <si>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</si>
  <si>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</si>
  <si>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</si>
  <si>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</si>
  <si>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</si>
  <si>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</si>
  <si>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</si>
  <si>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</si>
  <si>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</si>
  <si>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</si>
  <si>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</si>
  <si>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</si>
  <si>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</si>
  <si>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</si>
  <si>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</si>
  <si>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</si>
  <si>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</si>
  <si>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</si>
  <si>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</si>
  <si>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</si>
  <si>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</si>
  <si>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</si>
  <si>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</si>
  <si>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</si>
  <si>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</si>
  <si>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</si>
  <si>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</si>
  <si>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</si>
  <si>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</si>
  <si>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</si>
  <si>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</si>
  <si>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</si>
  <si>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</si>
  <si>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</si>
  <si>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</si>
  <si>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</si>
  <si>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</si>
  <si>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</si>
  <si>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</si>
  <si>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</si>
  <si>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</si>
  <si>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</si>
  <si>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</si>
  <si>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</si>
  <si>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</si>
  <si>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</si>
  <si>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</si>
  <si>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</si>
  <si>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</si>
  <si>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</si>
  <si>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</si>
  <si>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</si>
  <si>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</si>
  <si>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</si>
  <si>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</si>
  <si>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</si>
  <si>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</si>
  <si>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</si>
  <si>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</si>
  <si>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</si>
  <si>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</si>
  <si>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</si>
  <si>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</si>
  <si>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</si>
  <si>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</si>
  <si>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</si>
  <si>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</si>
  <si>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</si>
  <si>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</si>
  <si>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</si>
  <si>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</si>
  <si>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</si>
  <si>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</si>
  <si>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</si>
  <si>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</si>
  <si>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</si>
  <si>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</si>
  <si>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</si>
  <si>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</si>
  <si>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</si>
  <si>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</si>
  <si>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</si>
  <si>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</si>
  <si>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</si>
  <si>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</si>
  <si>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</si>
  <si>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</si>
  <si>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</si>
  <si>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</si>
  <si>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</si>
  <si>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</si>
  <si>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</si>
  <si>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</si>
  <si>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</si>
  <si>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</si>
  <si>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</si>
  <si>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</si>
  <si>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</si>
  <si>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</si>
  <si>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</si>
  <si>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</si>
  <si>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</si>
  <si>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</si>
  <si>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</si>
  <si>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</si>
  <si>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</si>
  <si>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</si>
  <si>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</si>
  <si>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</si>
  <si>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</si>
  <si>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</si>
  <si>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</si>
  <si>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</si>
  <si>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</si>
  <si>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</si>
  <si>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</si>
  <si>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</si>
  <si>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</si>
  <si>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</si>
  <si>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</si>
  <si>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</si>
  <si>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</si>
  <si>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</si>
  <si>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</si>
  <si>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</si>
  <si>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</si>
  <si>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</si>
  <si>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</si>
  <si>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</si>
  <si>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</si>
  <si>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</si>
  <si>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</si>
  <si>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</si>
  <si>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</si>
  <si>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</si>
  <si>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</si>
  <si>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</si>
  <si>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OU RADIERS, ESPESSURA DE 3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</si>
  <si>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</si>
  <si>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</si>
  <si>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</si>
  <si>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</si>
  <si>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</si>
  <si>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</si>
  <si>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</si>
  <si>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(PEDRA BRITADA N.2), APLICADO EM PISOS OU RADIERS, ESPESSURA DE *10 CM*. AF_08/2017</t>
  </si>
  <si>
    <t>ESCAVAÇÃO MANUAL DE VIGA DE BORDA PARA RADIER. AF_09/2017</t>
  </si>
  <si>
    <t>COMPACTAÇÃO MECÂNICA DE SOLO PARA EXECUÇÃO DE RADIER, COM COMPACTADOR DE SOLOS A PERCUSSÃO.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</si>
  <si>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</si>
  <si>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</si>
  <si>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</si>
  <si>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</si>
  <si>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</si>
  <si>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</si>
  <si>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</si>
  <si>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</si>
  <si>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</si>
  <si>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</si>
  <si>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</si>
  <si>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</si>
  <si>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</si>
  <si>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</si>
  <si>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</si>
  <si>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</si>
  <si>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</si>
  <si>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</si>
  <si>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</si>
  <si>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</si>
  <si>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</si>
  <si>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</si>
  <si>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</si>
  <si>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</si>
  <si>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</si>
  <si>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</si>
  <si>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</si>
  <si>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</si>
  <si>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</si>
  <si>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</si>
  <si>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</si>
  <si>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</si>
  <si>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</si>
  <si>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</si>
  <si>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</si>
  <si>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</si>
  <si>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</si>
  <si>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</si>
  <si>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</si>
  <si>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</si>
  <si>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</si>
  <si>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</si>
  <si>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</si>
  <si>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</si>
  <si>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</si>
  <si>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</si>
  <si>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</si>
  <si>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</si>
  <si>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</si>
  <si>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</si>
  <si>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</si>
  <si>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</si>
  <si>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</si>
  <si>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</si>
  <si>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</si>
  <si>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</si>
  <si>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</si>
  <si>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</si>
  <si>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</si>
  <si>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</si>
  <si>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</si>
  <si>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</si>
  <si>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</si>
  <si>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</si>
  <si>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</si>
  <si>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</si>
  <si>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</si>
  <si>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</si>
  <si>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</si>
  <si>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</si>
  <si>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</si>
  <si>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</si>
  <si>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</si>
  <si>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</si>
  <si>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</si>
  <si>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</si>
  <si>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</si>
  <si>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</si>
  <si>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</si>
  <si>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</si>
  <si>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</si>
  <si>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</si>
  <si>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</si>
  <si>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</si>
  <si>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</si>
  <si>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</si>
  <si>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</si>
  <si>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</si>
  <si>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</si>
  <si>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</si>
  <si>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</si>
  <si>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</si>
  <si>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</si>
  <si>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</si>
  <si>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</si>
  <si>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</si>
  <si>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</si>
  <si>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</si>
  <si>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</si>
  <si>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</si>
  <si>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</si>
  <si>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</si>
  <si>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</si>
  <si>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</si>
  <si>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</si>
  <si>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</si>
  <si>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</si>
  <si>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</si>
  <si>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</si>
  <si>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</si>
  <si>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</si>
  <si>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</si>
  <si>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</si>
  <si>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</si>
  <si>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</si>
  <si>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</si>
  <si>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</si>
  <si>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</si>
  <si>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</si>
  <si>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</si>
  <si>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</si>
  <si>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</si>
  <si>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</si>
  <si>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</si>
  <si>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</si>
  <si>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</si>
  <si>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</si>
  <si>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</si>
  <si>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</si>
  <si>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</si>
  <si>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</si>
  <si>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</si>
  <si>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</si>
  <si>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</si>
  <si>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</si>
  <si>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</si>
  <si>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</si>
  <si>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</si>
  <si>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</si>
  <si>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</si>
  <si>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</si>
  <si>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</si>
  <si>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</si>
  <si>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</si>
  <si>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</si>
  <si>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</si>
  <si>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</si>
  <si>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</si>
  <si>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</si>
  <si>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</si>
  <si>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</si>
  <si>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</si>
  <si>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</si>
  <si>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</si>
  <si>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</si>
  <si>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</si>
  <si>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</si>
  <si>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</si>
  <si>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</si>
  <si>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</si>
  <si>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</si>
  <si>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</si>
  <si>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</si>
  <si>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</si>
  <si>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</si>
  <si>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</si>
  <si>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</si>
  <si>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</si>
  <si>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</si>
  <si>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</si>
  <si>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</si>
  <si>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</si>
  <si>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</si>
  <si>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</si>
  <si>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</si>
  <si>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</si>
  <si>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</si>
  <si>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</si>
  <si>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</si>
  <si>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</si>
  <si>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</si>
  <si>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</si>
  <si>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</si>
  <si>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</si>
  <si>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</si>
  <si>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</si>
  <si>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</si>
  <si>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</si>
  <si>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</si>
  <si>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</si>
  <si>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</si>
  <si>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</si>
  <si>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</si>
  <si>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</si>
  <si>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</si>
  <si>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</si>
  <si>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</si>
  <si>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15MPA, TRAÇO 1:3,4:3,5 (CIMENTO/ AREIA MÉDIA/ BRITA 1)  - PREPARO MECÂNICO COM BETONEIRA 400 L. AF_07/2016</t>
  </si>
  <si>
    <t>CONCRETO FCK = 20MPA, TRAÇO 1:2,7:3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</si>
  <si>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</si>
  <si>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</si>
  <si>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</si>
  <si>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</si>
  <si>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</si>
  <si>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</si>
  <si>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</si>
  <si>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</si>
  <si>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</si>
  <si>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</si>
  <si>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</si>
  <si>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</si>
  <si>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</si>
  <si>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</si>
  <si>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</si>
  <si>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</si>
  <si>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</si>
  <si>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</si>
  <si>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</si>
  <si>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</si>
  <si>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</si>
  <si>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</si>
  <si>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</si>
  <si>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</si>
  <si>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</si>
  <si>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</si>
  <si>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</si>
  <si>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</si>
  <si>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</si>
  <si>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</si>
  <si>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</si>
  <si>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</si>
  <si>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</si>
  <si>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</si>
  <si>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</si>
  <si>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</si>
  <si>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</si>
  <si>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</si>
  <si>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</si>
  <si>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</si>
  <si>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</si>
  <si>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</si>
  <si>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</si>
  <si>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</si>
  <si>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</si>
  <si>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</si>
  <si>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</si>
  <si>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</si>
  <si>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</si>
  <si>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</si>
  <si>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</si>
  <si>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</si>
  <si>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</si>
  <si>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</si>
  <si>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</si>
  <si>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</si>
  <si>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</si>
  <si>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</si>
  <si>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</si>
  <si>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</si>
  <si>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</si>
  <si>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</si>
  <si>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</si>
  <si>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</si>
  <si>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</si>
  <si>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</si>
  <si>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</si>
  <si>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</si>
  <si>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</si>
  <si>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</si>
  <si>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</si>
  <si>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</si>
  <si>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</si>
  <si>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</si>
  <si>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</si>
  <si>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</si>
  <si>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</si>
  <si>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</si>
  <si>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</si>
  <si>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</si>
  <si>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</si>
  <si>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</si>
  <si>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</si>
  <si>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</si>
  <si>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</si>
  <si>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</si>
  <si>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</si>
  <si>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</si>
  <si>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</si>
  <si>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</si>
  <si>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</si>
  <si>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</si>
  <si>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</si>
  <si>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</si>
  <si>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</si>
  <si>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</si>
  <si>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</si>
  <si>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</si>
  <si>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</si>
  <si>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</si>
  <si>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</si>
  <si>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</si>
  <si>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</si>
  <si>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</si>
  <si>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</si>
  <si>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</si>
  <si>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</si>
  <si>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</si>
  <si>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</si>
  <si>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</si>
  <si>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</si>
  <si>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</si>
  <si>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</si>
  <si>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</si>
  <si>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</si>
  <si>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</si>
  <si>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</si>
  <si>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</si>
  <si>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</si>
  <si>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</si>
  <si>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</si>
  <si>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</si>
  <si>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</si>
  <si>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</si>
  <si>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</si>
  <si>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</si>
  <si>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</si>
  <si>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</si>
  <si>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</si>
  <si>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</si>
  <si>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</si>
  <si>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</si>
  <si>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</si>
  <si>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</si>
  <si>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</si>
  <si>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</si>
  <si>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</si>
  <si>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</si>
  <si>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</si>
  <si>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</si>
  <si>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</si>
  <si>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</si>
  <si>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</si>
  <si>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</si>
  <si>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</si>
  <si>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</si>
  <si>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</si>
  <si>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</si>
  <si>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</si>
  <si>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</si>
  <si>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</si>
  <si>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</si>
  <si>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</si>
  <si>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</si>
  <si>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</si>
  <si>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</si>
  <si>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</si>
  <si>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</si>
  <si>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</si>
  <si>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</si>
  <si>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</si>
  <si>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</si>
  <si>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</si>
  <si>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</si>
  <si>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</si>
  <si>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</si>
  <si>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</si>
  <si>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</si>
  <si>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</si>
  <si>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</si>
  <si>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</si>
  <si>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</si>
  <si>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</si>
  <si>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</si>
  <si>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</si>
  <si>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</si>
  <si>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</si>
  <si>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</si>
  <si>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</si>
  <si>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</si>
  <si>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</si>
  <si>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</si>
  <si>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</si>
  <si>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</si>
  <si>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</si>
  <si>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</si>
  <si>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</si>
  <si>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</si>
  <si>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</si>
  <si>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</si>
  <si>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</si>
  <si>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</si>
  <si>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</si>
  <si>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</si>
  <si>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</si>
  <si>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</si>
  <si>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</si>
  <si>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</si>
  <si>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</si>
  <si>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</si>
  <si>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</si>
  <si>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</si>
  <si>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</si>
  <si>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</si>
  <si>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</si>
  <si>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</si>
  <si>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</si>
  <si>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</si>
  <si>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</si>
  <si>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</si>
  <si>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</si>
  <si>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</si>
  <si>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</si>
  <si>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</si>
  <si>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</si>
  <si>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</si>
  <si>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</si>
  <si>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</si>
  <si>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</si>
  <si>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</si>
  <si>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</si>
  <si>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</si>
  <si>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</si>
  <si>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</si>
  <si>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</si>
  <si>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</si>
  <si>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</si>
  <si>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</si>
  <si>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</si>
  <si>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</si>
  <si>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</si>
  <si>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</si>
  <si>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</si>
  <si>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</si>
  <si>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</si>
  <si>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</si>
  <si>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</si>
  <si>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</si>
  <si>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</si>
  <si>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</si>
  <si>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</si>
  <si>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</si>
  <si>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</si>
  <si>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</si>
  <si>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</si>
  <si>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</si>
  <si>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</si>
  <si>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</si>
  <si>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</si>
  <si>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</si>
  <si>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</si>
  <si>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</si>
  <si>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</si>
  <si>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</si>
  <si>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</si>
  <si>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</si>
  <si>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</si>
  <si>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</si>
  <si>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</si>
  <si>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</si>
  <si>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</si>
  <si>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</si>
  <si>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</si>
  <si>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</si>
  <si>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</si>
  <si>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</si>
  <si>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</si>
  <si>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</si>
  <si>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</si>
  <si>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</si>
  <si>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</si>
  <si>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</si>
  <si>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</si>
  <si>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</si>
  <si>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</si>
  <si>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</si>
  <si>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</si>
  <si>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</si>
  <si>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</si>
  <si>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</si>
  <si>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</si>
  <si>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</si>
  <si>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</si>
  <si>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</si>
  <si>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</si>
  <si>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</si>
  <si>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</si>
  <si>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</si>
  <si>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</si>
  <si>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</si>
  <si>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</si>
  <si>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</si>
  <si>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</si>
  <si>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</si>
  <si>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</si>
  <si>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</si>
  <si>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</si>
  <si>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</si>
  <si>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</si>
  <si>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</si>
  <si>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</si>
  <si>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</si>
  <si>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</si>
  <si>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</si>
  <si>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</si>
  <si>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</si>
  <si>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</si>
  <si>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</si>
  <si>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</si>
  <si>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</si>
  <si>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</si>
  <si>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</si>
  <si>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</si>
  <si>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</si>
  <si>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</si>
  <si>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</si>
  <si>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</si>
  <si>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</si>
  <si>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</si>
  <si>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</si>
  <si>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</si>
  <si>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</si>
  <si>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</si>
  <si>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</si>
  <si>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</si>
  <si>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</si>
  <si>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</si>
  <si>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</si>
  <si>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</si>
  <si>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</si>
  <si>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</si>
  <si>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</si>
  <si>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</si>
  <si>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</si>
  <si>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</si>
  <si>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</si>
  <si>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</si>
  <si>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</si>
  <si>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</si>
  <si>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</si>
  <si>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</si>
  <si>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</si>
  <si>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</si>
  <si>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</si>
  <si>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</si>
  <si>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</si>
  <si>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</si>
  <si>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</si>
  <si>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</si>
  <si>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</si>
  <si>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</si>
  <si>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</si>
  <si>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</si>
  <si>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</si>
  <si>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</si>
  <si>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</si>
  <si>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</si>
  <si>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</si>
  <si>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</si>
  <si>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</si>
  <si>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</si>
  <si>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</si>
  <si>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</si>
  <si>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</si>
  <si>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</si>
  <si>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</si>
  <si>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</si>
  <si>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</si>
  <si>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</si>
  <si>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</si>
  <si>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</si>
  <si>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</si>
  <si>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</si>
  <si>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</si>
  <si>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</si>
  <si>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</si>
  <si>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</si>
  <si>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</si>
  <si>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</si>
  <si>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</si>
  <si>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</si>
  <si>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</si>
  <si>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</si>
  <si>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</si>
  <si>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</si>
  <si>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</si>
  <si>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</si>
  <si>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</si>
  <si>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</si>
  <si>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</si>
  <si>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</si>
  <si>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</si>
  <si>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</si>
  <si>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</si>
  <si>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</si>
  <si>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</si>
  <si>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</si>
  <si>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</si>
  <si>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</si>
  <si>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</si>
  <si>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</si>
  <si>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</si>
  <si>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</si>
  <si>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</si>
  <si>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</si>
  <si>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</si>
  <si>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</si>
  <si>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</si>
  <si>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</si>
  <si>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</si>
  <si>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</si>
  <si>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</si>
  <si>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</si>
  <si>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</si>
  <si>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</si>
  <si>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</si>
  <si>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</si>
  <si>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</si>
  <si>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</si>
  <si>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</si>
  <si>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</si>
  <si>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</si>
  <si>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</si>
  <si>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</si>
  <si>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</si>
  <si>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</si>
  <si>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</si>
  <si>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</si>
  <si>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</si>
  <si>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</si>
  <si>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</si>
  <si>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</si>
  <si>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</si>
  <si>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</si>
  <si>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</si>
  <si>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</si>
  <si>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</si>
  <si>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</si>
  <si>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</si>
  <si>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</si>
  <si>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</si>
  <si>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</si>
  <si>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</si>
  <si>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</si>
  <si>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</si>
  <si>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</si>
  <si>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</si>
  <si>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</si>
  <si>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</si>
  <si>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</si>
  <si>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</si>
  <si>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</si>
  <si>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</si>
  <si>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</si>
  <si>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</si>
  <si>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</si>
  <si>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</si>
  <si>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</si>
  <si>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</si>
  <si>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</si>
  <si>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</si>
  <si>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</si>
  <si>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</si>
  <si>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</si>
  <si>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</si>
  <si>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</si>
  <si>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</si>
  <si>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</si>
  <si>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</si>
  <si>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</si>
  <si>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</si>
  <si>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</si>
  <si>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</si>
  <si>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</si>
  <si>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</si>
  <si>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</si>
  <si>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</si>
  <si>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</si>
  <si>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</si>
  <si>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</si>
  <si>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</si>
  <si>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</si>
  <si>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</si>
  <si>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</si>
  <si>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</si>
  <si>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</si>
  <si>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</si>
  <si>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</si>
  <si>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</si>
  <si>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</si>
  <si>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</si>
  <si>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</si>
  <si>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</si>
  <si>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</si>
  <si>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</si>
  <si>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</si>
  <si>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</si>
  <si>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</si>
  <si>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</si>
  <si>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</si>
  <si>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</si>
  <si>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</si>
  <si>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</si>
  <si>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</si>
  <si>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</si>
  <si>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</si>
  <si>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</si>
  <si>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</si>
  <si>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</si>
  <si>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</si>
  <si>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</si>
  <si>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</si>
  <si>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</si>
  <si>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</si>
  <si>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</si>
  <si>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</si>
  <si>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</si>
  <si>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</si>
  <si>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</si>
  <si>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</si>
  <si>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</si>
  <si>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</si>
  <si>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</si>
  <si>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</si>
  <si>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</si>
  <si>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</si>
  <si>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</si>
  <si>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</si>
  <si>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</si>
  <si>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</si>
  <si>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</si>
  <si>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</si>
  <si>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</si>
  <si>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</si>
  <si>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</si>
  <si>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</si>
  <si>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</si>
  <si>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</si>
  <si>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</si>
  <si>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</si>
  <si>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</si>
  <si>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</si>
  <si>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</si>
  <si>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</si>
  <si>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</si>
  <si>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</si>
  <si>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</si>
  <si>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</si>
  <si>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</si>
  <si>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</si>
  <si>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</si>
  <si>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</si>
  <si>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</si>
  <si>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</si>
  <si>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</si>
  <si>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</si>
  <si>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</si>
  <si>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</si>
  <si>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</si>
  <si>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</si>
  <si>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</si>
  <si>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</si>
  <si>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</si>
  <si>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</si>
  <si>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</si>
  <si>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</si>
  <si>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</si>
  <si>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</si>
  <si>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</si>
  <si>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</si>
  <si>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</si>
  <si>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</si>
  <si>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</si>
  <si>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</si>
  <si>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</si>
  <si>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</si>
  <si>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</si>
  <si>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</si>
  <si>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</si>
  <si>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</si>
  <si>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</si>
  <si>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</si>
  <si>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</si>
  <si>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</si>
  <si>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</si>
  <si>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</si>
  <si>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</si>
  <si>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</si>
  <si>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</si>
  <si>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</si>
  <si>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</si>
  <si>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</si>
  <si>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</si>
  <si>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</si>
  <si>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</si>
  <si>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</si>
  <si>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</si>
  <si>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</si>
  <si>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</si>
  <si>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</si>
  <si>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</si>
  <si>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</si>
  <si>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</si>
  <si>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</si>
  <si>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</si>
  <si>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</si>
  <si>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</si>
  <si>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</si>
  <si>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</si>
  <si>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</si>
  <si>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</si>
  <si>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</si>
  <si>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</si>
  <si>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</si>
  <si>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</si>
  <si>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</si>
  <si>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</si>
  <si>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</si>
  <si>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</si>
  <si>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</si>
  <si>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</si>
  <si>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</si>
  <si>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</si>
  <si>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</si>
  <si>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</si>
  <si>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</si>
  <si>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</si>
  <si>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</si>
  <si>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</si>
  <si>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</si>
  <si>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</si>
  <si>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</si>
  <si>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</si>
  <si>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</si>
  <si>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</si>
  <si>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</si>
  <si>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</si>
  <si>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</si>
  <si>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</si>
  <si>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</si>
  <si>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</si>
  <si>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</si>
  <si>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</si>
  <si>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</si>
  <si>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</si>
  <si>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</si>
  <si>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</si>
  <si>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</si>
  <si>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</si>
  <si>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</si>
  <si>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</si>
  <si>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</si>
  <si>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</si>
  <si>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</si>
  <si>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</si>
  <si>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</si>
  <si>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</si>
  <si>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</si>
  <si>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</si>
  <si>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</si>
  <si>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</si>
  <si>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</si>
  <si>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</si>
  <si>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</si>
  <si>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</si>
  <si>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</si>
  <si>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</si>
  <si>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</si>
  <si>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</si>
  <si>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</si>
  <si>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</si>
  <si>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</si>
  <si>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</si>
  <si>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</si>
  <si>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</si>
  <si>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</si>
  <si>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</si>
  <si>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</si>
  <si>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</si>
  <si>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</si>
  <si>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</si>
  <si>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</si>
  <si>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</si>
  <si>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</si>
  <si>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</si>
  <si>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</si>
  <si>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</si>
  <si>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</si>
  <si>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</si>
  <si>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</si>
  <si>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</si>
  <si>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</si>
  <si>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</si>
  <si>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</si>
  <si>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</si>
  <si>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</si>
  <si>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</si>
  <si>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</si>
  <si>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</si>
  <si>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</si>
  <si>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</si>
  <si>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</si>
  <si>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</si>
  <si>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</si>
  <si>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</si>
  <si>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</si>
  <si>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</si>
  <si>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</si>
  <si>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</si>
  <si>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</si>
  <si>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</si>
  <si>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</si>
  <si>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</si>
  <si>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</si>
  <si>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</si>
  <si>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</si>
  <si>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</si>
  <si>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</si>
  <si>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</si>
  <si>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</si>
  <si>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</si>
  <si>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</si>
  <si>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</si>
  <si>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</si>
  <si>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</si>
  <si>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</si>
  <si>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</si>
  <si>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</si>
  <si>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</si>
  <si>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</si>
  <si>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</si>
  <si>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</si>
  <si>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</si>
  <si>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</si>
  <si>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</si>
  <si>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</si>
  <si>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</si>
  <si>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</si>
  <si>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</si>
  <si>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</si>
  <si>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</si>
  <si>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</si>
  <si>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</si>
  <si>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</si>
  <si>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</si>
  <si>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</si>
  <si>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</si>
  <si>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</si>
  <si>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</si>
  <si>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</si>
  <si>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</si>
  <si>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</si>
  <si>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</si>
  <si>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</si>
  <si>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</si>
  <si>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</si>
  <si>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</si>
  <si>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</si>
  <si>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</si>
  <si>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</si>
  <si>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</si>
  <si>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</si>
  <si>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</si>
  <si>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</si>
  <si>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</si>
  <si>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</si>
  <si>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</si>
  <si>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</si>
  <si>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</si>
  <si>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</si>
  <si>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</si>
  <si>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</si>
  <si>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</si>
  <si>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</si>
  <si>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</si>
  <si>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</si>
  <si>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</si>
  <si>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</si>
  <si>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</si>
  <si>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</si>
  <si>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</si>
  <si>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</si>
  <si>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</si>
  <si>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</si>
  <si>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</si>
  <si>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</si>
  <si>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</si>
  <si>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</si>
  <si>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</si>
  <si>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</si>
  <si>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</si>
  <si>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</si>
  <si>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</si>
  <si>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</si>
  <si>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</si>
  <si>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</si>
  <si>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</si>
  <si>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</si>
  <si>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</si>
  <si>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</si>
  <si>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</si>
  <si>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</si>
  <si>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</si>
  <si>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</si>
  <si>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</si>
  <si>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</si>
  <si>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</si>
  <si>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</si>
  <si>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</si>
  <si>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</si>
  <si>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</si>
  <si>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</si>
  <si>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</si>
  <si>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</si>
  <si>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</si>
  <si>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</si>
  <si>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</si>
  <si>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</si>
  <si>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</si>
  <si>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</si>
  <si>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</si>
  <si>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</si>
  <si>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</si>
  <si>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</si>
  <si>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</si>
  <si>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</si>
  <si>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</si>
  <si>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</si>
  <si>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</si>
  <si>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</si>
  <si>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</si>
  <si>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</si>
  <si>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</si>
  <si>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</si>
  <si>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</si>
  <si>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</si>
  <si>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</si>
  <si>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</si>
  <si>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</si>
  <si>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</si>
  <si>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</si>
  <si>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</si>
  <si>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</si>
  <si>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</si>
  <si>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</si>
  <si>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</si>
  <si>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</si>
  <si>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</si>
  <si>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</si>
  <si>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</si>
  <si>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</si>
  <si>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</si>
  <si>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</si>
  <si>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</si>
  <si>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</si>
  <si>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</si>
  <si>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</si>
  <si>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</si>
  <si>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</si>
  <si>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</si>
  <si>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</si>
  <si>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</si>
  <si>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</si>
  <si>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</si>
  <si>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</si>
  <si>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</si>
  <si>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</si>
  <si>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</si>
  <si>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</si>
  <si>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</si>
  <si>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</si>
  <si>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</si>
  <si>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</si>
  <si>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</si>
  <si>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</si>
  <si>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</si>
  <si>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</si>
  <si>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</si>
  <si>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</si>
  <si>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</si>
  <si>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</si>
  <si>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</si>
  <si>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</si>
  <si>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</si>
  <si>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</si>
  <si>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</si>
  <si>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</si>
  <si>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</si>
  <si>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</si>
  <si>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</si>
  <si>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</si>
  <si>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</si>
  <si>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</si>
  <si>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</si>
  <si>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</si>
  <si>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</si>
  <si>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</si>
  <si>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</si>
  <si>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</si>
  <si>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</si>
  <si>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</si>
  <si>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</si>
  <si>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</si>
  <si>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</si>
  <si>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</si>
  <si>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</si>
  <si>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</si>
  <si>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</si>
  <si>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</si>
  <si>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</si>
  <si>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</si>
  <si>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</si>
  <si>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</si>
  <si>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</si>
  <si>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</si>
  <si>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</si>
  <si>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</si>
  <si>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</si>
  <si>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</si>
  <si>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</si>
  <si>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</si>
  <si>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</si>
  <si>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</si>
  <si>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</si>
  <si>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</si>
  <si>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</si>
  <si>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</si>
  <si>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</si>
  <si>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</si>
  <si>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</si>
  <si>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</si>
  <si>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</si>
  <si>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</si>
  <si>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</si>
  <si>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</si>
  <si>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</si>
  <si>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</si>
  <si>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</si>
  <si>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</si>
  <si>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</si>
  <si>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</si>
  <si>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</si>
  <si>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</si>
  <si>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</si>
  <si>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</si>
  <si>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</si>
  <si>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</si>
  <si>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</si>
  <si>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</si>
  <si>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</si>
  <si>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</si>
  <si>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</si>
  <si>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</si>
  <si>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</si>
  <si>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</si>
  <si>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</si>
  <si>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</si>
  <si>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</si>
  <si>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</si>
  <si>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</si>
  <si>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</si>
  <si>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</si>
  <si>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</si>
  <si>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</si>
  <si>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</si>
  <si>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</si>
  <si>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</si>
  <si>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</si>
  <si>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</si>
  <si>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</si>
  <si>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</si>
  <si>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</si>
  <si>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</si>
  <si>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</si>
  <si>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</si>
  <si>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</si>
  <si>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</si>
  <si>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</si>
  <si>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</si>
  <si>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</si>
  <si>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</si>
  <si>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</si>
  <si>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</si>
  <si>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</si>
  <si>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</si>
  <si>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</si>
  <si>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</si>
  <si>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</si>
  <si>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</si>
  <si>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</si>
  <si>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</si>
  <si>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</si>
  <si>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</si>
  <si>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</si>
  <si>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</si>
  <si>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</si>
  <si>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</si>
  <si>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</si>
  <si>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</si>
  <si>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</si>
  <si>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</si>
  <si>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</si>
  <si>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</si>
  <si>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</si>
  <si>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</si>
  <si>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</si>
  <si>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</si>
  <si>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</si>
  <si>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</si>
  <si>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</si>
  <si>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</si>
  <si>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</si>
  <si>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</si>
  <si>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</si>
  <si>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</si>
  <si>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</si>
  <si>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</si>
  <si>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</si>
  <si>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</si>
  <si>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</si>
  <si>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</si>
  <si>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</si>
  <si>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</si>
  <si>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</si>
  <si>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</si>
  <si>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</si>
  <si>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</si>
  <si>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</si>
  <si>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</si>
  <si>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</si>
  <si>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</si>
  <si>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</si>
  <si>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</si>
  <si>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</si>
  <si>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</si>
  <si>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</si>
  <si>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</si>
  <si>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</si>
  <si>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</si>
  <si>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</si>
  <si>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</si>
  <si>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</si>
  <si>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</si>
  <si>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</si>
  <si>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</si>
  <si>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</si>
  <si>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</si>
  <si>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</si>
  <si>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</si>
  <si>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</si>
  <si>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</si>
  <si>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</si>
  <si>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</si>
  <si>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</si>
  <si>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</si>
  <si>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</si>
  <si>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</si>
  <si>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</si>
  <si>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</si>
  <si>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</si>
  <si>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</si>
  <si>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</si>
  <si>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</si>
  <si>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</si>
  <si>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</si>
  <si>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</si>
  <si>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</si>
  <si>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</si>
  <si>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</si>
  <si>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</si>
  <si>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</si>
  <si>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</si>
  <si>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</si>
  <si>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</si>
  <si>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</si>
  <si>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</si>
  <si>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</si>
  <si>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</si>
  <si>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</si>
  <si>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</si>
  <si>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</si>
  <si>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</si>
  <si>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</si>
  <si>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</si>
  <si>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</si>
  <si>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</si>
  <si>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</si>
  <si>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</si>
  <si>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</si>
  <si>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</si>
  <si>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</si>
  <si>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</si>
  <si>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</si>
  <si>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</si>
  <si>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</si>
  <si>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</si>
  <si>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</si>
  <si>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</si>
  <si>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</si>
  <si>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</si>
  <si>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</si>
  <si>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</si>
  <si>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</si>
  <si>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</si>
  <si>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</si>
  <si>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</si>
  <si>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</si>
  <si>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</si>
  <si>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</si>
  <si>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</si>
  <si>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</si>
  <si>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</si>
  <si>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</si>
  <si>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</si>
  <si>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</si>
  <si>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</si>
  <si>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</si>
  <si>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</si>
  <si>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</si>
  <si>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</si>
  <si>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</si>
  <si>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</si>
  <si>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</si>
  <si>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</si>
  <si>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</si>
  <si>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</si>
  <si>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</si>
  <si>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</si>
  <si>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</si>
  <si>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</si>
  <si>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</si>
  <si>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</si>
  <si>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</si>
  <si>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</si>
  <si>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</si>
  <si>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</si>
  <si>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</si>
  <si>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</si>
  <si>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</si>
  <si>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</si>
  <si>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</si>
  <si>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</si>
  <si>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</si>
  <si>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</si>
  <si>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</si>
  <si>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</si>
  <si>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</si>
  <si>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</si>
  <si>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</si>
  <si>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</si>
  <si>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</si>
  <si>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</si>
  <si>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</si>
  <si>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</si>
  <si>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</si>
  <si>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</si>
  <si>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</si>
  <si>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</si>
  <si>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</si>
  <si>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</si>
  <si>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</si>
  <si>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</si>
  <si>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</si>
  <si>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</si>
  <si>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</si>
  <si>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</si>
  <si>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</si>
  <si>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</si>
  <si>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</si>
  <si>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</si>
  <si>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</si>
  <si>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</si>
  <si>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</si>
  <si>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</si>
  <si>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</si>
  <si>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</si>
  <si>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</si>
  <si>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</si>
  <si>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</si>
  <si>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</si>
  <si>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</si>
  <si>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</si>
  <si>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</si>
  <si>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</si>
  <si>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</si>
  <si>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</si>
  <si>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</si>
  <si>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</si>
  <si>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</si>
  <si>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</si>
  <si>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</si>
  <si>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</si>
  <si>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</si>
  <si>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</si>
  <si>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</si>
  <si>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</si>
  <si>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</si>
  <si>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</si>
  <si>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</si>
  <si>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</si>
  <si>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</si>
  <si>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</si>
  <si>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</si>
  <si>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</si>
  <si>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</si>
  <si>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</si>
  <si>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</si>
  <si>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</si>
  <si>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</si>
  <si>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</si>
  <si>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</si>
  <si>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</si>
  <si>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</si>
  <si>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</si>
  <si>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</si>
  <si>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</si>
  <si>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</si>
  <si>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</si>
  <si>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</si>
  <si>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</si>
  <si>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</si>
  <si>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</si>
  <si>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</si>
  <si>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</si>
  <si>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</si>
  <si>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</si>
  <si>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</si>
  <si>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</si>
  <si>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</si>
  <si>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</si>
  <si>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</si>
  <si>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</si>
  <si>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</si>
  <si>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</si>
  <si>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</si>
  <si>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</si>
  <si>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</si>
  <si>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</si>
  <si>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</si>
  <si>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</si>
  <si>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</si>
  <si>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</si>
  <si>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</si>
  <si>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</si>
  <si>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</si>
  <si>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</si>
  <si>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</si>
  <si>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</si>
  <si>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</si>
  <si>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</si>
  <si>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</si>
  <si>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</si>
  <si>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</si>
  <si>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</si>
  <si>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</si>
  <si>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</si>
  <si>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</si>
  <si>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</si>
  <si>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</si>
  <si>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</si>
  <si>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</si>
  <si>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</si>
  <si>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</si>
  <si>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</si>
  <si>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</si>
  <si>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</si>
  <si>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</si>
  <si>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</si>
  <si>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</si>
  <si>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</si>
  <si>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</si>
  <si>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</si>
  <si>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</si>
  <si>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</si>
  <si>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</si>
  <si>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</si>
  <si>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</si>
  <si>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</si>
  <si>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</si>
  <si>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</si>
  <si>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</si>
  <si>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</si>
  <si>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</si>
  <si>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</si>
  <si>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</si>
  <si>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</si>
  <si>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</si>
  <si>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</si>
  <si>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</si>
  <si>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</si>
  <si>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</si>
  <si>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</si>
  <si>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</si>
  <si>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</si>
  <si>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</si>
  <si>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</si>
  <si>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</si>
  <si>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</si>
  <si>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</si>
  <si>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</si>
  <si>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</si>
  <si>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</si>
  <si>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</si>
  <si>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</si>
  <si>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</si>
  <si>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</si>
  <si>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</si>
  <si>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</si>
  <si>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</si>
  <si>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</si>
  <si>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</si>
  <si>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</si>
  <si>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</si>
  <si>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</si>
  <si>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</si>
  <si>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</si>
  <si>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</si>
  <si>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</si>
  <si>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</si>
  <si>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</si>
  <si>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</si>
  <si>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</si>
  <si>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</si>
  <si>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</si>
  <si>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</si>
  <si>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</si>
  <si>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</si>
  <si>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</si>
  <si>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</si>
  <si>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</si>
  <si>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</si>
  <si>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</si>
  <si>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</si>
  <si>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</si>
  <si>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</si>
  <si>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</si>
  <si>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</si>
  <si>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</si>
  <si>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</si>
  <si>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</si>
  <si>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</si>
  <si>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</si>
  <si>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</si>
  <si>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</si>
  <si>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</si>
  <si>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</si>
  <si>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</si>
  <si>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</si>
  <si>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</si>
  <si>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</si>
  <si>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</si>
  <si>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</si>
  <si>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</si>
  <si>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</si>
  <si>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</si>
  <si>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</si>
  <si>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</si>
  <si>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</si>
  <si>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</si>
  <si>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</si>
  <si>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</si>
  <si>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</si>
  <si>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</si>
  <si>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</si>
  <si>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</si>
  <si>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</si>
  <si>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</si>
  <si>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</si>
  <si>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</si>
  <si>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</si>
  <si>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</si>
  <si>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</si>
  <si>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</si>
  <si>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</si>
  <si>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</si>
  <si>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</si>
  <si>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</si>
  <si>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</si>
  <si>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</si>
  <si>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</si>
  <si>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</si>
  <si>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</si>
  <si>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</si>
  <si>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</si>
  <si>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</si>
  <si>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</si>
  <si>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</si>
  <si>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</si>
  <si>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</si>
  <si>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</si>
  <si>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</si>
  <si>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</si>
  <si>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</si>
  <si>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</si>
  <si>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</si>
  <si>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</si>
  <si>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</si>
  <si>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</si>
  <si>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</si>
  <si>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</si>
  <si>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</si>
  <si>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</si>
  <si>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</si>
  <si>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</si>
  <si>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</si>
  <si>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</si>
  <si>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</si>
  <si>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</si>
  <si>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</si>
  <si>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</si>
  <si>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</si>
  <si>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</si>
  <si>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</si>
  <si>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</si>
  <si>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</si>
  <si>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</si>
  <si>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</si>
  <si>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</si>
  <si>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</si>
  <si>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</si>
  <si>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</si>
  <si>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</si>
  <si>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</si>
  <si>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</si>
  <si>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</si>
  <si>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</si>
  <si>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</si>
  <si>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</si>
  <si>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</si>
  <si>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</si>
  <si>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</si>
  <si>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</si>
  <si>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</si>
  <si>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</si>
  <si>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</si>
  <si>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</si>
  <si>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</si>
  <si>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</si>
  <si>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</si>
  <si>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</si>
  <si>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</si>
  <si>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</si>
  <si>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</si>
  <si>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</si>
  <si>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</si>
  <si>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</si>
  <si>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</si>
  <si>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</si>
  <si>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</si>
  <si>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</si>
  <si>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</si>
  <si>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</si>
  <si>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</si>
  <si>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</si>
  <si>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</si>
  <si>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</si>
  <si>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</si>
  <si>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</si>
  <si>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</si>
  <si>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</si>
  <si>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</si>
  <si>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</si>
  <si>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</si>
  <si>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</si>
  <si>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</si>
  <si>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</si>
  <si>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</si>
  <si>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</si>
  <si>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</si>
  <si>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</si>
  <si>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</si>
  <si>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</si>
  <si>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</si>
  <si>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</si>
  <si>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</si>
  <si>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</si>
  <si>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</si>
  <si>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</si>
  <si>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</si>
  <si>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</si>
  <si>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</si>
  <si>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</si>
  <si>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</si>
  <si>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</si>
  <si>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</si>
  <si>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</si>
  <si>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</si>
  <si>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</si>
  <si>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</si>
  <si>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</si>
  <si>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</si>
  <si>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</si>
  <si>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</si>
  <si>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</si>
  <si>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</si>
  <si>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</si>
  <si>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</si>
  <si>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</si>
  <si>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</si>
  <si>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</si>
  <si>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</si>
  <si>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</si>
  <si>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</si>
  <si>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</si>
  <si>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</si>
  <si>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</si>
  <si>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</si>
  <si>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</si>
  <si>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</si>
  <si>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</si>
  <si>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</si>
  <si>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</si>
  <si>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</si>
  <si>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</si>
  <si>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</si>
  <si>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</si>
  <si>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</si>
  <si>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</si>
  <si>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</si>
  <si>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</si>
  <si>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</si>
  <si>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</si>
  <si>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</si>
  <si>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</si>
  <si>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</si>
  <si>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</si>
  <si>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</si>
  <si>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</si>
  <si>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</si>
  <si>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</si>
  <si>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</si>
  <si>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</si>
  <si>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</si>
  <si>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</si>
  <si>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</si>
  <si>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</si>
  <si>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</si>
  <si>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</si>
  <si>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</si>
  <si>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</si>
  <si>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</si>
  <si>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</si>
  <si>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</si>
  <si>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</si>
  <si>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</si>
  <si>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</si>
  <si>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</si>
  <si>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</si>
  <si>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</si>
  <si>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</si>
  <si>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</si>
  <si>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</si>
  <si>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</si>
  <si>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</si>
  <si>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</si>
  <si>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</si>
  <si>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</si>
  <si>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</si>
  <si>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</si>
  <si>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</si>
  <si>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</si>
  <si>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</si>
  <si>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</si>
  <si>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</si>
  <si>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</si>
  <si>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</si>
  <si>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</si>
  <si>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</si>
  <si>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</si>
  <si>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</si>
  <si>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</si>
  <si>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</si>
  <si>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</si>
  <si>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</si>
  <si>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</si>
  <si>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</si>
  <si>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</si>
  <si>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</si>
  <si>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</si>
  <si>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</si>
  <si>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</si>
  <si>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</si>
  <si>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</si>
  <si>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</si>
  <si>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</si>
  <si>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</si>
  <si>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</si>
  <si>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</si>
  <si>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</si>
  <si>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</si>
  <si>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</si>
  <si>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</si>
  <si>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</si>
  <si>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</si>
  <si>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</si>
  <si>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</si>
  <si>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</si>
  <si>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</si>
  <si>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</si>
  <si>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</si>
  <si>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</si>
  <si>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</si>
  <si>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</si>
  <si>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</si>
  <si>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</si>
  <si>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</si>
  <si>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</si>
  <si>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</si>
  <si>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</si>
  <si>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</si>
  <si>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</si>
  <si>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</si>
  <si>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</si>
  <si>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</si>
  <si>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</si>
  <si>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</si>
  <si>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</si>
  <si>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</si>
  <si>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</si>
  <si>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</si>
  <si>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</si>
  <si>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</si>
  <si>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</si>
  <si>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</si>
  <si>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</si>
  <si>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</si>
  <si>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</si>
  <si>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</si>
  <si>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</si>
  <si>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</si>
  <si>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</si>
  <si>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</si>
  <si>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</si>
  <si>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</si>
  <si>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</si>
  <si>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</si>
  <si>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</si>
  <si>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</si>
  <si>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</si>
  <si>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</si>
  <si>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</si>
  <si>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</si>
  <si>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</si>
  <si>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</si>
  <si>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</si>
  <si>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</si>
  <si>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</si>
  <si>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</si>
  <si>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</si>
  <si>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</si>
  <si>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</si>
  <si>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</si>
  <si>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</si>
  <si>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</si>
  <si>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</si>
  <si>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</si>
  <si>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</si>
  <si>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</si>
  <si>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</si>
  <si>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</si>
  <si>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</si>
  <si>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</si>
  <si>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</si>
  <si>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</si>
  <si>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</si>
  <si>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</si>
  <si>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</si>
  <si>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</si>
  <si>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</si>
  <si>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</si>
  <si>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</si>
  <si>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</si>
  <si>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</si>
  <si>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</si>
  <si>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</si>
  <si>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</si>
  <si>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</si>
  <si>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</si>
  <si>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</si>
  <si>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</si>
  <si>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</si>
  <si>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</si>
  <si>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</si>
  <si>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</si>
  <si>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</si>
  <si>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</si>
  <si>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</si>
  <si>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</si>
  <si>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</si>
  <si>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</si>
  <si>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</si>
  <si>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</si>
  <si>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</si>
  <si>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</si>
  <si>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</si>
  <si>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</si>
  <si>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</si>
  <si>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</si>
  <si>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</si>
  <si>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</si>
  <si>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</si>
  <si>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</si>
  <si>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</si>
  <si>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</si>
  <si>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</si>
  <si>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</si>
  <si>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</si>
  <si>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</si>
  <si>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</si>
  <si>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</si>
  <si>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</si>
  <si>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</si>
  <si>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</si>
  <si>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</si>
  <si>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</si>
  <si>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</si>
  <si>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</si>
  <si>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</si>
  <si>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</si>
  <si>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</si>
  <si>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</si>
  <si>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</si>
  <si>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</si>
  <si>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</si>
  <si>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</si>
  <si>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</si>
  <si>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</si>
  <si>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</si>
  <si>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</si>
  <si>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</si>
  <si>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</si>
  <si>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</si>
  <si>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</si>
  <si>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</si>
  <si>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</si>
  <si>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</si>
  <si>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</si>
  <si>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</si>
  <si>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</si>
  <si>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</si>
  <si>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</si>
  <si>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</si>
  <si>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</si>
  <si>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</si>
  <si>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</si>
  <si>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</si>
  <si>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</si>
  <si>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</si>
  <si>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</si>
  <si>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</si>
  <si>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</si>
  <si>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</si>
  <si>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</si>
  <si>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</si>
  <si>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</si>
  <si>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</si>
  <si>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</si>
  <si>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</si>
  <si>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</si>
  <si>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</si>
  <si>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</si>
  <si>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</si>
  <si>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</si>
  <si>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</si>
  <si>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</si>
  <si>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</si>
  <si>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</si>
  <si>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</si>
  <si>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</si>
  <si>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</si>
  <si>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</si>
  <si>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</si>
  <si>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</si>
  <si>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</si>
  <si>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</si>
  <si>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</si>
  <si>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</si>
  <si>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</si>
  <si>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</si>
  <si>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</si>
  <si>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</si>
  <si>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</si>
  <si>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</si>
  <si>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</si>
  <si>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</si>
  <si>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</si>
  <si>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</si>
  <si>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</si>
  <si>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</si>
  <si>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</si>
  <si>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</si>
  <si>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</si>
  <si>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</si>
  <si>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</si>
  <si>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</si>
  <si>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</si>
  <si>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</si>
  <si>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</si>
  <si>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</si>
  <si>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</si>
  <si>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</si>
  <si>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</si>
  <si>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</si>
  <si>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</si>
  <si>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</si>
  <si>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</si>
  <si>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</si>
  <si>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</si>
  <si>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</si>
  <si>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</si>
  <si>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</si>
  <si>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</si>
  <si>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</si>
  <si>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</si>
  <si>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</si>
  <si>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</si>
  <si>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</si>
  <si>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</si>
  <si>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</si>
  <si>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</si>
  <si>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</si>
  <si>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</si>
  <si>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</si>
  <si>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</si>
  <si>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</si>
  <si>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</si>
  <si>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</si>
  <si>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</si>
  <si>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</si>
  <si>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</si>
  <si>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</si>
  <si>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</si>
  <si>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</si>
  <si>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</si>
  <si>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</si>
  <si>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</si>
  <si>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</si>
  <si>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</si>
  <si>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</si>
  <si>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</si>
  <si>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</si>
  <si>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</si>
  <si>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</si>
  <si>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</si>
  <si>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</si>
  <si>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</si>
  <si>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</si>
  <si>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</si>
  <si>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</si>
  <si>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</si>
  <si>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</si>
  <si>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</si>
  <si>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</si>
  <si>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</si>
  <si>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</si>
  <si>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</si>
  <si>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</si>
  <si>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</si>
  <si>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</si>
  <si>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</si>
  <si>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</si>
  <si>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</si>
  <si>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</si>
  <si>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</si>
  <si>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</si>
  <si>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</si>
  <si>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</si>
  <si>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</si>
  <si>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</si>
  <si>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</si>
  <si>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</si>
  <si>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</si>
  <si>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</si>
  <si>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</si>
  <si>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</si>
  <si>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</si>
  <si>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</si>
  <si>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</si>
  <si>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</si>
  <si>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</si>
  <si>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</si>
  <si>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</si>
  <si>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</si>
  <si>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</si>
  <si>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</si>
  <si>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</si>
  <si>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</si>
  <si>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</si>
  <si>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</si>
  <si>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</si>
  <si>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</si>
  <si>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</si>
  <si>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</si>
  <si>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</si>
  <si>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</si>
  <si>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</si>
  <si>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</si>
  <si>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</si>
  <si>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</si>
  <si>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</si>
  <si>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</si>
  <si>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</si>
  <si>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</si>
  <si>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</si>
  <si>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</si>
  <si>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</si>
  <si>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</si>
  <si>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</si>
  <si>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</si>
  <si>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</si>
  <si>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</si>
  <si>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</si>
  <si>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</si>
  <si>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</si>
  <si>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</si>
  <si>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</si>
  <si>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</si>
  <si>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</si>
  <si>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</si>
  <si>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</si>
  <si>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</si>
  <si>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</si>
  <si>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</si>
  <si>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</si>
  <si>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</si>
  <si>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</si>
  <si>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</si>
  <si>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</si>
  <si>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</si>
  <si>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</si>
  <si>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</si>
  <si>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</si>
  <si>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</si>
  <si>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</si>
  <si>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</si>
  <si>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</si>
  <si>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</si>
  <si>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</si>
  <si>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</si>
  <si>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</si>
  <si>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</si>
  <si>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</si>
  <si>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</si>
  <si>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</si>
  <si>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</si>
  <si>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</si>
  <si>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</si>
  <si>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</si>
  <si>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</si>
  <si>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</si>
  <si>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</si>
  <si>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</si>
  <si>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</si>
  <si>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</si>
  <si>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</si>
  <si>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</si>
  <si>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</si>
  <si>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</si>
  <si>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</si>
  <si>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</si>
  <si>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</si>
  <si>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</si>
  <si>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</si>
  <si>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</si>
  <si>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</si>
  <si>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</si>
  <si>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</si>
  <si>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</si>
  <si>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</si>
  <si>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</si>
  <si>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</si>
  <si>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</si>
  <si>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</si>
  <si>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</si>
  <si>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</si>
  <si>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</si>
  <si>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</si>
  <si>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</si>
  <si>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</si>
  <si>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</si>
  <si>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</si>
  <si>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</si>
  <si>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</si>
  <si>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MANUAL DE VALA COM PROFUNDIDADE MENOR OU IGUAL A 1,30 M. AF_03/2016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</si>
  <si>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</si>
  <si>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</si>
  <si>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</si>
  <si>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</si>
  <si>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</si>
  <si>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</si>
  <si>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</si>
  <si>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</si>
  <si>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</si>
  <si>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</si>
  <si>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</si>
  <si>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</si>
  <si>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</si>
  <si>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</si>
  <si>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</si>
  <si>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</si>
  <si>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</si>
  <si>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</si>
  <si>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</si>
  <si>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</si>
  <si>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</si>
  <si>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</si>
  <si>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</si>
  <si>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</si>
  <si>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</si>
  <si>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</si>
  <si>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</si>
  <si>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</si>
  <si>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</si>
  <si>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</si>
  <si>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</si>
  <si>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</si>
  <si>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</si>
  <si>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</si>
  <si>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</si>
  <si>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</si>
  <si>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</si>
  <si>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</si>
  <si>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</si>
  <si>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</si>
  <si>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</si>
  <si>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</si>
  <si>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</si>
  <si>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</si>
  <si>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</si>
  <si>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</si>
  <si>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</si>
  <si>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</si>
  <si>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m3XKM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</si>
  <si>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</si>
  <si>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</si>
  <si>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</si>
  <si>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</si>
  <si>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</si>
  <si>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</si>
  <si>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</si>
  <si>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</si>
  <si>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</si>
  <si>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</si>
  <si>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</si>
  <si>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</si>
  <si>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</si>
  <si>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</si>
  <si>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</si>
  <si>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</si>
  <si>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</si>
  <si>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</si>
  <si>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</si>
  <si>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</si>
  <si>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</si>
  <si>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</si>
  <si>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</si>
  <si>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</si>
  <si>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</si>
  <si>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</si>
  <si>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</si>
  <si>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</si>
  <si>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</si>
  <si>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</si>
  <si>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</si>
  <si>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</si>
  <si>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</si>
  <si>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</si>
  <si>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</si>
  <si>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</si>
  <si>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</si>
  <si>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</si>
  <si>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</si>
  <si>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</si>
  <si>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</si>
  <si>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</si>
  <si>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</si>
  <si>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</si>
  <si>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</si>
  <si>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</si>
  <si>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</si>
  <si>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</si>
  <si>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</si>
  <si>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</si>
  <si>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</si>
  <si>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</si>
  <si>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</si>
  <si>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</si>
  <si>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</si>
  <si>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</si>
  <si>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</si>
  <si>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</si>
  <si>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</si>
  <si>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</si>
  <si>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</si>
  <si>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</si>
  <si>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</si>
  <si>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</si>
  <si>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</si>
  <si>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</si>
  <si>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</si>
  <si>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</si>
  <si>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</si>
  <si>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</si>
  <si>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</si>
  <si>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</si>
  <si>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</si>
  <si>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</si>
  <si>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</si>
  <si>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</si>
  <si>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</si>
  <si>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</si>
  <si>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</si>
  <si>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</si>
  <si>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</si>
  <si>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</si>
  <si>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</si>
  <si>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</si>
  <si>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</si>
  <si>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</si>
  <si>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</si>
  <si>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</si>
  <si>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</si>
  <si>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</si>
  <si>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</si>
  <si>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</si>
  <si>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</si>
  <si>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</si>
  <si>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</si>
  <si>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</si>
  <si>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</si>
  <si>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</si>
  <si>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</si>
  <si>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</si>
  <si>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</si>
  <si>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</si>
  <si>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</si>
  <si>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</si>
  <si>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</si>
  <si>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</si>
  <si>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</si>
  <si>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</si>
  <si>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</si>
  <si>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</si>
  <si>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</si>
  <si>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</si>
  <si>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</si>
  <si>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</si>
  <si>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</si>
  <si>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</si>
  <si>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</si>
  <si>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</si>
  <si>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</si>
  <si>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</si>
  <si>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</si>
  <si>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</si>
  <si>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</si>
  <si>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</si>
  <si>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</si>
  <si>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</si>
  <si>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</si>
  <si>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</si>
  <si>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</si>
  <si>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</si>
  <si>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</si>
  <si>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</si>
  <si>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</si>
  <si>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</si>
  <si>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</si>
  <si>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</si>
  <si>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</si>
  <si>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</si>
  <si>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</si>
  <si>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</si>
  <si>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</si>
  <si>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</si>
  <si>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</si>
  <si>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</si>
  <si>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</si>
  <si>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</si>
  <si>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</si>
  <si>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</si>
  <si>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</si>
  <si>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</si>
  <si>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</si>
  <si>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</si>
  <si>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</si>
  <si>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</si>
  <si>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</si>
  <si>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</si>
  <si>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</si>
  <si>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</si>
  <si>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</si>
  <si>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</si>
  <si>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</si>
  <si>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</si>
  <si>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</si>
  <si>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</si>
  <si>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</si>
  <si>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</si>
  <si>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</si>
  <si>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</si>
  <si>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</si>
  <si>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</si>
  <si>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</si>
  <si>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</si>
  <si>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</si>
  <si>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</si>
  <si>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</si>
  <si>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</si>
  <si>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</si>
  <si>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</si>
  <si>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</si>
  <si>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</si>
  <si>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</si>
  <si>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</si>
  <si>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</si>
  <si>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</si>
  <si>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</si>
  <si>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</si>
  <si>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</si>
  <si>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</si>
  <si>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</si>
  <si>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</si>
  <si>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</si>
  <si>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</si>
  <si>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</si>
  <si>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</si>
  <si>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</si>
  <si>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</si>
  <si>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</si>
  <si>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</si>
  <si>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</si>
  <si>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</si>
  <si>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</si>
  <si>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</si>
  <si>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</si>
  <si>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</si>
  <si>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</si>
  <si>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</si>
  <si>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</si>
  <si>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</si>
  <si>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VIA EM PISO INTERTRAVADO, COM BLOCO RETANGULAR COR NATURAL DE 20 X 10 CM, ESPESSURA 8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</si>
  <si>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</si>
  <si>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</si>
  <si>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</si>
  <si>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</si>
  <si>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</si>
  <si>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</si>
  <si>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</si>
  <si>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</si>
  <si>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</si>
  <si>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</si>
  <si>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</si>
  <si>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</si>
  <si>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</si>
  <si>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</si>
  <si>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</si>
  <si>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</si>
  <si>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</si>
  <si>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</si>
  <si>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</si>
  <si>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</si>
  <si>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</si>
  <si>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</si>
  <si>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</si>
  <si>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</si>
  <si>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</si>
  <si>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</si>
  <si>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</si>
  <si>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CAIACAO EM MEIO FIO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</si>
  <si>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</si>
  <si>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</si>
  <si>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</si>
  <si>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</si>
  <si>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</si>
  <si>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</si>
  <si>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</si>
  <si>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</si>
  <si>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</si>
  <si>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</si>
  <si>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</si>
  <si>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</si>
  <si>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</si>
  <si>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</si>
  <si>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</si>
  <si>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</si>
  <si>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</si>
  <si>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</si>
  <si>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</si>
  <si>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</si>
  <si>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</si>
  <si>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</si>
  <si>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</si>
  <si>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</si>
  <si>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</si>
  <si>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</si>
  <si>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</si>
  <si>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</si>
  <si>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</si>
  <si>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</si>
  <si>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</si>
  <si>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</si>
  <si>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</si>
  <si>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</si>
  <si>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</si>
  <si>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</si>
  <si>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</si>
  <si>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</si>
  <si>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</si>
  <si>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</si>
  <si>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</si>
  <si>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</si>
  <si>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</si>
  <si>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</si>
  <si>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</si>
  <si>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</si>
  <si>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</si>
  <si>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</si>
  <si>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</si>
  <si>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</si>
  <si>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</si>
  <si>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</si>
  <si>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</si>
  <si>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</si>
  <si>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</si>
  <si>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</si>
  <si>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</si>
  <si>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</si>
  <si>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</si>
  <si>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</si>
  <si>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</si>
  <si>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</si>
  <si>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</si>
  <si>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</si>
  <si>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</si>
  <si>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</si>
  <si>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</si>
  <si>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</si>
  <si>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</si>
  <si>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</si>
  <si>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</si>
  <si>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</si>
  <si>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</si>
  <si>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</si>
  <si>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</si>
  <si>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</si>
  <si>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</si>
  <si>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</si>
  <si>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</si>
  <si>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</si>
  <si>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</si>
  <si>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</si>
  <si>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</si>
  <si>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</si>
  <si>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</si>
  <si>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</si>
  <si>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</si>
  <si>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</si>
  <si>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</si>
  <si>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</si>
  <si>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</si>
  <si>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</si>
  <si>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</si>
  <si>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</si>
  <si>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</si>
  <si>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</si>
  <si>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</si>
  <si>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</si>
  <si>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</si>
  <si>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</si>
  <si>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</si>
  <si>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</si>
  <si>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</si>
  <si>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</si>
  <si>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</si>
  <si>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</si>
  <si>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</si>
  <si>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</si>
  <si>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</si>
  <si>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</si>
  <si>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</si>
  <si>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</si>
  <si>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</si>
  <si>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</si>
  <si>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</si>
  <si>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</si>
  <si>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</si>
  <si>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</si>
  <si>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</si>
  <si>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</si>
  <si>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</si>
  <si>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</si>
  <si>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</si>
  <si>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</si>
  <si>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PINTURA ACRILICA DE FAIXAS DE DEMARCACAO EM QUADRA POLIESPORTIVA, 5 CM DE LARGURA</t>
  </si>
  <si>
    <t>74245/1</t>
  </si>
  <si>
    <t>PINTURA ACRILICA EM PISO CIMENTADO DUAS DEMAOS</t>
  </si>
  <si>
    <t>PINTURA COM TINTA A BASE DE BORRACHA CLORADA , DE FAIXAS DE DEMARCACAO, EM QUADRA POLIESPORTIVA, 5 CM DE LARGURA.</t>
  </si>
  <si>
    <t>ML</t>
  </si>
  <si>
    <t>79500/2</t>
  </si>
  <si>
    <t>PINTURA ACRILICA EM PISO CIMENTADO, TRES DEMAOS</t>
  </si>
  <si>
    <t>PINTURA ACRILICA PARA SINALIZAÇÃO HORIZONTAL EM PISO CIMENTADO</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</si>
  <si>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</si>
  <si>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</si>
  <si>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</si>
  <si>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</si>
  <si>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</si>
  <si>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</si>
  <si>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</si>
  <si>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</si>
  <si>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</si>
  <si>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</si>
  <si>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</si>
  <si>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APLICACAO DE TINTA A BASE DE EPOXI SOBRE PISO</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</si>
  <si>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</si>
  <si>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</si>
  <si>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</si>
  <si>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</si>
  <si>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</si>
  <si>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</si>
  <si>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</si>
  <si>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</si>
  <si>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</si>
  <si>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</si>
  <si>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</si>
  <si>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</si>
  <si>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</si>
  <si>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</si>
  <si>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</si>
  <si>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</si>
  <si>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</si>
  <si>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</si>
  <si>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</si>
  <si>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</si>
  <si>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</si>
  <si>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</si>
  <si>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</si>
  <si>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</si>
  <si>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</si>
  <si>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</si>
  <si>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</si>
  <si>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</si>
  <si>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</si>
  <si>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</si>
  <si>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</si>
  <si>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</si>
  <si>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</si>
  <si>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</si>
  <si>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</si>
  <si>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</si>
  <si>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</si>
  <si>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</si>
  <si>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</si>
  <si>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</si>
  <si>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</si>
  <si>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</si>
  <si>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</si>
  <si>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</si>
  <si>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</si>
  <si>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</si>
  <si>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</si>
  <si>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</si>
  <si>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</si>
  <si>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</si>
  <si>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</si>
  <si>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</si>
  <si>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</si>
  <si>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</si>
  <si>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</si>
  <si>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</si>
  <si>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</si>
  <si>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</si>
  <si>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</si>
  <si>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</si>
  <si>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</si>
  <si>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</si>
  <si>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</si>
  <si>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</si>
  <si>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</si>
  <si>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</si>
  <si>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</si>
  <si>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</si>
  <si>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</si>
  <si>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</si>
  <si>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</si>
  <si>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</si>
  <si>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</si>
  <si>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</si>
  <si>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</si>
  <si>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</si>
  <si>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</si>
  <si>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</si>
  <si>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</si>
  <si>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</si>
  <si>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</si>
  <si>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</si>
  <si>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</si>
  <si>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</si>
  <si>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</si>
  <si>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</si>
  <si>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</si>
  <si>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</si>
  <si>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</si>
  <si>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</si>
  <si>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</si>
  <si>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</si>
  <si>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</si>
  <si>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</si>
  <si>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</si>
  <si>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</si>
  <si>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</si>
  <si>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</si>
  <si>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</si>
  <si>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</si>
  <si>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</si>
  <si>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</si>
  <si>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</si>
  <si>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</si>
  <si>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</si>
  <si>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</si>
  <si>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</si>
  <si>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</si>
  <si>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</si>
  <si>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</si>
  <si>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</si>
  <si>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</si>
  <si>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</si>
  <si>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</si>
  <si>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</si>
  <si>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</si>
  <si>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</si>
  <si>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</si>
  <si>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</si>
  <si>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</si>
  <si>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</si>
  <si>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</si>
  <si>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</si>
  <si>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</si>
  <si>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</si>
  <si>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</si>
  <si>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</si>
  <si>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</si>
  <si>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</si>
  <si>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</si>
  <si>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</si>
  <si>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</si>
  <si>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</si>
  <si>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</si>
  <si>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</si>
  <si>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</si>
  <si>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</si>
  <si>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</si>
  <si>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</si>
  <si>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</si>
  <si>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</si>
  <si>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</si>
  <si>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</si>
  <si>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</si>
  <si>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</si>
  <si>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</si>
  <si>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</si>
  <si>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</si>
  <si>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</si>
  <si>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</si>
  <si>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</si>
  <si>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</si>
  <si>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</si>
  <si>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</si>
  <si>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</si>
  <si>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</si>
  <si>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</si>
  <si>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</si>
  <si>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</si>
  <si>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</si>
  <si>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</si>
  <si>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</si>
  <si>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</si>
  <si>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</si>
  <si>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</si>
  <si>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</si>
  <si>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</si>
  <si>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</si>
  <si>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</si>
  <si>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</si>
  <si>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</si>
  <si>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</si>
  <si>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</si>
  <si>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</si>
  <si>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</si>
  <si>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</si>
  <si>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</si>
  <si>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</si>
  <si>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</si>
  <si>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</si>
  <si>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</si>
  <si>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</si>
  <si>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</si>
  <si>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</si>
  <si>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</si>
  <si>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</si>
  <si>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</si>
  <si>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</si>
  <si>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</si>
  <si>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</si>
  <si>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</si>
  <si>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</si>
  <si>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</si>
  <si>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</si>
  <si>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</si>
  <si>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</si>
  <si>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</si>
  <si>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</si>
  <si>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</si>
  <si>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</si>
  <si>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</si>
  <si>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</si>
  <si>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</si>
  <si>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</si>
  <si>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</si>
  <si>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</si>
  <si>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</si>
  <si>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</si>
  <si>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</si>
  <si>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</si>
  <si>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</si>
  <si>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</si>
  <si>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</si>
  <si>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</si>
  <si>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</si>
  <si>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</si>
  <si>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</si>
  <si>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</si>
  <si>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</si>
  <si>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</si>
  <si>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</si>
  <si>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</si>
  <si>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</si>
  <si>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</si>
  <si>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</si>
  <si>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</si>
  <si>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</si>
  <si>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</si>
  <si>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</si>
  <si>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</si>
  <si>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</si>
  <si>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</si>
  <si>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</si>
  <si>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</si>
  <si>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</si>
  <si>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</si>
  <si>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</si>
  <si>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</si>
  <si>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</si>
  <si>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</si>
  <si>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</si>
  <si>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</si>
  <si>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</si>
  <si>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</si>
  <si>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</si>
  <si>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</si>
  <si>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</si>
  <si>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</si>
  <si>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</si>
  <si>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</si>
  <si>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</si>
  <si>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</si>
  <si>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</si>
  <si>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</si>
  <si>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</si>
  <si>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</si>
  <si>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</si>
  <si>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</si>
  <si>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</si>
  <si>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</si>
  <si>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</si>
  <si>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</si>
  <si>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</si>
  <si>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</si>
  <si>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</si>
  <si>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</si>
  <si>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</si>
  <si>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</si>
  <si>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</si>
  <si>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</si>
  <si>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</si>
  <si>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</si>
  <si>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</si>
  <si>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</si>
  <si>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</si>
  <si>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</si>
  <si>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</si>
  <si>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</si>
  <si>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</si>
  <si>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</si>
  <si>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</si>
  <si>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</si>
  <si>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</si>
  <si>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</si>
  <si>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</si>
  <si>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</si>
  <si>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</si>
  <si>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</si>
  <si>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</si>
  <si>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</si>
  <si>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</si>
  <si>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</si>
  <si>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</si>
  <si>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</si>
  <si>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</si>
  <si>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</si>
  <si>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</si>
  <si>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</si>
  <si>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</si>
  <si>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</si>
  <si>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</si>
  <si>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</si>
  <si>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</si>
  <si>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</si>
  <si>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</si>
  <si>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</si>
  <si>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</si>
  <si>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</si>
  <si>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</si>
  <si>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</si>
  <si>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</si>
  <si>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</si>
  <si>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</si>
  <si>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</si>
  <si>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</si>
  <si>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</si>
  <si>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</si>
  <si>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</si>
  <si>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</si>
  <si>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</si>
  <si>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</si>
  <si>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</si>
  <si>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</si>
  <si>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</si>
  <si>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</si>
  <si>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</si>
  <si>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</si>
  <si>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</si>
  <si>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</si>
  <si>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</si>
  <si>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</si>
  <si>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</si>
  <si>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</si>
  <si>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</si>
  <si>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</si>
  <si>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</si>
  <si>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</si>
  <si>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</si>
  <si>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</si>
  <si>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</si>
  <si>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</si>
  <si>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</si>
  <si>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</si>
  <si>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</si>
  <si>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</si>
  <si>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</si>
  <si>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</si>
  <si>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</si>
  <si>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</si>
  <si>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</si>
  <si>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</si>
  <si>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</si>
  <si>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</si>
  <si>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</si>
  <si>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</si>
  <si>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</si>
  <si>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</si>
  <si>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</si>
  <si>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</si>
  <si>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</si>
  <si>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</si>
  <si>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</si>
  <si>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</si>
  <si>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</si>
  <si>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</si>
  <si>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</si>
  <si>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</si>
  <si>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</si>
  <si>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</si>
  <si>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</si>
  <si>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</si>
  <si>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</si>
  <si>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</si>
  <si>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</si>
  <si>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</si>
  <si>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</si>
  <si>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</si>
  <si>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</si>
  <si>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</si>
  <si>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</si>
  <si>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</si>
  <si>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</si>
  <si>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</si>
  <si>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</si>
  <si>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</si>
  <si>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</si>
  <si>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</si>
  <si>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</si>
  <si>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</si>
  <si>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</si>
  <si>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</si>
  <si>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</si>
  <si>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</si>
  <si>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</si>
  <si>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</si>
  <si>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</si>
  <si>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</si>
  <si>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</si>
  <si>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</si>
  <si>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</si>
  <si>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</si>
  <si>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</si>
  <si>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</si>
  <si>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</si>
  <si>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</si>
  <si>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</si>
  <si>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</si>
  <si>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</si>
  <si>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</si>
  <si>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</si>
  <si>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</si>
  <si>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</si>
  <si>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</si>
  <si>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</si>
  <si>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</si>
  <si>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</si>
  <si>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</si>
  <si>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</si>
  <si>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</si>
  <si>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</si>
  <si>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</si>
  <si>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</si>
  <si>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</si>
  <si>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</si>
  <si>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</si>
  <si>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</si>
  <si>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</si>
  <si>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</si>
  <si>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</si>
  <si>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</si>
  <si>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</si>
  <si>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</si>
  <si>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</si>
  <si>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</si>
  <si>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</si>
  <si>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</si>
  <si>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</si>
  <si>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</si>
  <si>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</si>
  <si>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</si>
  <si>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</si>
  <si>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</si>
  <si>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</si>
  <si>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</si>
  <si>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</si>
  <si>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</si>
  <si>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</si>
  <si>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</si>
  <si>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</si>
  <si>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</si>
  <si>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</si>
  <si>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</si>
  <si>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</si>
  <si>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</si>
  <si>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</si>
  <si>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</si>
  <si>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</si>
  <si>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</si>
  <si>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</si>
  <si>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</si>
  <si>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</si>
  <si>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</si>
  <si>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</si>
  <si>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</si>
  <si>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</si>
  <si>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</si>
  <si>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</si>
  <si>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CONCRETO CICLOPICO FCK=10MPA 30% PEDRA DE MAO INCLUSIVE LANCAMENTO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</si>
  <si>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</si>
  <si>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</si>
  <si>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</si>
  <si>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</si>
  <si>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</si>
  <si>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</si>
  <si>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</si>
  <si>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</si>
  <si>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</si>
  <si>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</si>
  <si>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</si>
  <si>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</si>
  <si>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</si>
  <si>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</si>
  <si>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</si>
  <si>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</si>
  <si>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</si>
  <si>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</si>
  <si>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</si>
  <si>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</si>
  <si>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</si>
  <si>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</si>
  <si>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</si>
  <si>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</si>
  <si>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</si>
  <si>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</si>
  <si>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</si>
  <si>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REMOCAO DE VIDRO COMUM</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</si>
  <si>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</si>
  <si>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</si>
  <si>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</si>
  <si>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</si>
  <si>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</si>
  <si>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</si>
  <si>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</si>
  <si>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</si>
  <si>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</si>
  <si>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</si>
  <si>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</si>
  <si>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</si>
  <si>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</si>
  <si>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</si>
  <si>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</si>
  <si>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</si>
  <si>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</si>
  <si>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</si>
  <si>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</si>
  <si>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</si>
  <si>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</si>
  <si>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</si>
  <si>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</si>
  <si>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</si>
  <si>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</si>
  <si>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</si>
  <si>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</si>
  <si>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</si>
  <si>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</si>
  <si>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</si>
  <si>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</si>
  <si>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</si>
  <si>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</si>
  <si>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</si>
  <si>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</si>
  <si>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</si>
  <si>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</si>
  <si>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</si>
  <si>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</si>
  <si>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</si>
  <si>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</si>
  <si>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</si>
  <si>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</si>
  <si>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</si>
  <si>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</si>
  <si>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</si>
  <si>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</si>
  <si>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</si>
  <si>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</si>
  <si>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</si>
  <si>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m3, EM VIA URBANA PAVIMENTADA, DMT ACIMA DE 30KM (UNIDADE: m3XKM). AF_04/2016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</si>
  <si>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</si>
  <si>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</si>
  <si>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</si>
  <si>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</si>
  <si>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</si>
  <si>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</si>
  <si>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</si>
  <si>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</si>
  <si>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</si>
  <si>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</si>
  <si>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</si>
  <si>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</si>
  <si>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</si>
  <si>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</si>
  <si>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</si>
  <si>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</si>
  <si>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</si>
  <si>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</si>
  <si>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</si>
  <si>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</si>
  <si>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</si>
  <si>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</si>
  <si>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</si>
  <si>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</si>
  <si>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</si>
  <si>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</si>
  <si>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</si>
  <si>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</si>
  <si>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</si>
  <si>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</si>
  <si>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</si>
  <si>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</si>
  <si>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</si>
  <si>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</si>
  <si>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</si>
  <si>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</si>
  <si>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</si>
  <si>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</si>
  <si>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</si>
  <si>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</si>
  <si>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</si>
  <si>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</si>
  <si>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</si>
  <si>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</si>
  <si>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</si>
  <si>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</si>
  <si>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</si>
  <si>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</si>
  <si>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</si>
  <si>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</si>
  <si>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</si>
  <si>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</si>
  <si>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</si>
  <si>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</si>
  <si>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</si>
  <si>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</si>
  <si>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</si>
  <si>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</si>
  <si>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</si>
  <si>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</si>
  <si>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</si>
  <si>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</si>
  <si>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</si>
  <si>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</si>
  <si>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</si>
  <si>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</si>
  <si>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</si>
  <si>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</si>
  <si>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</si>
  <si>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</si>
  <si>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</si>
  <si>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</si>
  <si>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</si>
  <si>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</si>
  <si>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</si>
  <si>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</si>
  <si>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</si>
  <si>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</si>
  <si>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</si>
  <si>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</si>
  <si>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</si>
  <si>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</si>
  <si>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</si>
  <si>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</si>
  <si>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</si>
  <si>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</si>
  <si>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</si>
  <si>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</si>
  <si>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</si>
  <si>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</si>
  <si>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</si>
  <si>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</si>
  <si>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</si>
  <si>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</si>
  <si>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</si>
  <si>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</si>
  <si>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</si>
  <si>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</si>
  <si>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</si>
  <si>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</si>
  <si>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</si>
  <si>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</si>
  <si>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</si>
  <si>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</si>
  <si>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</si>
  <si>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</si>
  <si>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</si>
  <si>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</si>
  <si>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</si>
  <si>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</si>
  <si>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</si>
  <si>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ALMOXARIFE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</si>
  <si>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</si>
  <si>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</si>
  <si>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</si>
  <si>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</si>
  <si>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</si>
  <si>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</si>
  <si>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</si>
  <si>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</si>
  <si>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</si>
  <si>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</si>
  <si>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</si>
  <si>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</si>
  <si>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</si>
  <si>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</si>
  <si>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</si>
  <si>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</si>
  <si>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</si>
  <si>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</si>
  <si>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</si>
  <si>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</si>
  <si>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</si>
  <si>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</si>
  <si>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</si>
  <si>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</si>
  <si>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</si>
  <si>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</si>
  <si>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</si>
  <si>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</si>
  <si>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</si>
  <si>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</si>
  <si>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</si>
  <si>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</si>
  <si>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</si>
  <si>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</si>
  <si>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</si>
  <si>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</si>
  <si>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</si>
  <si>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</si>
  <si>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</si>
  <si>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</si>
  <si>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</si>
  <si>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</si>
  <si>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</si>
  <si>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</si>
  <si>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</si>
  <si>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</si>
  <si>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</si>
  <si>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</si>
  <si>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</si>
  <si>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</si>
  <si>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</si>
  <si>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</si>
  <si>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</si>
  <si>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</si>
  <si>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</si>
  <si>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</si>
  <si>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</si>
  <si>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</si>
  <si>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</si>
  <si>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</si>
  <si>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</si>
  <si>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</si>
  <si>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</si>
  <si>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</si>
  <si>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</si>
  <si>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</si>
  <si>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</si>
  <si>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</si>
  <si>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</si>
  <si>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</si>
  <si>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</si>
  <si>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</si>
  <si>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</si>
  <si>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</si>
  <si>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</si>
  <si>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</si>
  <si>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</si>
  <si>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</si>
  <si>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</si>
  <si>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</si>
  <si>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</si>
  <si>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</si>
  <si>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</si>
  <si>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</si>
  <si>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</si>
  <si>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</si>
  <si>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</si>
  <si>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</si>
  <si>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</si>
  <si>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</si>
  <si>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</si>
  <si>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</si>
  <si>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</si>
  <si>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</si>
  <si>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</si>
  <si>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</si>
  <si>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</si>
  <si>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</si>
  <si>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</si>
  <si>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</si>
  <si>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</si>
  <si>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</si>
  <si>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</si>
  <si>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</si>
  <si>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</si>
  <si>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</si>
  <si>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</si>
  <si>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</si>
  <si>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</si>
  <si>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</si>
  <si>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</si>
  <si>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</si>
  <si>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</si>
  <si>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</si>
  <si>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</si>
  <si>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</si>
  <si>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</si>
  <si>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</si>
  <si>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</si>
  <si>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</si>
  <si>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</si>
  <si>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</si>
  <si>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</si>
  <si>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</si>
  <si>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</si>
  <si>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</si>
  <si>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</si>
  <si>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</si>
  <si>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</si>
  <si>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</si>
  <si>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</si>
  <si>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</si>
  <si>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</si>
  <si>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</si>
  <si>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</si>
  <si>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</si>
  <si>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</si>
  <si>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</si>
  <si>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</si>
  <si>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</si>
  <si>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</si>
  <si>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</si>
  <si>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</si>
  <si>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</si>
  <si>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</si>
  <si>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</si>
  <si>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</si>
  <si>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</si>
  <si>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</si>
  <si>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</si>
  <si>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</si>
  <si>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</si>
  <si>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</si>
  <si>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</si>
  <si>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CURSO DE CAPACITAÇÃO PARA TECNICO DE EDIFICACOES (ENCARGOS COMPLEMENTARES) - HORISTA</t>
  </si>
  <si>
    <t>CURSO DE CAPACITAÇÃO PARA TECNICO DE EDIFICACOES (ENCARGOS COMPLEMENTARES) - MENSALISTA</t>
  </si>
  <si>
    <t>93590 - Domingo</t>
  </si>
  <si>
    <t>*</t>
  </si>
  <si>
    <t>4915746m2/SICRO - Domingo</t>
  </si>
  <si>
    <t>ATIGO 72961</t>
  </si>
  <si>
    <t>94282 - Domingo</t>
  </si>
  <si>
    <t>83659DM - Domingo</t>
  </si>
  <si>
    <t xml:space="preserve">BOCA DE LOBO DUPLA COM MEIO-FIO VAZADO/CHAPÉU						</t>
  </si>
  <si>
    <t>94295/PMS - Domingo</t>
  </si>
  <si>
    <t>CARRO POPULAR 50% EM OPERAÇÃO</t>
  </si>
  <si>
    <t>90778 - Domingo</t>
  </si>
  <si>
    <t>90779 - Domingo</t>
  </si>
  <si>
    <t>94295 - Domingo</t>
  </si>
  <si>
    <t>88284 - Domingo</t>
  </si>
  <si>
    <t>P9948/SICRO - Domingo</t>
  </si>
  <si>
    <t>P9840/SICRO - Domingo</t>
  </si>
  <si>
    <t>P9878/SICRO - Domingo</t>
  </si>
  <si>
    <t>P9883/SICRO - Domingo</t>
  </si>
  <si>
    <t>P9809/SICRO - Domingo</t>
  </si>
  <si>
    <t>P9896/SICRO - Domingo</t>
  </si>
  <si>
    <t>P9827/SICRO - Domingo</t>
  </si>
  <si>
    <t>P9806/SICRO - Domingo</t>
  </si>
  <si>
    <t>P9842/SICRO - Domingo</t>
  </si>
  <si>
    <t>ENCARREGADO DE PAVIMENTAÇÃO/SICRO (ASSEMELHADO SALARIALMENTE AO APONTADOR OU APROPRIADOR COM ENCARGOS COMPLEMENTARES/SINAPI) - MENSALISTA</t>
  </si>
  <si>
    <t>P9950/SICRO - Domingo</t>
  </si>
  <si>
    <t>Auxiliar de topografia (COM ENCARGOS COMPLEMENTARES)</t>
  </si>
  <si>
    <t>P9804/SICRO - Domingo</t>
  </si>
  <si>
    <t>Apontador (COM ENCARGOS COMPLEMENTARES)</t>
  </si>
  <si>
    <t>SICRO ANEXO 04/2017 - VEICULO LEVE - Domingo</t>
  </si>
  <si>
    <t>VEÍCULO LEVE 53 KW</t>
  </si>
  <si>
    <t>SICRO ANEXO 04/2017 - VAN FURGÃO - Domingo</t>
  </si>
  <si>
    <t>VAN FURGÃO A DIESEL - 93 kw</t>
  </si>
  <si>
    <t>90781 - Domingo</t>
  </si>
  <si>
    <t>4915746M/SICRO - Sábado</t>
  </si>
  <si>
    <t>4915757M/SICRO - Sábado</t>
  </si>
  <si>
    <t>15M/ORSE - Sábado</t>
  </si>
  <si>
    <t>TÉCNICO DE MEIO AMBIENTE/SICRO (ASSEMELHADO SALARIALMENTE AO APONTADOR OU APROPRIADOR COM ENCARGOS COMPLEMENTARES/SINAPI) - MENSALISTA</t>
  </si>
  <si>
    <t>AUXILIAR TÉCNICO/SICRO (ASSEMELHADO SALARIALMENTE AO TOPOGRAFO COM ENCARGOS COMPLEMENTARES/SINAPI) – MENSALISTA</t>
  </si>
  <si>
    <t>94282 - Sábado</t>
  </si>
  <si>
    <t>72962M/SINAPI - Sábado</t>
  </si>
  <si>
    <t>4915746M/SICRO - Noturno</t>
  </si>
  <si>
    <t>4915757M/SICRO - Noturno</t>
  </si>
  <si>
    <t>83659M/SINAPI - Noturno</t>
  </si>
  <si>
    <t>94282 - Noturno</t>
  </si>
  <si>
    <t>SINAPI DEZEMBRO 2020</t>
  </si>
  <si>
    <t>NOVACAP 04 / 2020</t>
  </si>
  <si>
    <t>REPLANTIO DE GRAMA EM PLACAS, SEM O FORNECIMENTO DA GRAMA</t>
  </si>
  <si>
    <t>BOCA DE LOBO SIMPLES MEIO FIO VAZADO- padrão NOVACAP</t>
  </si>
  <si>
    <t>2003404M/DNIT</t>
  </si>
  <si>
    <t>DISSIPADOR DE ENERGIA DAD 01 - DNIT</t>
  </si>
  <si>
    <t>2003407M/DNIT</t>
  </si>
  <si>
    <t>DESCIDA D'ÁGUA - DAD 02</t>
  </si>
  <si>
    <t>2003345M/DNIT</t>
  </si>
  <si>
    <t>SARJETA TRAPEZOIDAL SZC 02 - DNIT</t>
  </si>
  <si>
    <t>2003367M/DNIT</t>
  </si>
  <si>
    <t>TRANSPOSIÇÃO DE SEGMENTO DE SARJETA - TSS 06</t>
  </si>
  <si>
    <t>14.5 M- DAER - RS</t>
  </si>
  <si>
    <t>AFERIÇÃO DE VIGA BENKELMANN</t>
  </si>
  <si>
    <t>1.1 M - DAER - RS</t>
  </si>
  <si>
    <t>1.1 - ESTUDO DE TRÁFEGO SIMPLIFICADO - UM POSTO - (CONTAGEM DE 1 DIA - 24 h E CÁLCULO Nº N) - TRÁFEGO BAIXO &lt;= 1500</t>
  </si>
  <si>
    <t>Estudo de tráfego - um posto - (contagem de 7 dias - 24 h e cálculo nº n) -
tráfego baixo &lt;= 1500</t>
  </si>
  <si>
    <t>74021/3M</t>
  </si>
  <si>
    <t>ENSAIOS DE REGULARIZACAO DO SUBLEITO</t>
  </si>
  <si>
    <t>74021/6M</t>
  </si>
  <si>
    <t>ENSAIOS DE BASE ESTABILIZADA GRANULOMETRICAMENTE</t>
  </si>
  <si>
    <t>74022/58M</t>
  </si>
  <si>
    <t>ENSAIO DE ABATIMENTO DO TRONCO DE CONE</t>
  </si>
  <si>
    <t>74022/30</t>
  </si>
  <si>
    <t>ENSAIO DE RESISTENCIA A COMPRESSAO SIMPLES - CONCRETO</t>
  </si>
  <si>
    <t>BOCA DE LOBO DUPLA EM ALVENARIA TIJOLO MACICO, REVESTIDA C/ ARGAMASSA DE CIMENTO E AREIA 1:3, SOBRE LASTRO DE CONCRETO 10CM E TAMPA DE CONCRETO ARMADO</t>
  </si>
  <si>
    <t>83659M3</t>
  </si>
  <si>
    <t>83659M4</t>
  </si>
  <si>
    <t>BOCA DE LOBO QUADRUPLA EM ALVENARIA TIJOLO MACICO, REVESTIDA C/ ARGAMASSA DE CIMENTO E AREIA 1:3, SOBRE LASTRO DE CONCRETO 10CM E TAMPA DE CONCRETO ARMADO</t>
  </si>
  <si>
    <t>96391M</t>
  </si>
  <si>
    <t>EXECUÇÃO E COMPACTAÇÃO DE BASE E OU SUB BASE PARA PAVIMENTAÇÃO DE SOLO (PREDOMINANTEMENTE ARENOSO) COM CIMENTO (TEOR DE 3%) - EXCLUSIVE SOLO, ESCAVAÇÃO, CARGA E TRANSPORTE. AF_11/2019</t>
  </si>
  <si>
    <t>SEDAN/DNIT</t>
  </si>
  <si>
    <t>SEDAN - 71 A 115 CV -Tabela de consultoria (Última atualização: 13/02/2020)</t>
  </si>
  <si>
    <t>A4 - Cópia Colorida</t>
  </si>
  <si>
    <t>unid</t>
  </si>
  <si>
    <t>A3 - Cópia Colorida</t>
  </si>
  <si>
    <t>A4 - Cópia Preto</t>
  </si>
  <si>
    <t>EQ 39.05.0250 / SCO RIO</t>
  </si>
  <si>
    <t>Equipamento para desobstrucao de galerias (Bucket - Machine), sem operador, com material de operacao e material de manutencao, com as seguintes especificacoes minimas: motor diesel de 12CV, avanco mecanico, jogo completo de acessorios e rebocavel. Custo horario produtivo.(desonerado)</t>
  </si>
  <si>
    <t>4.2 - DAER</t>
  </si>
  <si>
    <t>Contador mecânico/manual de tráfego</t>
  </si>
  <si>
    <t>4.3 - DAER</t>
  </si>
  <si>
    <t>Prensa motorizada com anel dinamométrico e
comparador  com haste 30mm</t>
  </si>
  <si>
    <t>4.6 - DAER</t>
  </si>
  <si>
    <t>Impressora A4 jato de tinta color, 20ppm, 4800x1200dpi
- inclusive cartuchos e papel</t>
  </si>
  <si>
    <t>4.7 - DAER</t>
  </si>
  <si>
    <t>Impressora A3 jato de tinta color, 24ppm, 4800x1200dpi
- inclusive Cartuchos e papel</t>
  </si>
  <si>
    <t>5.1 - DAER</t>
  </si>
  <si>
    <t>Microcomputador + Sistema operacional + Office + No- breack</t>
  </si>
  <si>
    <t>5.2 - DAER</t>
  </si>
  <si>
    <t>Notebook + Sistema operacional + Office + No-breack</t>
  </si>
  <si>
    <t>5.7 - DAER</t>
  </si>
  <si>
    <t>Viga Benckelman</t>
  </si>
  <si>
    <t>Caminhão médio basculante 6m³ (1.800km/mês) - com
manutenção e operação</t>
  </si>
  <si>
    <t>CURSO DE CAPACITAÇÃO PARA AUXILIAR DE LABORATÓRIO (ENCARGOS COMPLEMENTARES) - MENSALISTA</t>
  </si>
  <si>
    <t>AUXILIAR DE LABORATÓRIO COM ENCARGOS COMPLEMENTARES (MENSALISTA)</t>
  </si>
  <si>
    <t>90082 - Domingo</t>
  </si>
  <si>
    <t>95875 - Domingo</t>
  </si>
  <si>
    <t>TRANSPORTE COM CAMINHÃO BASCULANTE DE 10 M³, EM VIA URBANA PAVIMENTADA, DMT ATÉ 30 KM (UNIDADE: M3XKM). AF_07/2020</t>
  </si>
  <si>
    <t>TACHÃO REFLETIVO EM PLÁSTICO INJETADO - MONODIRECIONAL - FORNECIMENTO E COLOCAÇÃO</t>
  </si>
  <si>
    <t>TACHÃO REFLETIVO EM PLÁSTICO INJETADO - BIDIRECIONAL - FORNECIMENTO E COLOCAÇÃO</t>
  </si>
  <si>
    <t>TACHA REFLETIVA EM PLÁSTICO INJETADO - BIDIRECIONAL TIPO I - COM UM PINO - FORNECIMENTO E COLOCAÇÃO</t>
  </si>
  <si>
    <t>90082 - Sábado</t>
  </si>
  <si>
    <t>ESCAVAÇÃO MECANIZADA DE VALA COM PROF. ATÉ 1,5 M (MÉDIA ENTRE MONTANTE E JUSANTE/UMA COMPOSIÇÃO POR TRECHO), COM ESCAVADEIRA HIDRÁULICA (0,8 M3), LARG. DE 1,5 M A 2,5 M, EM SOLO DE 1A CATEGORIA, EM LOCAIS COM ALTO NÍVEL DE INTERFERÊNCIA. AF_01/2015</t>
  </si>
  <si>
    <t>95875 - Sábado</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</si>
  <si>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</si>
  <si>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</si>
  <si>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90082 - Noturno</t>
  </si>
  <si>
    <t>95875 - Noturno</t>
  </si>
  <si>
    <t>CODIGO DA COMPOSICAO</t>
  </si>
  <si>
    <t>DESCRICAO DA COMPOSICAO</t>
  </si>
  <si>
    <t>ORIGEM DE PREÇO</t>
  </si>
  <si>
    <t>ATRIBUÍDO SÃO PAULO</t>
  </si>
  <si>
    <t>COEFICIENTE DE REPRESENTATIVIDADE</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</si>
  <si>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</si>
  <si>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</si>
  <si>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</si>
  <si>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</si>
  <si>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</si>
  <si>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</si>
  <si>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</si>
  <si>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</si>
  <si>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</si>
  <si>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</si>
  <si>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</si>
  <si>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</si>
  <si>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</si>
  <si>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</si>
  <si>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</si>
  <si>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</si>
  <si>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</si>
  <si>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</si>
  <si>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</si>
  <si>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</si>
  <si>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</si>
  <si>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MOTOBOMBA CENTRÍFUGA, MOTOR A GASOLINA, POTÊNCIA 5,42 HP, BOCAIS 1 1/2" X 1", DIÂMETRO ROTOR 143 MM HM/Q = 6 MCA / 16,8 M3/H A 38 MCA / 6,6 M3/H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</si>
  <si>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</si>
  <si>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</si>
  <si>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</si>
  <si>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</si>
  <si>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</si>
  <si>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</si>
  <si>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</si>
  <si>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</si>
  <si>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</si>
  <si>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</si>
  <si>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</si>
  <si>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ESCAVADEIRA HIDRÁULICA SOBRE ESTEIRAS, CAÇAMBA 0,80 M3, PESO OPERACIONAL 17,8 T, POTÊNCIA LÍQUIDA 110 HP - CHP DIURNO. AF_10/2014</t>
  </si>
  <si>
    <t>CAMINHÃO BASCULANTE 10 M3, TRUCADO CABINE SIMPLES, PESO BRUTO TOTAL 23.000 KG, CARGA ÚTIL MÁXIMA 15.935 KG, DISTÂNCIA ENTRE EIXOS 4,80 M, POTÊNCIA 230 CV INCLUSIVE CAÇAMBA METÁLICA - CHP DIURNO. AF_06/2014</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</si>
  <si>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</si>
  <si>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CHP DIURNO. AF_11/2016</t>
  </si>
  <si>
    <t>CAMINHÃO BASCULANTE 10 M3, TRUCADO, POTÊNCIA 230 CV, INCLUSIVE CAÇAMBA METÁLICA, COM DISTRIBUIDOR DE AGREGADOS ACOPLADO - CHP DIURNO. AF_02/2017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</si>
  <si>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</si>
  <si>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</si>
  <si>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</si>
  <si>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</si>
  <si>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</si>
  <si>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</si>
  <si>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</si>
  <si>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</si>
  <si>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</si>
  <si>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</si>
  <si>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</si>
  <si>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</si>
  <si>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</si>
  <si>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</si>
  <si>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</si>
  <si>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</si>
  <si>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</si>
  <si>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</si>
  <si>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</si>
  <si>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</si>
  <si>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</si>
  <si>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</si>
  <si>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</si>
  <si>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</si>
  <si>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</si>
  <si>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</si>
  <si>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</si>
  <si>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</si>
  <si>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</si>
  <si>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CAMINHÃO BASCULANTE 10 M3, TRUCADO CABINE SIMPLES, PESO BRUTO TOTAL 23.000 KG, CARGA ÚTIL MÁXIMA 15.935 KG, DISTÂNCIA ENTRE EIXOS 4,80 M, POTÊNCIA 230 CV INCLUSIVE CAÇAMBA METÁLICA - CHI DIURNO. AF_06/2014</t>
  </si>
  <si>
    <t>DISTRIBUIDOR DE AGREGADOS AUTOPROPELIDO, CAP 3 M3, A DIESEL, POTÊNCIA 176CV - CHI DIURNO. AF_07/2016</t>
  </si>
  <si>
    <t>ESCAVADEIRA HIDRAULICA SOBRE ESTEIRA, EQUIPADA COM CLAMSHELL, COM CAPACIDADE DA CAÇAMBA ENTRE 1,20 E 1,50 M3, PESO OPERACIONAL ENTRE 20,00 E 22,00 TON, POTENCIA LIQUIDA ENTRE 150 E 160 HP - CHI DIURNO. AF_11/2016</t>
  </si>
  <si>
    <t>CAMINHÃO BASCULANTE 10 M3, TRUCADO, POTÊNCIA 230 CV, INCLUSIVE CAÇAMBA METÁLICA, COM DISTRIBUIDOR DE AGREGADOS ACOPLADO - CHI DIURNO. AF_02/2017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</si>
  <si>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</si>
  <si>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</si>
  <si>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</si>
  <si>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</si>
  <si>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</si>
  <si>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</si>
  <si>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</si>
  <si>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</si>
  <si>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</si>
  <si>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</si>
  <si>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</si>
  <si>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</si>
  <si>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</si>
  <si>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</si>
  <si>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</si>
  <si>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</si>
  <si>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</si>
  <si>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</si>
  <si>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</si>
  <si>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</si>
  <si>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</si>
  <si>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</si>
  <si>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</si>
  <si>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</si>
  <si>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</si>
  <si>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</si>
  <si>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</si>
  <si>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</si>
  <si>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</si>
  <si>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</si>
  <si>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</si>
  <si>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</si>
  <si>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</si>
  <si>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</si>
  <si>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</si>
  <si>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</si>
  <si>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</si>
  <si>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</si>
  <si>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</si>
  <si>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</si>
  <si>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</si>
  <si>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</si>
  <si>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ESPARGIDOR DE ASFALTO PRESSURIZADO, TANQUE 6 M3 COM ISOLAÇÃO TÉRMICA, AQUECIDO COM 2 MAÇARICOS, COM BARRA ESPARGIDORA 3,60 M, MONTADO SOBRE CAMINHÃO  TOCO, PBT 14.300 KG, POTÊNCIA 185 CV - MANUTENÇÃO. AF_08/2015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</si>
  <si>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</si>
  <si>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</si>
  <si>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</si>
  <si>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</si>
  <si>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</si>
  <si>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</si>
  <si>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</si>
  <si>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</si>
  <si>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</si>
  <si>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</si>
  <si>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</si>
  <si>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</si>
  <si>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</si>
  <si>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</si>
  <si>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</si>
  <si>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</si>
  <si>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</si>
  <si>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</si>
  <si>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</si>
  <si>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</si>
  <si>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</si>
  <si>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</si>
  <si>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</si>
  <si>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</si>
  <si>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</si>
  <si>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</si>
  <si>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</si>
  <si>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</si>
  <si>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</si>
  <si>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</si>
  <si>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</si>
  <si>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</si>
  <si>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</si>
  <si>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</si>
  <si>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</si>
  <si>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</si>
  <si>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</si>
  <si>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</si>
  <si>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</si>
  <si>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</si>
  <si>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</si>
  <si>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</si>
  <si>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</si>
  <si>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</si>
  <si>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</si>
  <si>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</si>
  <si>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</si>
  <si>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</si>
  <si>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</si>
  <si>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</si>
  <si>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</si>
  <si>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</si>
  <si>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</si>
  <si>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</si>
  <si>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</si>
  <si>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</si>
  <si>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</si>
  <si>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</si>
  <si>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</si>
  <si>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</si>
  <si>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</si>
  <si>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</si>
  <si>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</si>
  <si>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</si>
  <si>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</si>
  <si>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</si>
  <si>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</si>
  <si>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</si>
  <si>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</si>
  <si>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</si>
  <si>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</si>
  <si>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</si>
  <si>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</si>
  <si>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</si>
  <si>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</si>
  <si>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</si>
  <si>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</si>
  <si>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</si>
  <si>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</si>
  <si>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</si>
  <si>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</si>
  <si>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</si>
  <si>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</si>
  <si>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</si>
  <si>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</si>
  <si>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</si>
  <si>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</si>
  <si>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</si>
  <si>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</si>
  <si>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</si>
  <si>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</si>
  <si>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</si>
  <si>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</si>
  <si>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</si>
  <si>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</si>
  <si>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</si>
  <si>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</si>
  <si>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EXECUCAO DE DRENO COM MANTA GEOTEXTIL 200 G/M2</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</si>
  <si>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</si>
  <si>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</si>
  <si>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</si>
  <si>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</si>
  <si>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</si>
  <si>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</si>
  <si>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</si>
  <si>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</si>
  <si>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</si>
  <si>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</si>
  <si>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</si>
  <si>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</si>
  <si>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</si>
  <si>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</si>
  <si>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</si>
  <si>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</si>
  <si>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</si>
  <si>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</si>
  <si>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</si>
  <si>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</si>
  <si>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</si>
  <si>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</si>
  <si>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</si>
  <si>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</si>
  <si>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</si>
  <si>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</si>
  <si>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</si>
  <si>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</si>
  <si>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</si>
  <si>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</si>
  <si>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</si>
  <si>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</si>
  <si>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</si>
  <si>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</si>
  <si>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</si>
  <si>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</si>
  <si>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</si>
  <si>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</si>
  <si>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</si>
  <si>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</si>
  <si>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</si>
  <si>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</si>
  <si>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</si>
  <si>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</si>
  <si>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</si>
  <si>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</si>
  <si>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</si>
  <si>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</si>
  <si>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</si>
  <si>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</si>
  <si>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</si>
  <si>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</si>
  <si>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</si>
  <si>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</si>
  <si>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</si>
  <si>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</si>
  <si>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</si>
  <si>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</si>
  <si>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</si>
  <si>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</si>
  <si>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</si>
  <si>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</si>
  <si>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</si>
  <si>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</si>
  <si>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</si>
  <si>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</si>
  <si>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</si>
  <si>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</si>
  <si>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</si>
  <si>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</si>
  <si>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</si>
  <si>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</si>
  <si>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</si>
  <si>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</si>
  <si>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</si>
  <si>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</si>
  <si>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</si>
  <si>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</si>
  <si>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</si>
  <si>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</si>
  <si>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</si>
  <si>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</si>
  <si>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</si>
  <si>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</si>
  <si>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</si>
  <si>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</si>
  <si>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</si>
  <si>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</si>
  <si>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</si>
  <si>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</si>
  <si>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</si>
  <si>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</si>
  <si>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</si>
  <si>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</si>
  <si>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</si>
  <si>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</si>
  <si>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</si>
  <si>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</si>
  <si>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</si>
  <si>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</si>
  <si>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</si>
  <si>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</si>
  <si>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</si>
  <si>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</si>
  <si>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</si>
  <si>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</si>
  <si>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</si>
  <si>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</si>
  <si>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</si>
  <si>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</si>
  <si>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</si>
  <si>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</si>
  <si>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</si>
  <si>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</si>
  <si>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</si>
  <si>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</si>
  <si>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</si>
  <si>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</si>
  <si>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</si>
  <si>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</si>
  <si>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</si>
  <si>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</si>
  <si>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</si>
  <si>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</si>
  <si>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</si>
  <si>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</si>
  <si>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</si>
  <si>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</si>
  <si>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</si>
  <si>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</si>
  <si>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</si>
  <si>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</si>
  <si>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</si>
  <si>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</si>
  <si>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</si>
  <si>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</si>
  <si>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</si>
  <si>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</si>
  <si>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</si>
  <si>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</si>
  <si>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</si>
  <si>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</si>
  <si>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</si>
  <si>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</si>
  <si>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</si>
  <si>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</si>
  <si>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</si>
  <si>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</si>
  <si>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</si>
  <si>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</si>
  <si>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</si>
  <si>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</si>
  <si>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</si>
  <si>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</si>
  <si>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</si>
  <si>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</si>
  <si>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</si>
  <si>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</si>
  <si>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</si>
  <si>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</si>
  <si>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</si>
  <si>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</si>
  <si>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</si>
  <si>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</si>
  <si>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</si>
  <si>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</si>
  <si>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</si>
  <si>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</si>
  <si>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</si>
  <si>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</si>
  <si>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</si>
  <si>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</si>
  <si>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</si>
  <si>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</si>
  <si>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</si>
  <si>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</si>
  <si>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</si>
  <si>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</si>
  <si>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EXECUÇÃO DE SARJETA DE CONCRETO USINADO, MOLDADA  IN LOCO  EM TRECHO RETO, 45 CM BASE X 15 CM ALTURA.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</si>
  <si>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</si>
  <si>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</si>
  <si>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</si>
  <si>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</si>
  <si>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</si>
  <si>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</si>
  <si>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</si>
  <si>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</si>
  <si>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</si>
  <si>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</si>
  <si>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</si>
  <si>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</si>
  <si>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</si>
  <si>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</si>
  <si>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</si>
  <si>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</si>
  <si>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</si>
  <si>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</si>
  <si>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</si>
  <si>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</si>
  <si>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</si>
  <si>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</si>
  <si>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</si>
  <si>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</si>
  <si>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</si>
  <si>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</si>
  <si>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</si>
  <si>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</si>
  <si>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</si>
  <si>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</si>
  <si>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</si>
  <si>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</si>
  <si>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</si>
  <si>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</si>
  <si>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</si>
  <si>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</si>
  <si>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</si>
  <si>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</si>
  <si>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</si>
  <si>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</si>
  <si>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</si>
  <si>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</si>
  <si>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</si>
  <si>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</si>
  <si>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</si>
  <si>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</si>
  <si>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</si>
  <si>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</si>
  <si>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</si>
  <si>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</si>
  <si>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</si>
  <si>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</si>
  <si>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</si>
  <si>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</si>
  <si>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</si>
  <si>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</si>
  <si>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</si>
  <si>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</si>
  <si>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</si>
  <si>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</si>
  <si>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</si>
  <si>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</si>
  <si>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</si>
  <si>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</si>
  <si>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</si>
  <si>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</si>
  <si>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</si>
  <si>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</si>
  <si>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</si>
  <si>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</si>
  <si>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</si>
  <si>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</si>
  <si>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</si>
  <si>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</si>
  <si>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</si>
  <si>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</si>
  <si>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</si>
  <si>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</si>
  <si>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</si>
  <si>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</si>
  <si>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</si>
  <si>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</si>
  <si>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</si>
  <si>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</si>
  <si>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</si>
  <si>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</si>
  <si>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</si>
  <si>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</si>
  <si>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</si>
  <si>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</si>
  <si>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</si>
  <si>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</si>
  <si>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</si>
  <si>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</si>
  <si>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</si>
  <si>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</si>
  <si>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</si>
  <si>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</si>
  <si>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</si>
  <si>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</si>
  <si>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</si>
  <si>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</si>
  <si>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</si>
  <si>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</si>
  <si>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</si>
  <si>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</si>
  <si>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</si>
  <si>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</si>
  <si>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</si>
  <si>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</si>
  <si>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</si>
  <si>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</si>
  <si>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</si>
  <si>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</si>
  <si>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</si>
  <si>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</si>
  <si>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</si>
  <si>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</si>
  <si>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</si>
  <si>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</si>
  <si>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</si>
  <si>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</si>
  <si>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</si>
  <si>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</si>
  <si>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</si>
  <si>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</si>
  <si>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</si>
  <si>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</si>
  <si>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</si>
  <si>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</si>
  <si>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</si>
  <si>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</si>
  <si>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</si>
  <si>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</si>
  <si>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</si>
  <si>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</si>
  <si>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</si>
  <si>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</si>
  <si>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</si>
  <si>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</si>
  <si>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</si>
  <si>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</si>
  <si>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</si>
  <si>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</si>
  <si>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</si>
  <si>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</si>
  <si>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</si>
  <si>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</si>
  <si>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</si>
  <si>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</si>
  <si>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</si>
  <si>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</si>
  <si>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</si>
  <si>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</si>
  <si>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</si>
  <si>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</si>
  <si>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</si>
  <si>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</si>
  <si>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</si>
  <si>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</si>
  <si>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</si>
  <si>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</si>
  <si>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</si>
  <si>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</si>
  <si>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</si>
  <si>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</si>
  <si>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</si>
  <si>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</si>
  <si>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</si>
  <si>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</si>
  <si>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</si>
  <si>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</si>
  <si>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</si>
  <si>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</si>
  <si>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</si>
  <si>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</si>
  <si>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</si>
  <si>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</si>
  <si>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</si>
  <si>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</si>
  <si>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</si>
  <si>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</si>
  <si>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</si>
  <si>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</si>
  <si>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</si>
  <si>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</si>
  <si>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</si>
  <si>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</si>
  <si>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</si>
  <si>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</si>
  <si>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</si>
  <si>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</si>
  <si>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</si>
  <si>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</si>
  <si>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</si>
  <si>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</si>
  <si>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</si>
  <si>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</si>
  <si>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</si>
  <si>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</si>
  <si>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</si>
  <si>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</si>
  <si>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</si>
  <si>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</si>
  <si>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</si>
  <si>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</si>
  <si>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</si>
  <si>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</si>
  <si>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</si>
  <si>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</si>
  <si>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</si>
  <si>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</si>
  <si>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</si>
  <si>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</si>
  <si>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</si>
  <si>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</si>
  <si>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</si>
  <si>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</si>
  <si>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</si>
  <si>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</si>
  <si>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</si>
  <si>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</si>
  <si>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</si>
  <si>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</si>
  <si>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</si>
  <si>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</si>
  <si>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</si>
  <si>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</si>
  <si>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</si>
  <si>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</si>
  <si>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</si>
  <si>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</si>
  <si>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</si>
  <si>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</si>
  <si>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</si>
  <si>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</si>
  <si>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</si>
  <si>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</si>
  <si>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</si>
  <si>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</si>
  <si>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</si>
  <si>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</si>
  <si>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</si>
  <si>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</si>
  <si>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</si>
  <si>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</si>
  <si>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</si>
  <si>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</si>
  <si>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</si>
  <si>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</si>
  <si>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</si>
  <si>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</si>
  <si>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</si>
  <si>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</si>
  <si>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</si>
  <si>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</si>
  <si>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</si>
  <si>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</si>
  <si>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</si>
  <si>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</si>
  <si>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</si>
  <si>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</si>
  <si>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</si>
  <si>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</si>
  <si>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</si>
  <si>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</si>
  <si>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</si>
  <si>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</si>
  <si>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</si>
  <si>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</si>
  <si>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</si>
  <si>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</si>
  <si>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</si>
  <si>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</si>
  <si>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</si>
  <si>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</si>
  <si>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</si>
  <si>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</si>
  <si>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</si>
  <si>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</si>
  <si>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</si>
  <si>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</si>
  <si>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</si>
  <si>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</si>
  <si>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</si>
  <si>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</si>
  <si>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</si>
  <si>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</si>
  <si>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</si>
  <si>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</si>
  <si>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</si>
  <si>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</si>
  <si>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</si>
  <si>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</si>
  <si>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</si>
  <si>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</si>
  <si>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</si>
  <si>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</si>
  <si>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</si>
  <si>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</si>
  <si>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</si>
  <si>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</si>
  <si>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</si>
  <si>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</si>
  <si>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</si>
  <si>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</si>
  <si>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</si>
  <si>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</si>
  <si>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</si>
  <si>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</si>
  <si>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</si>
  <si>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</si>
  <si>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</si>
  <si>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</si>
  <si>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</si>
  <si>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</si>
  <si>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</si>
  <si>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</si>
  <si>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</si>
  <si>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</si>
  <si>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</si>
  <si>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</si>
  <si>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</si>
  <si>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</si>
  <si>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</si>
  <si>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</si>
  <si>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</si>
  <si>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</si>
  <si>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</si>
  <si>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</si>
  <si>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</si>
  <si>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</si>
  <si>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</si>
  <si>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</si>
  <si>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</si>
  <si>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</si>
  <si>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</si>
  <si>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</si>
  <si>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</si>
  <si>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</si>
  <si>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</si>
  <si>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</si>
  <si>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</si>
  <si>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</si>
  <si>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</si>
  <si>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</si>
  <si>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</si>
  <si>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</si>
  <si>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</si>
  <si>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</si>
  <si>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</si>
  <si>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</si>
  <si>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</si>
  <si>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</si>
  <si>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</si>
  <si>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</si>
  <si>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</si>
  <si>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</si>
  <si>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</si>
  <si>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</si>
  <si>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</si>
  <si>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</si>
  <si>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</si>
  <si>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</si>
  <si>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</si>
  <si>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</si>
  <si>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</si>
  <si>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</si>
  <si>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</si>
  <si>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</si>
  <si>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</si>
  <si>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</si>
  <si>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</si>
  <si>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</si>
  <si>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</si>
  <si>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</si>
  <si>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</si>
  <si>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</si>
  <si>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</si>
  <si>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</si>
  <si>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</si>
  <si>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</si>
  <si>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</si>
  <si>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</si>
  <si>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</si>
  <si>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</si>
  <si>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</si>
  <si>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</si>
  <si>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</si>
  <si>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</si>
  <si>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</si>
  <si>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</si>
  <si>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</si>
  <si>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</si>
  <si>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</si>
  <si>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</si>
  <si>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</si>
  <si>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</si>
  <si>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</si>
  <si>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</si>
  <si>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</si>
  <si>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</si>
  <si>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</si>
  <si>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</si>
  <si>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</si>
  <si>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</si>
  <si>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</si>
  <si>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</si>
  <si>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</si>
  <si>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</si>
  <si>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</si>
  <si>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</si>
  <si>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</si>
  <si>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</si>
  <si>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</si>
  <si>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</si>
  <si>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</si>
  <si>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</si>
  <si>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</si>
  <si>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</si>
  <si>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</si>
  <si>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</si>
  <si>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</si>
  <si>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</si>
  <si>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</si>
  <si>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</si>
  <si>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</si>
  <si>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</si>
  <si>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</si>
  <si>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</si>
  <si>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</si>
  <si>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</si>
  <si>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</si>
  <si>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</si>
  <si>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</si>
  <si>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</si>
  <si>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</si>
  <si>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</si>
  <si>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</si>
  <si>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</si>
  <si>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</si>
  <si>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</si>
  <si>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</si>
  <si>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</si>
  <si>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</si>
  <si>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</si>
  <si>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</si>
  <si>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</si>
  <si>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</si>
  <si>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</si>
  <si>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</si>
  <si>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</si>
  <si>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</si>
  <si>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</si>
  <si>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</si>
  <si>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</si>
  <si>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</si>
  <si>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</si>
  <si>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</si>
  <si>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</si>
  <si>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</si>
  <si>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</si>
  <si>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</si>
  <si>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</si>
  <si>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</si>
  <si>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</si>
  <si>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</si>
  <si>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</si>
  <si>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</si>
  <si>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</si>
  <si>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</si>
  <si>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</si>
  <si>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</si>
  <si>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</si>
  <si>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</si>
  <si>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</si>
  <si>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</si>
  <si>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</si>
  <si>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</si>
  <si>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</si>
  <si>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</si>
  <si>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</si>
  <si>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</si>
  <si>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</si>
  <si>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</si>
  <si>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</si>
  <si>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</si>
  <si>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</si>
  <si>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</si>
  <si>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</si>
  <si>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</si>
  <si>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</si>
  <si>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</si>
  <si>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</si>
  <si>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</si>
  <si>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</si>
  <si>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</si>
  <si>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</si>
  <si>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</si>
  <si>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</si>
  <si>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</si>
  <si>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</si>
  <si>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</si>
  <si>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</si>
  <si>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</si>
  <si>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</si>
  <si>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</si>
  <si>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</si>
  <si>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</si>
  <si>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</si>
  <si>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</si>
  <si>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</si>
  <si>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</si>
  <si>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</si>
  <si>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</si>
  <si>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</si>
  <si>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</si>
  <si>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</si>
  <si>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</si>
  <si>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</si>
  <si>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</si>
  <si>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</si>
  <si>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</si>
  <si>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</si>
  <si>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</si>
  <si>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</si>
  <si>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</si>
  <si>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</si>
  <si>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</si>
  <si>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</si>
  <si>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</si>
  <si>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</si>
  <si>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</si>
  <si>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</si>
  <si>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</si>
  <si>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</si>
  <si>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</si>
  <si>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</si>
  <si>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</si>
  <si>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</si>
  <si>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</si>
  <si>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</si>
  <si>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</si>
  <si>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</si>
  <si>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</si>
  <si>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</si>
  <si>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</si>
  <si>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</si>
  <si>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</si>
  <si>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</si>
  <si>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</si>
  <si>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</si>
  <si>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</si>
  <si>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</si>
  <si>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</si>
  <si>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</si>
  <si>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</si>
  <si>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</si>
  <si>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</si>
  <si>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</si>
  <si>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</si>
  <si>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</si>
  <si>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</si>
  <si>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</si>
  <si>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</si>
  <si>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</si>
  <si>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</si>
  <si>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</si>
  <si>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</si>
  <si>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</si>
  <si>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</si>
  <si>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</si>
  <si>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</si>
  <si>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</si>
  <si>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</si>
  <si>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</si>
  <si>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</si>
  <si>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</si>
  <si>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</si>
  <si>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</si>
  <si>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</si>
  <si>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</si>
  <si>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</si>
  <si>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</si>
  <si>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</si>
  <si>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</si>
  <si>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</si>
  <si>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</si>
  <si>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</si>
  <si>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</si>
  <si>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</si>
  <si>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</si>
  <si>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</si>
  <si>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</si>
  <si>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</si>
  <si>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</si>
  <si>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</si>
  <si>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</si>
  <si>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</si>
  <si>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</si>
  <si>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</si>
  <si>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</si>
  <si>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</si>
  <si>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</si>
  <si>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</si>
  <si>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</si>
  <si>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</si>
  <si>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</si>
  <si>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</si>
  <si>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</si>
  <si>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</si>
  <si>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</si>
  <si>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</si>
  <si>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</si>
  <si>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</si>
  <si>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</si>
  <si>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</si>
  <si>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</si>
  <si>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</si>
  <si>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</si>
  <si>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</si>
  <si>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</si>
  <si>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</si>
  <si>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</si>
  <si>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</si>
  <si>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</si>
  <si>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</si>
  <si>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</si>
  <si>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</si>
  <si>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</si>
  <si>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</si>
  <si>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</si>
  <si>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</si>
  <si>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</si>
  <si>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</si>
  <si>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</si>
  <si>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</si>
  <si>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</si>
  <si>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</si>
  <si>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</si>
  <si>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</si>
  <si>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</si>
  <si>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</si>
  <si>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</si>
  <si>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</si>
  <si>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</si>
  <si>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</si>
  <si>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</si>
  <si>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</si>
  <si>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</si>
  <si>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</si>
  <si>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</si>
  <si>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</si>
  <si>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</si>
  <si>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</si>
  <si>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</si>
  <si>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</si>
  <si>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</si>
  <si>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</si>
  <si>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</si>
  <si>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</si>
  <si>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</si>
  <si>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</si>
  <si>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</si>
  <si>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</si>
  <si>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</si>
  <si>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</si>
  <si>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</si>
  <si>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</si>
  <si>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</si>
  <si>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</si>
  <si>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</si>
  <si>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</si>
  <si>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</si>
  <si>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</si>
  <si>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</si>
  <si>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</si>
  <si>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</si>
  <si>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</si>
  <si>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</si>
  <si>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</si>
  <si>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</si>
  <si>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</si>
  <si>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</si>
  <si>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</si>
  <si>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</si>
  <si>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</si>
  <si>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</si>
  <si>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</si>
  <si>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</si>
  <si>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</si>
  <si>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</si>
  <si>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</si>
  <si>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</si>
  <si>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</si>
  <si>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</si>
  <si>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</si>
  <si>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</si>
  <si>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</si>
  <si>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</si>
  <si>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</si>
  <si>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</si>
  <si>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</si>
  <si>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</si>
  <si>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</si>
  <si>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</si>
  <si>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</si>
  <si>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</si>
  <si>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</si>
  <si>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</si>
  <si>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</si>
  <si>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</si>
  <si>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</si>
  <si>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</si>
  <si>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</si>
  <si>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</si>
  <si>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</si>
  <si>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</si>
  <si>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</si>
  <si>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</si>
  <si>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</si>
  <si>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</si>
  <si>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</si>
  <si>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</si>
  <si>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</si>
  <si>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</si>
  <si>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</si>
  <si>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</si>
  <si>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</si>
  <si>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</si>
  <si>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</si>
  <si>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</si>
  <si>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</si>
  <si>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</si>
  <si>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</si>
  <si>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</si>
  <si>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</si>
  <si>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</si>
  <si>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</si>
  <si>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</si>
  <si>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</si>
  <si>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</si>
  <si>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</si>
  <si>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</si>
  <si>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</si>
  <si>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</si>
  <si>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</si>
  <si>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</si>
  <si>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</si>
  <si>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</si>
  <si>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</si>
  <si>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</si>
  <si>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</si>
  <si>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</si>
  <si>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</si>
  <si>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</si>
  <si>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</si>
  <si>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</si>
  <si>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</si>
  <si>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</si>
  <si>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</si>
  <si>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</si>
  <si>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</si>
  <si>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</si>
  <si>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</si>
  <si>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</si>
  <si>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</si>
  <si>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</si>
  <si>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</si>
  <si>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</si>
  <si>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</si>
  <si>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</si>
  <si>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</si>
  <si>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</si>
  <si>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</si>
  <si>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</si>
  <si>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</si>
  <si>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</si>
  <si>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</si>
  <si>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</si>
  <si>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</si>
  <si>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</si>
  <si>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</si>
  <si>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</si>
  <si>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</si>
  <si>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</si>
  <si>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</si>
  <si>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</si>
  <si>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</si>
  <si>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</si>
  <si>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</si>
  <si>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</si>
  <si>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</si>
  <si>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</si>
  <si>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</si>
  <si>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</si>
  <si>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</si>
  <si>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</si>
  <si>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</si>
  <si>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</si>
  <si>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</si>
  <si>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</si>
  <si>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</si>
  <si>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</si>
  <si>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</si>
  <si>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</si>
  <si>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</si>
  <si>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</si>
  <si>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</si>
  <si>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</si>
  <si>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</si>
  <si>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</si>
  <si>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</si>
  <si>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</si>
  <si>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</si>
  <si>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</si>
  <si>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</si>
  <si>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</si>
  <si>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</si>
  <si>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</si>
  <si>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</si>
  <si>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</si>
  <si>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</si>
  <si>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</si>
  <si>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</si>
  <si>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</si>
  <si>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</si>
  <si>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</si>
  <si>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</si>
  <si>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</si>
  <si>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</si>
  <si>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</si>
  <si>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</si>
  <si>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</si>
  <si>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</si>
  <si>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</si>
  <si>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</si>
  <si>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</si>
  <si>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</si>
  <si>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</si>
  <si>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</si>
  <si>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</si>
  <si>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</si>
  <si>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</si>
  <si>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</si>
  <si>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</si>
  <si>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</si>
  <si>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</si>
  <si>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</si>
  <si>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</si>
  <si>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</si>
  <si>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</si>
  <si>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</si>
  <si>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</si>
  <si>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</si>
  <si>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</si>
  <si>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</si>
  <si>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</si>
  <si>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</si>
  <si>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</si>
  <si>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</si>
  <si>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</si>
  <si>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</si>
  <si>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</si>
  <si>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</si>
  <si>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SEM PREVISÃO DE FÔRMA, COM RETROESCAVADEIRA.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</si>
  <si>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</si>
  <si>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</si>
  <si>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</si>
  <si>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</si>
  <si>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</si>
  <si>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</si>
  <si>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</si>
  <si>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</si>
  <si>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</si>
  <si>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</si>
  <si>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</si>
  <si>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</si>
  <si>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</si>
  <si>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</si>
  <si>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</si>
  <si>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</si>
  <si>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</si>
  <si>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</si>
  <si>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</si>
  <si>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</si>
  <si>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</si>
  <si>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</si>
  <si>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</si>
  <si>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</si>
  <si>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</si>
  <si>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</si>
  <si>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</si>
  <si>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</si>
  <si>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</si>
  <si>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</si>
  <si>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</si>
  <si>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</si>
  <si>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</si>
  <si>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</si>
  <si>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</si>
  <si>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</si>
  <si>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</si>
  <si>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</si>
  <si>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</si>
  <si>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</si>
  <si>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</si>
  <si>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</si>
  <si>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</si>
  <si>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</si>
  <si>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</si>
  <si>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</si>
  <si>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</si>
  <si>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</si>
  <si>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</si>
  <si>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</si>
  <si>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</si>
  <si>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</si>
  <si>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</si>
  <si>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</si>
  <si>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</si>
  <si>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</si>
  <si>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</si>
  <si>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</si>
  <si>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</si>
  <si>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</si>
  <si>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</si>
  <si>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REATERRO MECANIZADO DE VALA COM ESCAVADEIRA HIDRÁULICA (CAPACIDADE DA CAÇAMBA: 0,8 M³ / POTÊNCIA: 111 HP), LARGURA ATÉ 1,5 M, PROFUNDIDADE DE 1,5 A 3,0 M, COM SOLO DE 1ª CATEGORIA EM LOCAIS COM ALTO NÍVEL DE INTERFERÊNCIA. AF_04/2016</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</si>
  <si>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</si>
  <si>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</si>
  <si>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</si>
  <si>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</si>
  <si>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</si>
  <si>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</si>
  <si>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</si>
  <si>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</si>
  <si>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</si>
  <si>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</si>
  <si>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</si>
  <si>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</si>
  <si>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</si>
  <si>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</si>
  <si>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14X19X39CM (ESPESSURA 14CM) DE PAREDES COM ÁREA LÍQUIDA MENOR QUE 6M2 COM VÃOS E ARGAMASSA DE ASSENTAMENTO COM PREPARO MANUAL. AF_06/2014</t>
  </si>
  <si>
    <t>ALVENARIA ESTRUTURAL DE BLOCOS CERÂMICOS 14X19X29, (ESPESSURA DE 14 CM), PARA PAREDES COM ÁREA LÍQUIDA MAIOR OU IGUAL A 6M2, SEM VÃOS, UTILIZANDO PALHETA E ARGAMASSA DE ASSENTAMENTO COM PREPARO MANUAL. AF_12/2014</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</si>
  <si>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</si>
  <si>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</si>
  <si>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AF_12/2020</t>
  </si>
  <si>
    <t>RECOMPOSIÇÃO DE REVESTIMENTO EM PRÉ MISTURADO A FRIO (USINAGEM PRÓPRIA), PARA FECHAMENTO DE VALAS. AF_12/2020</t>
  </si>
  <si>
    <t>RECOMPOSIÇÃO DE PAVIMENTOS EM PEDRA POLIÉDRICA, REJUNTAMENTO COM PÓ DE PEDRA, COM REAPROVEITAMENTO DAS PEDRAS POLIÉDRICAS PARA O FECHAMENTO DE VALAS. AF_12/2020</t>
  </si>
  <si>
    <t>RECOMPOSIÇÃO DE PAVIMENTO EM PEDRAS POLIÉDRICAS, REJUNTAMENTO COM PEDRISCO E EMULSÃO ASFÁLTICA COM REAPROVEITAMENTO DAS PEDRAS POLIÉDRICAS, PARA O FECHAMENTO DE VALAS. AF_12/2020</t>
  </si>
  <si>
    <t>RECOMPOSIÇÃO DE PAVIMENTO EM PEDRAS POLIÉDRICAS, REJUNTAMENTO COM ARGAMASSA, COM REAPROVEITAMENTO DAS PEDRAS POLIÉDRICAS, PARA O FECHAMENTO DE VALAS. AF_12/2020</t>
  </si>
  <si>
    <t>RECOMPOSIÇÃO DE PAVIMENTO EM PARALELEPÍPEDOS, REJUNTAMENTO COM PÓ DE PEDRA, COM REAPROVEITAMENTO DOS PARALELEPÍPEDOS, PARA O FECHAMENTO DE VALAS. AF_12/2020</t>
  </si>
  <si>
    <t>RECOMPOSIÇÃO DE PAVIMENTO EM PARALELEPÍPEDOS, REJUNTAMENTO COM PEDRISCO E EMULSÃO ASFÁLTICA, COM REAPROVEITAMENTO DOS PARALELEPÍPEDOS, PARA O FECHAMENTO DE VALAS. AF_12/2020</t>
  </si>
  <si>
    <t>RECOMPOSIÇÃO DE PAVIMENTO EM PARALELEPÍPEDOS, REJUNTAMENTO COM ARGAMASSA, COM REAPROVEITAMENTO DOS PARALELEPÍPEDOS, PARA O FECHAMENTO DE VALAS. AF_12/2020</t>
  </si>
  <si>
    <t>RECOMPOSIÇÃO DE PAVIMENTO EM PISO INTERTRAVADO SEXTAVADO, COM REAPROVEITAMENTO DOS BLOCOS SEXTAVADO, PARA O FECHAMENTO DE VALAS. AF_12/2020</t>
  </si>
  <si>
    <t>RECOMPOSIÇÃO DE PAVIMENTO EM PISO INTERTRAVADO, COM REAPROVEITAMENTO DOS BLOCOS INTERTRAVADOS, PARA O FECHAMENTO DE VALAS. AF_12/2020</t>
  </si>
  <si>
    <t>RECOMPOSIÇÃO DE BASE E OU SUB-BASE PARA REMENDO PROFUNDO DE SOLOS DE COMPORTAMENTO LATERÍTICO (ARENOSO). AF_12/2020</t>
  </si>
  <si>
    <t>RECOMPOSIÇÃO DE BASE E OU SUB-BASE PARA REMENDO PROFUNDO DE SOLO MELHORADO COM CIMENTO (TEOR DE 2%). AF_12/2020</t>
  </si>
  <si>
    <t>RECOMPOSIÇÃO DE BASE E OU SUB-BASE PARA REMENDO PROFUNDO DE SOLO MELHORADO COM CIMENTO (TEOR DE 4%). AF_12/2020</t>
  </si>
  <si>
    <t>RECOMPOSIÇÃO DE BASE E OU SUB-BASE PARA REMENDO PROFUNDO DE SOLO COM CIMENTO (TEOR DE 6%). AF_12/2020</t>
  </si>
  <si>
    <t>RECOMPOSIÇÃO DE BASE E OU SUB-BASE PARA REMENDO PROFUNDO DE SOLO COM CIMENTO (TEOR DE 8%). AF_12/2020</t>
  </si>
  <si>
    <t>RECOMPOSIÇÃO DE BASE E OU SUB-BASE PARA REMENDO PROFUNDO DE SOLO BRITA (40/60). AF_12/2020</t>
  </si>
  <si>
    <t>RECOMPOSIÇÃO DE BASE E OU SUB-BASE PARA REMENDO PROFUNDO DE SOLO BRITA (50/50). AF_12/2020</t>
  </si>
  <si>
    <t>RECOMPOSIÇÃO DE BASE E OU SUB-BASE PARA REMENDO PROFUNDO DE SOLO BRITA (60/40) COM CIMENTO (TEOR DE 4%). AF_12/2020</t>
  </si>
  <si>
    <t>RECOMPOSIÇÃO DE BASE E OU SUB-BASE PARA REMENDO PROFUNDO DE SOLO BRITA (60/40) COM CIMENTO (TEOR DE 6%). AF_12/2020</t>
  </si>
  <si>
    <t>RECOMPOSIÇÃO DE BASE E OU SUB-BASE PARA REMENDO PROFUNDO DE SOLO BRITA (60/40) COM CIMENTO (TEOR DE 8%). AF_12/2020</t>
  </si>
  <si>
    <t>RECOMPOSIÇÃO DE BASE E OU SUB-BASE PARA REMENDO PROFUNDO DE SOLO BRITA (50/50) COM CIMENTO (TEOR DE 4%). AF_12/2020</t>
  </si>
  <si>
    <t>RECOMPOSIÇÃO DE BASE E OU SUB-BASE PARA REMENDO PROFUNDO DE SOLO BRITA (50/50) COM CIMENTO (TEOR DE 6%). AF_12/2020</t>
  </si>
  <si>
    <t>RECOMPOSIÇÃO DE BASE E OU SUB-BASE PARA REMENDO PROFUNDO DE SOLO BRITA (50/50) COM CIMENTO (TEOR DE 8%). AF_12/2020</t>
  </si>
  <si>
    <t>RECOMPOSIÇÃO DE BASE E OU SUB-BASE PARA REMENDO PROFUNDO DE BRITA GRADUADA SIMPLES. AF_12/2020</t>
  </si>
  <si>
    <t>RECOMPOSIÇÃO DE BASE E OU SUB-BASE PARA FECHAMENTO DE VALAS DE SOLOS DE COMPORTAMENTO LATERÍTICO (ARENOSO). AF_12/2020</t>
  </si>
  <si>
    <t>RECOMPOSIÇÃO DE BASE E OU SUB-BASE PARA FECHAMENTO DE VALAS DE SOLO MELHORADO COM CIMENTO (TEOR DE 2%). AF_12/2020</t>
  </si>
  <si>
    <t>RECOMPOSIÇÃO DE BASE E OU SUB-BASE PARA FECHAMENTO DE VALAS DE SOLO MELHORADO COM CIMENTO (TEOR DE 4%). AF_12/2020</t>
  </si>
  <si>
    <t>RECOMPOSIÇÃO DE BASE E OU SUB-BASE PARA FECHAMENTO DE VALAS DE SOLO COM CIMENTO (TEOR DE 6%). AF_12/2020</t>
  </si>
  <si>
    <t>RECOMPOSIÇÃO DE BASE E OU SUB-BASE PARA FECHAMENTO DE VALAS DE SOLO COM CIMENTO (TEOR DE 8%). AF_12/2020</t>
  </si>
  <si>
    <t>RECOMPOSIÇÃO DE BASE E OU SUB-BASE PARA FECHAMENTO DE VALAS DE SOLO BRITA (40/60). AF_12/2020</t>
  </si>
  <si>
    <t>RECOMPOSIÇÃO DE BASE E OU SUB-BASE PARA FECHAMENTO DE VALAS DE SOLO BRITA (50/50). AF_12/2020</t>
  </si>
  <si>
    <t>RECOMPOSIÇÃO DE BASE E OU SUB-BASE PARA FECHAMENTO DE VALAS DE SOLO BRITA (60/40) COM CIMENTO (TEOR DE 4%). AF_12/2020</t>
  </si>
  <si>
    <t>RECOMPOSIÇÃO DE BASE E OU SUB-BASE PARA FECHAMENTO DE VALAS DE SOLO BRITA (60/40) COM CIMENTO (TEOR DE 6%). AF_12/2020</t>
  </si>
  <si>
    <t>RECOMPOSIÇÃO DE BASE E OU SUB-BASE PARA FECHAMENTO DE VALAS DE SOLO BRITA (60/40) COM CIMENTO (TEOR DE 8%). AF_12/2020</t>
  </si>
  <si>
    <t>RECOMPOSIÇÃO DE BASE E OU SUB-BASE PARA FECHAMENTO DE VALAS DE SOLO BRITA (50/50) COM CIMENTO (TEOR DE 4%). AF_12/2020</t>
  </si>
  <si>
    <t>RECOMPOSIÇÃO DE BASE E OU SUB-BASE PARA FECHAMENTO DE VALAS DE SOLO BRITA (50/50) COM CIMENTO (TEOR DE 6%). AF_12/2020</t>
  </si>
  <si>
    <t>RECOMPOSIÇÃO DE BASE E OU SUB-BASE PARA FECHAMENTO DE VALAS DE SOLO BRITA (50/50) COM CIMENTO (TEOR DE 8%). AF_12/2020</t>
  </si>
  <si>
    <t>RECOMPOSIÇÃO DE BASE E OU SUB-BASE PARA FECHAMENTO DE VALAS DE BRITA GRADUADA SIMPLES. AF_12/2020</t>
  </si>
  <si>
    <t>REASSENTAMENTO DE PARALELEPÍPEDOS, REJUNTAMENTO COM PÓ DE PEDRA, COM REAPROVEITAMENTO DOS PARALELEPÍPEDOS. AF_12/2020</t>
  </si>
  <si>
    <t>REASSENTAMENTO DE PARALELEPÍPEDOS, REJUNTAMENTO COM PEDRISCO E EMULSÃO ASFÁLTICA, COM REAPROVEITAMENTO DOS PARALELEPÍPEDOS. AF_12/2020_P</t>
  </si>
  <si>
    <t>REASSENTAMENTO DE PARALELEPÍPEDOS, REJUNTAMENTO COM ARGAMASSA, COM REAPROVEITAMENTO DOS PARALELEPÍPEDOS. AF_12/2020</t>
  </si>
  <si>
    <t>REASSENTAMENTO DE PEDRAS POLIÉDRICAS, REJUNTAMENTO COM PÓ DE PEDRA, COM REAPROVEITAMENTO DAS PEDRAS POLIÉDRICAS. AF_12/2020</t>
  </si>
  <si>
    <t>REASSENTAMENTO DE PEDRAS POLIÉDRICAS, REJUNTAMENTO COM PEDRISCO E EMULSÃO ASFÁLTICA, COM REAPROVEITAMENTO DAS PEDRAS POLIÉDRICAS. AF_12/2020_P</t>
  </si>
  <si>
    <t>REASSENTAMENTO DE PEDRAS POLIÉDRICAS, REJUNTAMENTO COM ARGAMASSA, COM REAPROVEITAMENTO DAS PEDRAS POLIÉDRICAS. AF_12/2020</t>
  </si>
  <si>
    <t>REASSENTAMENTO DE BLOCOS PISOGRAMA PARA PISO INTERTRAVADO, COM REAPROVEITAMENTO DOS BLOCOS PISOGRAMA. AF_12/2020</t>
  </si>
  <si>
    <t>REASSENTAMENTO DE BLOCOS SEXTAVADO PARA PISO INTERTRAVADO, ESPESSURA DE 6 CM, EM CALÇADA, COM REAPROVEITAMENTO DOS BLOCOS SEXTAVADOS. AF_12/2020</t>
  </si>
  <si>
    <t>REASSENTAMENTO DE BLOCOS SEXTAVADO PARA PISO INTERTRAVADO, ESPESSURA DE 6 CM, EM VIA/ESTACIONAMENTO, COM REAPROVEITAMENTO DOS BLOCOS SEXTAVADO. AF_12/2020</t>
  </si>
  <si>
    <t>REASSENTAMENTO DE BLOCOS SEXTAVADO PARA PISO INTERTRAVADO, ESPESSURA DE 8 CM, EM VIA/ESTACIONAMENTO, COM REAPROVEITAMENTO DOS BLOCOS SEXTAVADO. AF_12/2020</t>
  </si>
  <si>
    <t>REASSENTAMENTO DE BLOCOS SEXTAVADO PARA PISO INTERTRAVADO, ESPESSURA DE 10 CM, EM VIA/ESTACIONAMENTO, COM REAPROVEITAMENTO DOS BLOCOS SEXTAVADO. AF_12/2020</t>
  </si>
  <si>
    <t>REASSENTAMENTO DE BLOCOS RETANGULAR PARA PISO INTERTRAVADO, ESPESSURA DE 4  CM, EM CALÇADA, COM REAPROVEITAMENTO DOS BLOCOS RETANGULAR. AF_12/2020</t>
  </si>
  <si>
    <t>REASSENTAMENTO DE BLOCOS RETANGULAR PARA PISO INTERTRAVADO, ESPESSURA DE 6 CM, EM CALÇADA, COM REAPROVEITAMENTO DOS BLOCOS RETANGULAR. AF_12/2020</t>
  </si>
  <si>
    <t>REASSENTAMENTO DE BLOCOS RETANGULAR PARA PISO INTERTRAVADO, ESPESSURA DE 6 CM, EM VIA/ESTACIONAMENTO, COM REAPROVEITAMENTO DOS BLOCOS RETANGULAR. AF_12/2020</t>
  </si>
  <si>
    <t>REASSENTAMENTO DE BLOCOS RETANGULAR PARA PISO INTERTRAVADO, ESPESSURA DE 8 CM, EM VIA/ESTACIONAMENTO, COM REAPROVEITAMENTO DOS BLOCOS RETANGULAR. AF_12/2020</t>
  </si>
  <si>
    <t>REASSENTAMENTO DE BLOCOS RETANGULAR PARA PISO INTERTRAVADO, ESPESSURA DE 10 CM, EM VIA/ESTACIONAMENTO, COM REAPROVEITAMENTO DOS BLOCOS RETANGULAR. AF_12/2020</t>
  </si>
  <si>
    <t>REASSENTAMENTO DE BLOCOS 16 FACES PARA PISO INTERTRAVADO, ESPESSURA DE 4  CM, EM CALÇADA, COM REAPROVEITAMENTO DOS BLOCOS 16 FACES. AF_12/2020</t>
  </si>
  <si>
    <t>REASSENTAMENTO DE BLOCOS 16 FACES PARA PISO INTERTRAVADO, ESPESSURA DE 6 CM, EM CALÇADA, COM REAPROVEITAMENTO DOS BLOCOS 16 FACES. AF_12/2020</t>
  </si>
  <si>
    <t>REASSENTAMENTO DE BLOCOS 16 FACES PARA PISO INTERTRAVADO, ESPESSURA DE 6 CM, EM VIA/ESTACIONAMENTO, COM REAPROVEITAMENTO DOS BLOCOS 16 FACES. AF_12/2020</t>
  </si>
  <si>
    <t>REASSENTAMENTO DE BLOCOS 16 FACES PARA PISO INTERTRAVADO, ESPESSURA DE 8 CM, EM VIA/ESTACIONAMENTO, COM REAPROVEITAMENTO DOS BLOCOS 16 FACES. AF_12/2020</t>
  </si>
  <si>
    <t>REASSENTAMENTO DE BLOCOS 16 FACES PARA PISO INTERTRAVADO, ESPESSURA DE 10 CM, EM VIA/ESTACIONAMENTO, COM REAPROVEITAMENTO DOS BLOCOS 16 FACES. AF_12/2020</t>
  </si>
  <si>
    <t>EXECUÇÃO DE TAPA BURACO COM APLICAÇÃO DE CONCRETO ASFÁLTICO (AQUISIÇÃO EM USINA) E PINTURA DE LIGAÇÃO. AF_12/2020</t>
  </si>
  <si>
    <t>RECOMPOSIÇÃO DE REVESTIMENTO EM CONCRETO ASFÁLTICO (AQUISIÇÃO EM USINA), PARA O FECHAMENTO DE VALAS. AF_12/2020</t>
  </si>
  <si>
    <t>EXECUÇÃO DE IMPRIMAÇÃO IMPERMEABILIZANTE COM ASFALTO DILUÍDO CM-30, PARA O FECHAMENTO DE VALAS.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</si>
  <si>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</si>
  <si>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</si>
  <si>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</si>
  <si>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PÁTIO/ESTACIONAMENTO EM PISO INTERTRAVADO, COM BLOCO RETANGULAR DE 20 X 10 CM, ESPESSURA 10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</si>
  <si>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</si>
  <si>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</si>
  <si>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</si>
  <si>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</si>
  <si>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</si>
  <si>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</si>
  <si>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</si>
  <si>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</si>
  <si>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</si>
  <si>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</si>
  <si>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</si>
  <si>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</si>
  <si>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</si>
  <si>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</si>
  <si>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</si>
  <si>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</si>
  <si>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</si>
  <si>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</si>
  <si>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</si>
  <si>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</si>
  <si>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</si>
  <si>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</si>
  <si>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</si>
  <si>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</si>
  <si>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</si>
  <si>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</si>
  <si>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</si>
  <si>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</si>
  <si>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</si>
  <si>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</si>
  <si>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</si>
  <si>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</si>
  <si>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</si>
  <si>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</si>
  <si>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</si>
  <si>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</si>
  <si>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</si>
  <si>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</si>
  <si>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</si>
  <si>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</si>
  <si>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</si>
  <si>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</si>
  <si>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</si>
  <si>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</si>
  <si>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</si>
  <si>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</si>
  <si>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</si>
  <si>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</si>
  <si>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</si>
  <si>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</si>
  <si>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</si>
  <si>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</si>
  <si>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</si>
  <si>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</si>
  <si>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</si>
  <si>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</si>
  <si>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</si>
  <si>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</si>
  <si>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</si>
  <si>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</si>
  <si>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</si>
  <si>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</si>
  <si>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</si>
  <si>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</si>
  <si>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</si>
  <si>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</si>
  <si>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</si>
  <si>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</si>
  <si>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</si>
  <si>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</si>
  <si>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</si>
  <si>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</si>
  <si>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</si>
  <si>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</si>
  <si>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</si>
  <si>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</si>
  <si>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</si>
  <si>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</si>
  <si>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</si>
  <si>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</si>
  <si>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</si>
  <si>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</si>
  <si>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</si>
  <si>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</si>
  <si>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</si>
  <si>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</si>
  <si>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</si>
  <si>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</si>
  <si>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</si>
  <si>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</si>
  <si>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</si>
  <si>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</si>
  <si>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RODAPÉ BORRACHA LISO, ALTURA = 7CM, ESPESSURA = 2 MM, PARA ARGAMASSA. AF_09/2020</t>
  </si>
  <si>
    <t>CHAPISCO APLICADO EM ALVENARIA (SEM PRESENÇA DE VÃOS) E ESTRUTURAS DE CONCRETO DE FACHADA, COM COLHER DE PEDREIRO.  ARGAMASSA TRAÇO 1:3 COM PREPARO EM BETONEIRA 400L.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</si>
  <si>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</si>
  <si>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</si>
  <si>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</si>
  <si>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</si>
  <si>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</si>
  <si>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</si>
  <si>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</si>
  <si>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</si>
  <si>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</si>
  <si>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</si>
  <si>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</si>
  <si>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</si>
  <si>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</si>
  <si>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</si>
  <si>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</si>
  <si>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</si>
  <si>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</si>
  <si>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</si>
  <si>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</si>
  <si>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</si>
  <si>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</si>
  <si>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</si>
  <si>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</si>
  <si>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</si>
  <si>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</si>
  <si>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</si>
  <si>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</si>
  <si>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</si>
  <si>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</si>
  <si>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</si>
  <si>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</si>
  <si>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</si>
  <si>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</si>
  <si>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</si>
  <si>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</si>
  <si>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</si>
  <si>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</si>
  <si>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</si>
  <si>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</si>
  <si>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</si>
  <si>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</si>
  <si>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</si>
  <si>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</si>
  <si>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</si>
  <si>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</si>
  <si>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</si>
  <si>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</si>
  <si>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</si>
  <si>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</si>
  <si>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PARA REVESTIMENTO DECORATIVO MONOCAMADA (MONOCAPA), MISTURA E PROJEÇÃO DE 1,5 M3/H DE ARGAMASSA. AF_08/2019</t>
  </si>
  <si>
    <t>ARGAMASSA PARA REVESTIMENTO DECORATIVO MONOCAMADA (MONOCAPA), MISTURA E PROJEÇÃO DE 2 M3/H DE ARGAMASSA. AF_06/2014</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</si>
  <si>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</si>
  <si>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</si>
  <si>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</si>
  <si>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</si>
  <si>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</si>
  <si>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</si>
  <si>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</si>
  <si>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</si>
  <si>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</si>
  <si>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VERTICAL MANUAL, 1 PAVIMENTO, DE CAIXA COM REVESTIMENTO CERÂMICO (UNIDADE: M2). AF_07/2019</t>
  </si>
  <si>
    <t>TRANSPORTE HORIZONTAL MANUAL, DE JANELA (UNIDADE: M2XKM). AF_07/2019</t>
  </si>
  <si>
    <t>TRANSPORTE VERTICAL MANUAL, 1 PAVIMENTO, DE JANELA (UNIDADE: M2). AF_07/2019</t>
  </si>
  <si>
    <t>TRANSPORTE HORIZONTAL MANUAL, DE VIDRO (UNIDADE: M2XKM). AF_07/2019</t>
  </si>
  <si>
    <t>TRANSPORTE VERTICAL MANUAL, 1 PAVIMENTO, DE VIDRO (UNIDADE: M2).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</si>
  <si>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</si>
  <si>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</si>
  <si>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</si>
  <si>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</si>
  <si>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</si>
  <si>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</si>
  <si>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</si>
  <si>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</si>
  <si>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</si>
  <si>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</si>
  <si>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</si>
  <si>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</si>
  <si>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</si>
  <si>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</si>
  <si>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</si>
  <si>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</si>
  <si>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</si>
  <si>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</si>
  <si>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</si>
  <si>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</si>
  <si>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</si>
  <si>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</si>
  <si>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</si>
  <si>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</si>
  <si>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</si>
  <si>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</si>
  <si>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</si>
  <si>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</si>
  <si>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</si>
  <si>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</si>
  <si>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</si>
  <si>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</si>
  <si>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</si>
  <si>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</si>
  <si>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</si>
  <si>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</si>
  <si>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</si>
  <si>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</si>
  <si>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</si>
  <si>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</si>
  <si>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</si>
  <si>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</si>
  <si>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</si>
  <si>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</si>
  <si>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</si>
  <si>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</si>
  <si>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</si>
  <si>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</si>
  <si>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</si>
  <si>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</si>
  <si>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</si>
  <si>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</si>
  <si>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</si>
  <si>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</si>
  <si>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</si>
  <si>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</si>
  <si>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</si>
  <si>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</si>
  <si>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</si>
  <si>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</si>
  <si>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</si>
  <si>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</si>
  <si>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</si>
  <si>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</si>
  <si>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</si>
  <si>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</si>
  <si>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</si>
  <si>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</si>
  <si>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</si>
  <si>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</si>
  <si>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</si>
  <si>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</si>
  <si>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</si>
  <si>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</si>
  <si>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</si>
  <si>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</si>
  <si>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</si>
  <si>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</si>
  <si>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</si>
  <si>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</si>
  <si>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</si>
  <si>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</si>
  <si>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</si>
  <si>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</si>
  <si>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</si>
  <si>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</si>
  <si>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</si>
  <si>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</si>
  <si>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</si>
  <si>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</si>
  <si>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</si>
  <si>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</si>
  <si>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</si>
  <si>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</si>
  <si>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</si>
  <si>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</si>
  <si>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</si>
  <si>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</si>
  <si>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</si>
  <si>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</si>
  <si>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</si>
  <si>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</si>
  <si>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</si>
  <si>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</si>
  <si>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</si>
  <si>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</si>
  <si>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</si>
  <si>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</si>
  <si>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</si>
  <si>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</si>
  <si>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</si>
  <si>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</si>
  <si>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</si>
  <si>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</si>
  <si>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</si>
  <si>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</si>
  <si>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</si>
  <si>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</si>
  <si>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</si>
  <si>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</si>
  <si>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</si>
  <si>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</si>
  <si>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</si>
  <si>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</si>
  <si>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</si>
  <si>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</si>
  <si>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</si>
  <si>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</si>
  <si>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</si>
  <si>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</si>
  <si>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</si>
  <si>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</si>
  <si>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</si>
  <si>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</si>
  <si>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</si>
  <si>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</si>
  <si>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</si>
  <si>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</si>
  <si>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</si>
  <si>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</si>
  <si>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</si>
  <si>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</si>
  <si>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</si>
  <si>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</si>
  <si>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</si>
  <si>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</si>
  <si>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</si>
  <si>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</si>
  <si>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</si>
  <si>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</si>
  <si>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</si>
  <si>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</si>
  <si>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</si>
  <si>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</si>
  <si>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</si>
  <si>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</si>
  <si>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</si>
  <si>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</si>
  <si>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</si>
  <si>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</si>
  <si>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</si>
  <si>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</si>
  <si>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</si>
  <si>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</si>
  <si>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</si>
  <si>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</si>
  <si>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</si>
  <si>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</si>
  <si>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</si>
  <si>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</si>
  <si>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</si>
  <si>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</si>
  <si>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</si>
  <si>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</si>
  <si>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</si>
  <si>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</si>
  <si>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</si>
  <si>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</si>
  <si>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</si>
  <si>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</si>
  <si>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</si>
  <si>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</si>
  <si>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</si>
  <si>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</si>
  <si>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</si>
  <si>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</si>
  <si>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</si>
  <si>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</si>
  <si>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</si>
  <si>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</si>
  <si>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</si>
  <si>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</si>
  <si>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</si>
  <si>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</si>
  <si>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</si>
  <si>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</si>
  <si>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</si>
  <si>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</si>
  <si>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</si>
  <si>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</si>
  <si>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</si>
  <si>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</si>
  <si>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</si>
  <si>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</si>
  <si>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</si>
  <si>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</si>
  <si>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</si>
  <si>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</si>
  <si>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</si>
  <si>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</si>
  <si>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</si>
  <si>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</si>
  <si>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</si>
  <si>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</si>
  <si>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</si>
  <si>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</si>
  <si>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</si>
  <si>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</si>
  <si>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</si>
  <si>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</si>
  <si>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</si>
  <si>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</si>
  <si>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</si>
  <si>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</si>
  <si>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</si>
  <si>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</si>
  <si>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</si>
  <si>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</si>
  <si>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</si>
  <si>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</si>
  <si>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</si>
  <si>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</si>
  <si>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</si>
  <si>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</si>
  <si>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</si>
  <si>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</si>
  <si>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</si>
  <si>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</si>
  <si>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</si>
  <si>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</si>
  <si>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</si>
  <si>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</si>
  <si>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</si>
  <si>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</si>
  <si>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</si>
  <si>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</si>
  <si>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</si>
  <si>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</si>
  <si>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</si>
  <si>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</si>
  <si>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</si>
  <si>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</si>
  <si>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</si>
  <si>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</si>
  <si>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</si>
  <si>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</si>
  <si>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</si>
  <si>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</si>
  <si>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</si>
  <si>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</si>
  <si>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</si>
  <si>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</si>
  <si>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</si>
  <si>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</si>
  <si>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</si>
  <si>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</si>
  <si>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</si>
  <si>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</si>
  <si>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</si>
  <si>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</si>
  <si>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</si>
  <si>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</si>
  <si>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</si>
  <si>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</si>
  <si>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AGUA SANITARIA</t>
  </si>
  <si>
    <t xml:space="preserve">L     </t>
  </si>
  <si>
    <t>CR</t>
  </si>
  <si>
    <t>!EM PROCESSO DE DESATIVACAO! CHAPA DE MADEIRA COMPENSADA DE PINUS, VIROLA OU EQUIVALENTE, DE *2,2 X 1,6* M, E = 6 MM</t>
  </si>
  <si>
    <t xml:space="preserve">M2    </t>
  </si>
  <si>
    <t xml:space="preserve">C </t>
  </si>
  <si>
    <t>!EM PROCESSO DE DESATIVACAO! CHAPA DE MADEIRA COMPENSADA PLASTIFICADA PARA FORMA DE CONCRETO, DE 2,20 x 1,10 M, E = 6 MM</t>
  </si>
  <si>
    <t xml:space="preserve">UN    </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</si>
  <si>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</si>
  <si>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</si>
  <si>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</si>
  <si>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12 MM</t>
  </si>
  <si>
    <t>!EM PROCESSO DE DESATIVACAO! CHAPA DE MADEIRA COMPENSADA RESINADA PARA FORMA DE CONCRETO, DE *2,2 X 1,1* M, E = 20 MM</t>
  </si>
  <si>
    <t>!EM PROCESSO DE DESATIVACAO! CHAPA DE MADEIRA COMPENSADA RESINADA PARA FORMA DE CONCRETO, DE *2,2 X 1,1* M, E = 6 MM</t>
  </si>
  <si>
    <t>!EM PROCESSO DE DESATIVACAO! DETERGENTE AMONIACO (AMONIA DILUIDA)</t>
  </si>
  <si>
    <t>!EM PROCESSO DE DESATIVACAO! DIVISORIA COLMEIA CEGA COM MONTANTE E RODAPE DE ALUMINIO ANODIZADO SIMPLES (SEM COLOCACAO)</t>
  </si>
  <si>
    <t>AS</t>
  </si>
  <si>
    <t>!EM PROCESSO DE DESATIVACAO! DOBRADICA EM ACO/FERRO, 3" X 2 1/2", E= 1,2 A 1,8 MM, SEM ANEL,  CROMADO OU ZINCADO, TAMPA BOLA, COM PARAFUSOS</t>
  </si>
  <si>
    <t>!EM PROCESSO DE DESATIVACAO! ESCAVADEIRA DRAGA DE ARRASTE, CAP. 3/4 JC 140HP (INCL MANUTENCAO/OPERACAO)</t>
  </si>
  <si>
    <t>!EM PROCESSO DE DESATIVACAO! ESCAVADEIRA HIDRAULICA SOBRE ESTEIRAS DE 99 HP, PESO OPERACIONAL DE *16* T E CAPACIDADE DE 0,85 A 1,00 M3 (LOCACAO COM OPERADOR, COMBUSTIVEL E MANUTENCAO)</t>
  </si>
  <si>
    <t>!EM PROCESSO DE DESATIVACAO! FUNDO SINTETICO NIVELADOR BRANCO FOSCO PARA MADEIRA</t>
  </si>
  <si>
    <t xml:space="preserve">GL    </t>
  </si>
  <si>
    <t>!EM PROCESSO DE DESATIVACAO! GRADIL *1320 X 2170* MM (A X L) EM BARRA DE ACO CHATA *25 MM X 2* MM, ENTRELACADA COM BARRA ACO REDONDA *5* MM, MALHA *65 X 132* MM, GALVANIZADO E PINTURA ELETROSTATICA, COR PRETO</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</si>
  <si>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</si>
  <si>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</si>
  <si>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</si>
  <si>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HEXAMETAFOSFATO DE SODIO</t>
  </si>
  <si>
    <t xml:space="preserve">KG    </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</si>
  <si>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</si>
  <si>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</si>
  <si>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JANELA DE CORRER, ACO, BATENTE/REQUADRO DE 6 A 14 CM, VENEZIANA, PINT ANTICORROSIVA, PINT ACABAMENTO, COM VIDRO, 6 FLS, 120  X 150 CM (A X L)</t>
  </si>
  <si>
    <t>!EM PROCESSO DE DESATIVACAO! JANELA DE CORRER, ACO, COM BATENTE/REQUADRO DE 6 A 14 CM, SEM DIVISAO, PINT ANTICORROSIVA, PINT ACABAMENTO, COM VIDRO, SEM BANDEIRA, 2 FLS, 120  X 150 CM (A X L)</t>
  </si>
  <si>
    <t>!EM PROCESSO DE DESATIVACAO! LOCACAO DE GRUPO GERADOR *80 A 125* KVA, MOTOR DIESEL, REBOCAVEL, ACIONAMENTO MANUAL</t>
  </si>
  <si>
    <t>!EM PROCESSO DE DESATIVACAO! LOCACAO DE GRUPO GERADOR ACIMA DE * 125 ATE 180* KVA, MOTOR DIESEL, REBOCAVEL, ACIONAMENTO MANUAL</t>
  </si>
  <si>
    <t>!EM PROCESSO DE DESATIVACAO! LOCACAO DE GRUPO GERADOR ACIMA DE * 20 A 80* KVA, MOTOR DIESEL, REBOCAVEL, ACIONAMENTO MANUAL</t>
  </si>
  <si>
    <t>!EM PROCESSO DE DESATIVACAO! LOCACAO DE GRUPO GERADOR DE *260* KVA, DIESEL REBOCAVEL, ACIONAMENTO MANUAL</t>
  </si>
  <si>
    <t>!EM PROCESSO DE DESATIVACAO! LOCACAO DE GRUPO GERADOR DE *400* KVA, DIESEL REBOCAVEL, ACIONAMENTO MANUAL</t>
  </si>
  <si>
    <t>!EM PROCESSO DE DESATIVACAO! LOCACAO DE GRUPO GERADOR DE *550* KVA, DIESEL REBOCAVEL, ACIONAMENTO MANUAL</t>
  </si>
  <si>
    <t>!EM PROCESSO DE DESATIVACAO! LONA PLASTICA, PRETA, LARGURA 8 M, E= 150 MICRA</t>
  </si>
  <si>
    <t xml:space="preserve">M     </t>
  </si>
  <si>
    <t>!EM PROCESSO DE DESATIVACAO! LUMINARIA FECHADA P/ ILUMINACAO PUBLICA, TIPO ABL 50/F OU EQUIV, P/ LAMPADA A VAPOR DE MERCURIO 400W</t>
  </si>
  <si>
    <t>!EM PROCESSO DE DESATIVACAO! MASSA CORRIDA PVA PARA PAREDES INTERNAS</t>
  </si>
  <si>
    <t xml:space="preserve">18L   </t>
  </si>
  <si>
    <t>!EM PROCESSO DE DESATIVACAO! PASTA DESENGRAXANTE PARA MAOS</t>
  </si>
  <si>
    <t>!EM PROCESSO DE DESATIVACAO! SODA CAUSTICA EM ESCAMAS</t>
  </si>
  <si>
    <t>!EM PROCESSO DE DESATIVACAO! TERMINAL DE PORCELANA (MUFLA) UNIPOLAR, USO EXTERNO, TENSAO 3,6/6 KV, PARA CABO DE 10/16 MM2, COM ISOLAMENTO EPR</t>
  </si>
  <si>
    <t>!EM PROCESSO DE DESATIVACAO! TINTA ACRILICA PREMIUM PARA PISO</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</si>
  <si>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</si>
  <si>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</si>
  <si>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</si>
  <si>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</si>
  <si>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</si>
  <si>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 DESATIVACAO!SABAO EM PO</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</si>
  <si>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</si>
  <si>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</si>
  <si>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</si>
  <si>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</si>
  <si>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</si>
  <si>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</si>
  <si>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</si>
  <si>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</si>
  <si>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</si>
  <si>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</si>
  <si>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</si>
  <si>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</si>
  <si>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</si>
  <si>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</si>
  <si>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</si>
  <si>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</si>
  <si>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</si>
  <si>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</si>
  <si>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</si>
  <si>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</si>
  <si>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</si>
  <si>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</si>
  <si>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</si>
  <si>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</si>
  <si>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</si>
  <si>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</si>
  <si>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</si>
  <si>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</si>
  <si>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</si>
  <si>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</si>
  <si>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</si>
  <si>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</si>
  <si>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</si>
  <si>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</si>
  <si>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</si>
  <si>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</si>
  <si>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</si>
  <si>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</si>
  <si>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</si>
  <si>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</si>
  <si>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</si>
  <si>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</si>
  <si>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</si>
  <si>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</si>
  <si>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</si>
  <si>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</si>
  <si>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</si>
  <si>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</si>
  <si>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</si>
  <si>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</si>
  <si>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</si>
  <si>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</si>
  <si>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</si>
  <si>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</si>
  <si>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</si>
  <si>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</si>
  <si>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</si>
  <si>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</si>
  <si>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</si>
  <si>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</si>
  <si>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</si>
  <si>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</si>
  <si>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</si>
  <si>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</si>
  <si>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</si>
  <si>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</si>
  <si>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</si>
  <si>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</si>
  <si>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</si>
  <si>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</si>
  <si>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</si>
  <si>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</si>
  <si>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</si>
  <si>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</si>
  <si>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</si>
  <si>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</si>
  <si>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</si>
  <si>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</si>
  <si>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</si>
  <si>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</si>
  <si>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</si>
  <si>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</si>
  <si>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</si>
  <si>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</si>
  <si>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</si>
  <si>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</si>
  <si>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</si>
  <si>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</si>
  <si>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</si>
  <si>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</si>
  <si>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</si>
  <si>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</si>
  <si>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</si>
  <si>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</si>
  <si>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</si>
  <si>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</si>
  <si>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</si>
  <si>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</si>
  <si>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</si>
  <si>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</si>
  <si>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</si>
  <si>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</si>
  <si>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</si>
  <si>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</si>
  <si>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</si>
  <si>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</si>
  <si>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</si>
  <si>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</si>
  <si>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</si>
  <si>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</si>
  <si>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</si>
  <si>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</si>
  <si>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</si>
  <si>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</si>
  <si>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</si>
  <si>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</si>
  <si>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</si>
  <si>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</si>
  <si>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</si>
  <si>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</si>
  <si>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</si>
  <si>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</si>
  <si>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</si>
  <si>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</si>
  <si>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</si>
  <si>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</si>
  <si>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</si>
  <si>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</si>
  <si>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</si>
  <si>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</si>
  <si>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</si>
  <si>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</si>
  <si>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</si>
  <si>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</si>
  <si>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</si>
  <si>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</si>
  <si>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</si>
  <si>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</si>
  <si>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</si>
  <si>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</si>
  <si>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</si>
  <si>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</si>
  <si>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</si>
  <si>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</si>
  <si>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</si>
  <si>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</si>
  <si>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</si>
  <si>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</si>
  <si>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</si>
  <si>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</si>
  <si>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</si>
  <si>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</si>
  <si>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</si>
  <si>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PRÃ-MOLDADA DE CONCRETO ARMADO, SEÃÃO RETANGULAR INTERNA DE 1,50 X 1,50 M (L X A), MÃSULA DE 20X20CM, C = 1.00 M, EMÃN = 15 CM, TB-45 E FCK DO CONCRETO = 30 MPA.</t>
  </si>
  <si>
    <t>ADUELA/ GALERIA PRÃ-MOLDADA DE CONCRETO ARMADO, SEÃÃO RETANGULAR INTERNA DE 2,00 X 2,00 M (L X A), MÃSULA DE 20X20CM, C = 1.00 M, EMÃN = 15 CM, TB-45 E FCK DO CONCRETO = 30 MPA.</t>
  </si>
  <si>
    <t>ADUELA/ GALERIA PRÃ-MOLDADA DE CONCRETO ARMADO, SEÃÃO RETANGULAR INTERNA DE 2,50 X 2,50 M (L X A), MÃSULA DE 20X20CM, C = 1.00 M, EMÃN = 15 CM, TB-45 E FCK DO CONCRETO = 30 MPA.</t>
  </si>
  <si>
    <t>ADUELA/ GALERIA PRÃ-MOLDADA DE CONCRETO ARMADO, SEÃÃO RETANGULAR INTERNA DE 3,00 X 3,00 M (L X A), MÃSULA DE 20X20CM, C = 1.00 M, EMÃN = 20 CM, TB-45 E FCK DO CONCRETO = 30 MPA.</t>
  </si>
  <si>
    <t>ADUELA/GALERIA DE CONCRETO ARMADO, SECAO RETANGULAR 2.00 X 1.00 M (L X A), C = 1.00 M, E = 20 CM</t>
  </si>
  <si>
    <t>ADUELA/GALERIA DE CONCRETO ARMADO, SECAO RETANGULAR 2.00 X 1.50 M (L X A), C = 1.00 M, E = 20 CM</t>
  </si>
  <si>
    <t>ADUELA/GALERIA DE CONCRETO ARMADO, SECAO RETANGULAR 2.50 X 1.00 M (L X A), C = 1.00 M, E = 20 CM</t>
  </si>
  <si>
    <t>ADUELA/GALERIA DE CONCRETO ARMADO, SECAO RETANGULAR 2.50 X 1.50 M (L X A), C = 1.00 M, E = 20 CM</t>
  </si>
  <si>
    <t>AFASTADOR PARA TELHA DE FIBROCIMENTO CANALETE 90 OU KALHETAO</t>
  </si>
  <si>
    <t>AGENTE DE CURA, PROTETOR DA EVAPORACAO DA AGUA DE HIDRATACAO DO CONCRETO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</si>
  <si>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</si>
  <si>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</si>
  <si>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</si>
  <si>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</si>
  <si>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</si>
  <si>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</si>
  <si>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</si>
  <si>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</si>
  <si>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</si>
  <si>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</si>
  <si>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</si>
  <si>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</si>
  <si>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</si>
  <si>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</si>
  <si>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</si>
  <si>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</si>
  <si>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</si>
  <si>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</si>
  <si>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</si>
  <si>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</si>
  <si>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</si>
  <si>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</si>
  <si>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</si>
  <si>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</si>
  <si>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</si>
  <si>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</si>
  <si>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</si>
  <si>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</si>
  <si>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</si>
  <si>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</si>
  <si>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</si>
  <si>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</si>
  <si>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</si>
  <si>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</si>
  <si>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</si>
  <si>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</si>
  <si>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</si>
  <si>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</si>
  <si>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</si>
  <si>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</si>
  <si>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</si>
  <si>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</si>
  <si>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</si>
  <si>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</si>
  <si>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</si>
  <si>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</si>
  <si>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</si>
  <si>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</si>
  <si>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</si>
  <si>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</si>
  <si>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</si>
  <si>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</si>
  <si>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</si>
  <si>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</si>
  <si>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</si>
  <si>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</si>
  <si>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</si>
  <si>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</si>
  <si>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</si>
  <si>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</si>
  <si>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</si>
  <si>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</si>
  <si>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</si>
  <si>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</si>
  <si>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</si>
  <si>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</si>
  <si>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</si>
  <si>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</si>
  <si>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</si>
  <si>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</si>
  <si>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</si>
  <si>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</si>
  <si>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</si>
  <si>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</si>
  <si>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</si>
  <si>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</si>
  <si>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</si>
  <si>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</si>
  <si>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</si>
  <si>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</si>
  <si>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</si>
  <si>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</si>
  <si>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</si>
  <si>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</si>
  <si>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</si>
  <si>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</si>
  <si>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</si>
  <si>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</si>
  <si>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</si>
  <si>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</si>
  <si>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</si>
  <si>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</si>
  <si>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</si>
  <si>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</si>
  <si>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</si>
  <si>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</si>
  <si>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</si>
  <si>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</si>
  <si>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</si>
  <si>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</si>
  <si>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</si>
  <si>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</si>
  <si>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</si>
  <si>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</si>
  <si>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</si>
  <si>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</si>
  <si>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</si>
  <si>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</si>
  <si>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</si>
  <si>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</si>
  <si>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</si>
  <si>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</si>
  <si>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</si>
  <si>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</si>
  <si>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</si>
  <si>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</si>
  <si>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</si>
  <si>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</si>
  <si>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</si>
  <si>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</si>
  <si>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</si>
  <si>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</si>
  <si>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</si>
  <si>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</si>
  <si>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</si>
  <si>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</si>
  <si>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</si>
  <si>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</si>
  <si>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</si>
  <si>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</si>
  <si>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</si>
  <si>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</si>
  <si>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</si>
  <si>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</si>
  <si>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</si>
  <si>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</si>
  <si>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</si>
  <si>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</si>
  <si>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</si>
  <si>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</si>
  <si>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</si>
  <si>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</si>
  <si>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</si>
  <si>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</si>
  <si>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</si>
  <si>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</si>
  <si>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</si>
  <si>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</si>
  <si>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</si>
  <si>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</si>
  <si>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</si>
  <si>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</si>
  <si>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</si>
  <si>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</si>
  <si>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</si>
  <si>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</si>
  <si>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</si>
  <si>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</si>
  <si>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</si>
  <si>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</si>
  <si>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</si>
  <si>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</si>
  <si>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</si>
  <si>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</si>
  <si>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</si>
  <si>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</si>
  <si>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</si>
  <si>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</si>
  <si>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</si>
  <si>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</si>
  <si>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</si>
  <si>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6 BWG, D = 5,16 MM (0,157 KG/M), OU 8 BWG, D = 4,19 MM (0,101 KG/M), OU 10 BWG, D = 3,40 MM (0,0713 KG/M)</t>
  </si>
  <si>
    <t>ARAME PROTEGIDO COM POLIMERO PARA GABIAO, DIAMETRO 2,2 MM</t>
  </si>
  <si>
    <t>ARAME RECOZIDO 16 BWG, D = 1,65 MM (0,016 KG/M) OU 18 BWG, D = 1,25 MM (0,01 KG/M)</t>
  </si>
  <si>
    <t>AREIA AMARELA, AREIA BARRADA OU ARENOSO (RETIRADA NO AREAL, SEM TRANSPORTE)</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</si>
  <si>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</si>
  <si>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</si>
  <si>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</si>
  <si>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</si>
  <si>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AREIA PRETA PARA EMBOCO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</si>
  <si>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</si>
  <si>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</si>
  <si>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</si>
  <si>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</si>
  <si>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</si>
  <si>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</si>
  <si>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</si>
  <si>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</si>
  <si>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</si>
  <si>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</si>
  <si>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</si>
  <si>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</si>
  <si>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</si>
  <si>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</si>
  <si>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</si>
  <si>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</si>
  <si>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</si>
  <si>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</si>
  <si>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</si>
  <si>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</si>
  <si>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</si>
  <si>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</si>
  <si>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</si>
  <si>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</si>
  <si>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</si>
  <si>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</si>
  <si>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</si>
  <si>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</si>
  <si>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</si>
  <si>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</si>
  <si>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</si>
  <si>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</si>
  <si>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</si>
  <si>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</si>
  <si>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</si>
  <si>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</si>
  <si>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</si>
  <si>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</si>
  <si>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</si>
  <si>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</si>
  <si>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</si>
  <si>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</si>
  <si>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</si>
  <si>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</si>
  <si>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</si>
  <si>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</si>
  <si>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</si>
  <si>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</si>
  <si>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</si>
  <si>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</si>
  <si>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</si>
  <si>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</si>
  <si>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</si>
  <si>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</si>
  <si>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</si>
  <si>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</si>
  <si>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</si>
  <si>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</si>
  <si>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</si>
  <si>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</si>
  <si>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</si>
  <si>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</si>
  <si>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</si>
  <si>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</si>
  <si>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</si>
  <si>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</si>
  <si>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</si>
  <si>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</si>
  <si>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</si>
  <si>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</si>
  <si>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</si>
  <si>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</si>
  <si>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</si>
  <si>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</si>
  <si>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</si>
  <si>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</si>
  <si>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</si>
  <si>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</si>
  <si>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</si>
  <si>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</si>
  <si>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</si>
  <si>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</si>
  <si>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BACIA SANITARIA TURCA DE LOUCA BRANCA</t>
  </si>
  <si>
    <t>BALDE PLASTICO CAPACIDADE *10* L</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</si>
  <si>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</si>
  <si>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</si>
  <si>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</si>
  <si>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</si>
  <si>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</si>
  <si>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</si>
  <si>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</si>
  <si>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</si>
  <si>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</si>
  <si>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</si>
  <si>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</si>
  <si>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</si>
  <si>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</si>
  <si>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</si>
  <si>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</si>
  <si>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</si>
  <si>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</si>
  <si>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</si>
  <si>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</si>
  <si>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</si>
  <si>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</si>
  <si>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</si>
  <si>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</si>
  <si>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</si>
  <si>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</si>
  <si>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</si>
  <si>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</si>
  <si>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</si>
  <si>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</si>
  <si>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</si>
  <si>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</si>
  <si>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</si>
  <si>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</si>
  <si>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</si>
  <si>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</si>
  <si>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</si>
  <si>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</si>
  <si>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</si>
  <si>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</si>
  <si>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</si>
  <si>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</si>
  <si>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</si>
  <si>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</si>
  <si>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</si>
  <si>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</si>
  <si>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</si>
  <si>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</si>
  <si>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</si>
  <si>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</si>
  <si>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</si>
  <si>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</si>
  <si>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</si>
  <si>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</si>
  <si>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</si>
  <si>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</si>
  <si>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</si>
  <si>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</si>
  <si>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</si>
  <si>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</si>
  <si>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</si>
  <si>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</si>
  <si>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</si>
  <si>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</si>
  <si>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</si>
  <si>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</si>
  <si>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</si>
  <si>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</si>
  <si>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</si>
  <si>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</si>
  <si>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</si>
  <si>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</si>
  <si>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</si>
  <si>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</si>
  <si>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</si>
  <si>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</si>
  <si>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</si>
  <si>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</si>
  <si>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</si>
  <si>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</si>
  <si>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</si>
  <si>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</si>
  <si>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</si>
  <si>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</si>
  <si>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</si>
  <si>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</si>
  <si>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</si>
  <si>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</si>
  <si>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</si>
  <si>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</si>
  <si>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</si>
  <si>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</si>
  <si>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</si>
  <si>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</si>
  <si>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</si>
  <si>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</si>
  <si>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</si>
  <si>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</si>
  <si>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</si>
  <si>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</si>
  <si>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</si>
  <si>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</si>
  <si>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</si>
  <si>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</si>
  <si>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</si>
  <si>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</si>
  <si>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</si>
  <si>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</si>
  <si>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</si>
  <si>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</si>
  <si>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</si>
  <si>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</si>
  <si>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</si>
  <si>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</si>
  <si>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</si>
  <si>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</si>
  <si>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</si>
  <si>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</si>
  <si>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</si>
  <si>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</si>
  <si>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</si>
  <si>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</si>
  <si>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39 CM, 6,0 MPA (NBR 15270)</t>
  </si>
  <si>
    <t>BLOCO ESTRUTURAL CERAMICO 19 X 19 X 29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</si>
  <si>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</si>
  <si>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</si>
  <si>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</si>
  <si>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</si>
  <si>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</si>
  <si>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</si>
  <si>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</si>
  <si>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</si>
  <si>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</si>
  <si>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</si>
  <si>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</si>
  <si>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</si>
  <si>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</si>
  <si>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</si>
  <si>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</si>
  <si>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</si>
  <si>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</si>
  <si>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</si>
  <si>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</si>
  <si>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</si>
  <si>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</si>
  <si>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</si>
  <si>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</si>
  <si>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</si>
  <si>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</si>
  <si>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</si>
  <si>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</si>
  <si>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</si>
  <si>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</si>
  <si>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</si>
  <si>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</si>
  <si>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</si>
  <si>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</si>
  <si>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</si>
  <si>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</si>
  <si>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</si>
  <si>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</si>
  <si>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</si>
  <si>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</si>
  <si>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</si>
  <si>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</si>
  <si>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</si>
  <si>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</si>
  <si>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</si>
  <si>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</si>
  <si>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</si>
  <si>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</si>
  <si>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</si>
  <si>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</si>
  <si>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</si>
  <si>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</si>
  <si>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</si>
  <si>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</si>
  <si>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</si>
  <si>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</si>
  <si>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</si>
  <si>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</si>
  <si>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</si>
  <si>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</si>
  <si>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</si>
  <si>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</si>
  <si>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</si>
  <si>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</si>
  <si>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</si>
  <si>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</si>
  <si>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</si>
  <si>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</si>
  <si>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</si>
  <si>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</si>
  <si>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</si>
  <si>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</si>
  <si>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</si>
  <si>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</si>
  <si>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</si>
  <si>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</si>
  <si>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</si>
  <si>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</si>
  <si>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</si>
  <si>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</si>
  <si>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</si>
  <si>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</si>
  <si>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</si>
  <si>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</si>
  <si>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</si>
  <si>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</si>
  <si>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</si>
  <si>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</si>
  <si>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</si>
  <si>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</si>
  <si>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</si>
  <si>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</si>
  <si>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</si>
  <si>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</si>
  <si>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</si>
  <si>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</si>
  <si>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</si>
  <si>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</si>
  <si>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</si>
  <si>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</si>
  <si>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</si>
  <si>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</si>
  <si>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</si>
  <si>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</si>
  <si>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</si>
  <si>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</si>
  <si>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</si>
  <si>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</si>
  <si>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</si>
  <si>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</si>
  <si>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</si>
  <si>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</si>
  <si>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</si>
  <si>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</si>
  <si>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</si>
  <si>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</si>
  <si>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</si>
  <si>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</si>
  <si>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</si>
  <si>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</si>
  <si>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</si>
  <si>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</si>
  <si>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</si>
  <si>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</si>
  <si>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</si>
  <si>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</si>
  <si>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</si>
  <si>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</si>
  <si>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</si>
  <si>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</si>
  <si>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</si>
  <si>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</si>
  <si>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</si>
  <si>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</si>
  <si>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</si>
  <si>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</si>
  <si>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</si>
  <si>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</si>
  <si>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</si>
  <si>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</si>
  <si>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</si>
  <si>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</si>
  <si>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</si>
  <si>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</si>
  <si>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</si>
  <si>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</si>
  <si>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</si>
  <si>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</si>
  <si>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</si>
  <si>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</si>
  <si>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</si>
  <si>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</si>
  <si>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</si>
  <si>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</si>
  <si>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</si>
  <si>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</si>
  <si>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</si>
  <si>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</si>
  <si>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</si>
  <si>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</si>
  <si>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</si>
  <si>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</si>
  <si>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</si>
  <si>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</si>
  <si>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</si>
  <si>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</si>
  <si>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</si>
  <si>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</si>
  <si>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</si>
  <si>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</si>
  <si>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</si>
  <si>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</si>
  <si>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</si>
  <si>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</si>
  <si>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</si>
  <si>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</si>
  <si>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</si>
  <si>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</si>
  <si>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</si>
  <si>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</si>
  <si>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</si>
  <si>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</si>
  <si>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</si>
  <si>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</si>
  <si>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</si>
  <si>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</si>
  <si>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</si>
  <si>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</si>
  <si>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</si>
  <si>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</si>
  <si>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</si>
  <si>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</si>
  <si>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</si>
  <si>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</si>
  <si>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</si>
  <si>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</si>
  <si>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</si>
  <si>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</si>
  <si>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</si>
  <si>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</si>
  <si>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</si>
  <si>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</si>
  <si>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</si>
  <si>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</si>
  <si>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</si>
  <si>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</si>
  <si>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</si>
  <si>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</si>
  <si>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</si>
  <si>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</si>
  <si>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</si>
  <si>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</si>
  <si>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</si>
  <si>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</si>
  <si>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</si>
  <si>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</si>
  <si>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</si>
  <si>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</si>
  <si>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</si>
  <si>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</si>
  <si>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</si>
  <si>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</si>
  <si>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</si>
  <si>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</si>
  <si>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</si>
  <si>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</si>
  <si>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</si>
  <si>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</si>
  <si>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</si>
  <si>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</si>
  <si>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</si>
  <si>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</si>
  <si>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</si>
  <si>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</si>
  <si>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</si>
  <si>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</si>
  <si>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</si>
  <si>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</si>
  <si>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</si>
  <si>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</si>
  <si>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</si>
  <si>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</si>
  <si>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</si>
  <si>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</si>
  <si>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</si>
  <si>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</si>
  <si>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</si>
  <si>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</si>
  <si>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</si>
  <si>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</si>
  <si>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</si>
  <si>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</si>
  <si>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</si>
  <si>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</si>
  <si>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</si>
  <si>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</si>
  <si>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</si>
  <si>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</si>
  <si>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</si>
  <si>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</si>
  <si>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</si>
  <si>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</si>
  <si>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</si>
  <si>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</si>
  <si>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</si>
  <si>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</si>
  <si>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</si>
  <si>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</si>
  <si>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</si>
  <si>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</si>
  <si>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</si>
  <si>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</si>
  <si>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</si>
  <si>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</si>
  <si>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</si>
  <si>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</si>
  <si>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</si>
  <si>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</si>
  <si>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</si>
  <si>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</si>
  <si>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</si>
  <si>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</si>
  <si>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</si>
  <si>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</si>
  <si>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</si>
  <si>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</si>
  <si>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</si>
  <si>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</si>
  <si>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</si>
  <si>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</si>
  <si>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</si>
  <si>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</si>
  <si>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</si>
  <si>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</si>
  <si>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</si>
  <si>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</si>
  <si>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</si>
  <si>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</si>
  <si>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</si>
  <si>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</si>
  <si>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</si>
  <si>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</si>
  <si>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</si>
  <si>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</si>
  <si>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</si>
  <si>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</si>
  <si>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</si>
  <si>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</si>
  <si>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</si>
  <si>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</si>
  <si>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</si>
  <si>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</si>
  <si>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</si>
  <si>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</si>
  <si>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</si>
  <si>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</si>
  <si>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</si>
  <si>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</si>
  <si>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</si>
  <si>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</si>
  <si>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</si>
  <si>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</si>
  <si>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</si>
  <si>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</si>
  <si>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</si>
  <si>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</si>
  <si>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</si>
  <si>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</si>
  <si>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</si>
  <si>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</si>
  <si>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</si>
  <si>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</si>
  <si>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</si>
  <si>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</si>
  <si>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</si>
  <si>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</si>
  <si>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</si>
  <si>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</si>
  <si>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</si>
  <si>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</si>
  <si>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</si>
  <si>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</si>
  <si>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</si>
  <si>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</si>
  <si>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</si>
  <si>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</si>
  <si>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</si>
  <si>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</si>
  <si>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</si>
  <si>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</si>
  <si>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</si>
  <si>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</si>
  <si>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</si>
  <si>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</si>
  <si>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</si>
  <si>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</si>
  <si>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</si>
  <si>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</si>
  <si>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</si>
  <si>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</si>
  <si>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</si>
  <si>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</si>
  <si>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</si>
  <si>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</si>
  <si>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</si>
  <si>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</si>
  <si>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</si>
  <si>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</si>
  <si>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</si>
  <si>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</si>
  <si>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</si>
  <si>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</si>
  <si>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</si>
  <si>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</si>
  <si>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</si>
  <si>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</si>
  <si>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</si>
  <si>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</si>
  <si>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</si>
  <si>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</si>
  <si>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</si>
  <si>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</si>
  <si>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</si>
  <si>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</si>
  <si>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</si>
  <si>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</si>
  <si>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</si>
  <si>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</si>
  <si>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</si>
  <si>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</si>
  <si>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</si>
  <si>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</si>
  <si>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</si>
  <si>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</si>
  <si>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</si>
  <si>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</si>
  <si>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</si>
  <si>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</si>
  <si>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</si>
  <si>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</si>
  <si>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</si>
  <si>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</si>
  <si>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</si>
  <si>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</si>
  <si>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</si>
  <si>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</si>
  <si>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</si>
  <si>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</si>
  <si>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</si>
  <si>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</si>
  <si>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</si>
  <si>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</si>
  <si>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</si>
  <si>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</si>
  <si>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</si>
  <si>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</si>
  <si>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</si>
  <si>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</si>
  <si>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</si>
  <si>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</si>
  <si>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</si>
  <si>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</si>
  <si>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</si>
  <si>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</si>
  <si>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</si>
  <si>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</si>
  <si>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</si>
  <si>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</si>
  <si>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</si>
  <si>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</si>
  <si>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</si>
  <si>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</si>
  <si>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</si>
  <si>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</si>
  <si>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150 X 185 X 75 MM, COM TAMPA CEGA QUADRADA BRANCA</t>
  </si>
  <si>
    <t>CAIXA SIFONADA PVC, 250 X 230 X 75 MM, COM TAMPA E PORTA TAMPA QUADRADA BRANCA</t>
  </si>
  <si>
    <t>CAL HIDRATADA PARA PINTURA</t>
  </si>
  <si>
    <t>CAL VIRGEM COMUM PARA ARGAMASSAS (NBR 6453)</t>
  </si>
  <si>
    <t>CALAFETADOR / CALAFATE</t>
  </si>
  <si>
    <t>CALAFETADOR / CALAFATE (MENSALISTA)</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</si>
  <si>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</si>
  <si>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</si>
  <si>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</si>
  <si>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</si>
  <si>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</si>
  <si>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</si>
  <si>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</si>
  <si>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</si>
  <si>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</si>
  <si>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</si>
  <si>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</si>
  <si>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</si>
  <si>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</si>
  <si>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</si>
  <si>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</si>
  <si>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</si>
  <si>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</si>
  <si>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</si>
  <si>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</si>
  <si>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</si>
  <si>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</si>
  <si>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</si>
  <si>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</si>
  <si>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</si>
  <si>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</si>
  <si>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</si>
  <si>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</si>
  <si>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</si>
  <si>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</si>
  <si>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</si>
  <si>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</si>
  <si>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</si>
  <si>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</si>
  <si>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</si>
  <si>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</si>
  <si>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</si>
  <si>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</si>
  <si>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</si>
  <si>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</si>
  <si>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</si>
  <si>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</si>
  <si>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</si>
  <si>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</si>
  <si>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</si>
  <si>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</si>
  <si>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</si>
  <si>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</si>
  <si>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</si>
  <si>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</si>
  <si>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</si>
  <si>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</si>
  <si>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</si>
  <si>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</si>
  <si>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CANOPLA ACABAMENTO CROMADO PARA INSTALACAO DE SPRINKLER, SOB FORRO, 15 MM</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</si>
  <si>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</si>
  <si>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</si>
  <si>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</si>
  <si>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</si>
  <si>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</si>
  <si>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</si>
  <si>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</si>
  <si>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</si>
  <si>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</si>
  <si>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</si>
  <si>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</si>
  <si>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</si>
  <si>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</si>
  <si>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</si>
  <si>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</si>
  <si>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</si>
  <si>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</si>
  <si>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</si>
  <si>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</si>
  <si>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</si>
  <si>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</si>
  <si>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</si>
  <si>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</si>
  <si>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</si>
  <si>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</si>
  <si>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</si>
  <si>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</si>
  <si>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</si>
  <si>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</si>
  <si>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</si>
  <si>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</si>
  <si>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</si>
  <si>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</si>
  <si>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</si>
  <si>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</si>
  <si>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</si>
  <si>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</si>
  <si>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</si>
  <si>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</si>
  <si>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</si>
  <si>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</si>
  <si>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</si>
  <si>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</si>
  <si>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</si>
  <si>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</si>
  <si>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</si>
  <si>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</si>
  <si>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</si>
  <si>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</si>
  <si>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</si>
  <si>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</si>
  <si>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</si>
  <si>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</si>
  <si>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</si>
  <si>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</si>
  <si>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</si>
  <si>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</si>
  <si>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</si>
  <si>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</si>
  <si>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</si>
  <si>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</si>
  <si>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</si>
  <si>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</si>
  <si>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</si>
  <si>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</si>
  <si>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</si>
  <si>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</si>
  <si>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</si>
  <si>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</si>
  <si>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</si>
  <si>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</si>
  <si>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</si>
  <si>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</si>
  <si>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</si>
  <si>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</si>
  <si>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</si>
  <si>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</si>
  <si>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</si>
  <si>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</si>
  <si>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</si>
  <si>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</si>
  <si>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</si>
  <si>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</si>
  <si>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</si>
  <si>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</si>
  <si>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</si>
  <si>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</si>
  <si>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</si>
  <si>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</si>
  <si>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</si>
  <si>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</si>
  <si>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</si>
  <si>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</si>
  <si>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</si>
  <si>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</si>
  <si>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</si>
  <si>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</si>
  <si>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</si>
  <si>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</si>
  <si>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</si>
  <si>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</si>
  <si>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</si>
  <si>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</si>
  <si>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</si>
  <si>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</si>
  <si>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</si>
  <si>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</si>
  <si>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</si>
  <si>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</si>
  <si>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</si>
  <si>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</si>
  <si>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</si>
  <si>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</si>
  <si>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</si>
  <si>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</si>
  <si>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</si>
  <si>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</si>
  <si>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</si>
  <si>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</si>
  <si>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</si>
  <si>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</si>
  <si>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</si>
  <si>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</si>
  <si>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</si>
  <si>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</si>
  <si>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</si>
  <si>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</si>
  <si>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</si>
  <si>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</si>
  <si>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</si>
  <si>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</si>
  <si>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</si>
  <si>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</si>
  <si>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</si>
  <si>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</si>
  <si>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</si>
  <si>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</si>
  <si>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</si>
  <si>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</si>
  <si>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</si>
  <si>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</si>
  <si>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</si>
  <si>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</si>
  <si>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</si>
  <si>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</si>
  <si>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</si>
  <si>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</si>
  <si>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</si>
  <si>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</si>
  <si>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</si>
  <si>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</si>
  <si>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</si>
  <si>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</si>
  <si>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</si>
  <si>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</si>
  <si>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</si>
  <si>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</si>
  <si>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</si>
  <si>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</si>
  <si>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</si>
  <si>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</si>
  <si>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</si>
  <si>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</si>
  <si>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</si>
  <si>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</si>
  <si>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</si>
  <si>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</si>
  <si>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</si>
  <si>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</si>
  <si>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</si>
  <si>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</si>
  <si>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</si>
  <si>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</si>
  <si>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</si>
  <si>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</si>
  <si>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</si>
  <si>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</si>
  <si>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</si>
  <si>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</si>
  <si>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</si>
  <si>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</si>
  <si>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</si>
  <si>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</si>
  <si>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</si>
  <si>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</si>
  <si>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</si>
  <si>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</si>
  <si>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</si>
  <si>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</si>
  <si>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</si>
  <si>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</si>
  <si>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</si>
  <si>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CIMENTO BRANCO</t>
  </si>
  <si>
    <t>CIMENTO IMPERMEABILIZANTE DE PEGA ULTRARRAPIDA PARA TAMPONAMENTOS</t>
  </si>
  <si>
    <t>CIMENTO PORTLAND COMPOSTO CP II-32 (SACO DE 50 KG)</t>
  </si>
  <si>
    <t xml:space="preserve">50KG  </t>
  </si>
  <si>
    <t>CIMENTO PORTLAND DE ALTO FORNO (AF) CP III-32</t>
  </si>
  <si>
    <t>CIMENTO PORTLAND ESTRUTURAL BRANCO CPB-32</t>
  </si>
  <si>
    <t>CIMENTO PORTLAND POZOLANICO CP IV- 32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</si>
  <si>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</si>
  <si>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</si>
  <si>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</si>
  <si>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</si>
  <si>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</si>
  <si>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</si>
  <si>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</si>
  <si>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</si>
  <si>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</si>
  <si>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</si>
  <si>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</si>
  <si>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</si>
  <si>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</si>
  <si>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</si>
  <si>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</si>
  <si>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</si>
  <si>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</si>
  <si>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</si>
  <si>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</si>
  <si>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</si>
  <si>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</si>
  <si>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</si>
  <si>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</si>
  <si>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</si>
  <si>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</si>
  <si>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</si>
  <si>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</si>
  <si>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</si>
  <si>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</si>
  <si>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</si>
  <si>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</si>
  <si>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</si>
  <si>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</si>
  <si>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</si>
  <si>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</si>
  <si>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VAZAO DE 10 PCM, RESERVATORIO 100 L, PRESSAO DE TRABALHO ENTRE 6,9 E 9,7 BAR,  POTENCIA 2 HP, TENSAO 110/220 V (COLETADO CAIXA)</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</si>
  <si>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</si>
  <si>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</si>
  <si>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</si>
  <si>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</si>
  <si>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</si>
  <si>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</si>
  <si>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</si>
  <si>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</si>
  <si>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</si>
  <si>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</si>
  <si>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</si>
  <si>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</si>
  <si>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</si>
  <si>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</si>
  <si>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</si>
  <si>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</si>
  <si>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</si>
  <si>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</si>
  <si>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</si>
  <si>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</si>
  <si>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</si>
  <si>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</si>
  <si>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</si>
  <si>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</si>
  <si>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</si>
  <si>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</si>
  <si>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</si>
  <si>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</si>
  <si>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</si>
  <si>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</si>
  <si>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</si>
  <si>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</si>
  <si>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</si>
  <si>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</si>
  <si>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</si>
  <si>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</si>
  <si>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</si>
  <si>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</si>
  <si>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</si>
  <si>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</si>
  <si>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</si>
  <si>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</si>
  <si>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</si>
  <si>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</si>
  <si>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</si>
  <si>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</si>
  <si>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</si>
  <si>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</si>
  <si>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</si>
  <si>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</si>
  <si>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</si>
  <si>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</si>
  <si>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</si>
  <si>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</si>
  <si>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</si>
  <si>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</si>
  <si>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</si>
  <si>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</si>
  <si>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</si>
  <si>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</si>
  <si>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</si>
  <si>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</si>
  <si>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</si>
  <si>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</si>
  <si>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</si>
  <si>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</si>
  <si>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</si>
  <si>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</si>
  <si>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</si>
  <si>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</si>
  <si>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</si>
  <si>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</si>
  <si>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</si>
  <si>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</si>
  <si>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</si>
  <si>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</si>
  <si>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</si>
  <si>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</si>
  <si>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</si>
  <si>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</si>
  <si>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</si>
  <si>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</si>
  <si>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</si>
  <si>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</si>
  <si>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</si>
  <si>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</si>
  <si>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</si>
  <si>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</si>
  <si>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</si>
  <si>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</si>
  <si>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</si>
  <si>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</si>
  <si>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</si>
  <si>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</si>
  <si>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</si>
  <si>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</si>
  <si>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</si>
  <si>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</si>
  <si>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</si>
  <si>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</si>
  <si>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</si>
  <si>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</si>
  <si>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</si>
  <si>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</si>
  <si>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</si>
  <si>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</si>
  <si>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</si>
  <si>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</si>
  <si>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</si>
  <si>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</si>
  <si>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</si>
  <si>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</si>
  <si>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</si>
  <si>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</si>
  <si>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</si>
  <si>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</si>
  <si>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</si>
  <si>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</si>
  <si>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</si>
  <si>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</si>
  <si>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</si>
  <si>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</si>
  <si>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</si>
  <si>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</si>
  <si>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</si>
  <si>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</si>
  <si>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</si>
  <si>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</si>
  <si>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</si>
  <si>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</si>
  <si>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</si>
  <si>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</si>
  <si>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</si>
  <si>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</si>
  <si>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</si>
  <si>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</si>
  <si>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</si>
  <si>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</si>
  <si>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</si>
  <si>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</si>
  <si>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</si>
  <si>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</si>
  <si>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</si>
  <si>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</si>
  <si>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</si>
  <si>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</si>
  <si>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</si>
  <si>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</si>
  <si>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</si>
  <si>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</si>
  <si>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</si>
  <si>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</si>
  <si>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</si>
  <si>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</si>
  <si>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</si>
  <si>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</si>
  <si>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</si>
  <si>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</si>
  <si>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</si>
  <si>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</si>
  <si>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</si>
  <si>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</si>
  <si>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</si>
  <si>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</si>
  <si>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</si>
  <si>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</si>
  <si>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</si>
  <si>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</si>
  <si>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</si>
  <si>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</si>
  <si>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</si>
  <si>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</si>
  <si>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</si>
  <si>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</si>
  <si>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</si>
  <si>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</si>
  <si>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</si>
  <si>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</si>
  <si>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</si>
  <si>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</si>
  <si>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</si>
  <si>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</si>
  <si>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</si>
  <si>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</si>
  <si>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</si>
  <si>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</si>
  <si>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</si>
  <si>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</si>
  <si>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</si>
  <si>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</si>
  <si>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</si>
  <si>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</si>
  <si>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</si>
  <si>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</si>
  <si>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</si>
  <si>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</si>
  <si>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</si>
  <si>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</si>
  <si>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</si>
  <si>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</si>
  <si>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</si>
  <si>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</si>
  <si>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</si>
  <si>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</si>
  <si>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</si>
  <si>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</si>
  <si>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</si>
  <si>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</si>
  <si>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</si>
  <si>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</si>
  <si>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</si>
  <si>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</si>
  <si>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</si>
  <si>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</si>
  <si>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</si>
  <si>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</si>
  <si>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</si>
  <si>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</si>
  <si>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</si>
  <si>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</si>
  <si>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</si>
  <si>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</si>
  <si>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</si>
  <si>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</si>
  <si>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</si>
  <si>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</si>
  <si>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</si>
  <si>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</si>
  <si>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</si>
  <si>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</si>
  <si>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</si>
  <si>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</si>
  <si>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</si>
  <si>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</si>
  <si>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</si>
  <si>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</si>
  <si>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</si>
  <si>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</si>
  <si>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</si>
  <si>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</si>
  <si>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</si>
  <si>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</si>
  <si>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</si>
  <si>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</si>
  <si>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</si>
  <si>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</si>
  <si>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</si>
  <si>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</si>
  <si>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</si>
  <si>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</si>
  <si>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</si>
  <si>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</si>
  <si>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</si>
  <si>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</si>
  <si>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</si>
  <si>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</si>
  <si>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</si>
  <si>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</si>
  <si>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</si>
  <si>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</si>
  <si>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</si>
  <si>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</si>
  <si>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</si>
  <si>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</si>
  <si>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</si>
  <si>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</si>
  <si>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</si>
  <si>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</si>
  <si>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</si>
  <si>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</si>
  <si>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</si>
  <si>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</si>
  <si>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</si>
  <si>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</si>
  <si>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</si>
  <si>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</si>
  <si>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</si>
  <si>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</si>
  <si>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</si>
  <si>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</si>
  <si>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</si>
  <si>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</si>
  <si>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</si>
  <si>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</si>
  <si>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</si>
  <si>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</si>
  <si>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</si>
  <si>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</si>
  <si>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</si>
  <si>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</si>
  <si>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</si>
  <si>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</si>
  <si>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</si>
  <si>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</si>
  <si>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</si>
  <si>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</si>
  <si>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</si>
  <si>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</si>
  <si>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</si>
  <si>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</si>
  <si>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</si>
  <si>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</si>
  <si>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</si>
  <si>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</si>
  <si>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</si>
  <si>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</si>
  <si>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</si>
  <si>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</si>
  <si>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</si>
  <si>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</si>
  <si>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</si>
  <si>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</si>
  <si>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</si>
  <si>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</si>
  <si>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</si>
  <si>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</si>
  <si>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</si>
  <si>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</si>
  <si>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</si>
  <si>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</si>
  <si>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</si>
  <si>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</si>
  <si>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</si>
  <si>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</si>
  <si>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</si>
  <si>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</si>
  <si>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</si>
  <si>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</si>
  <si>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</si>
  <si>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</si>
  <si>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</si>
  <si>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</si>
  <si>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</si>
  <si>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</si>
  <si>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</si>
  <si>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</si>
  <si>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</si>
  <si>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</si>
  <si>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</si>
  <si>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</si>
  <si>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</si>
  <si>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</si>
  <si>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</si>
  <si>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</si>
  <si>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</si>
  <si>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</si>
  <si>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</si>
  <si>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</si>
  <si>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</si>
  <si>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</si>
  <si>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</si>
  <si>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</si>
  <si>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</si>
  <si>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</si>
  <si>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</si>
  <si>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</si>
  <si>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</si>
  <si>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</si>
  <si>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</si>
  <si>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</si>
  <si>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</si>
  <si>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</si>
  <si>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</si>
  <si>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</si>
  <si>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</si>
  <si>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</si>
  <si>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</si>
  <si>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</si>
  <si>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</si>
  <si>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</si>
  <si>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</si>
  <si>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</si>
  <si>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</si>
  <si>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</si>
  <si>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</si>
  <si>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</si>
  <si>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</si>
  <si>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</si>
  <si>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</si>
  <si>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</si>
  <si>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</si>
  <si>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</si>
  <si>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</si>
  <si>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</si>
  <si>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</si>
  <si>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</si>
  <si>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</si>
  <si>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</si>
  <si>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</si>
  <si>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</si>
  <si>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</si>
  <si>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</si>
  <si>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</si>
  <si>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</si>
  <si>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</si>
  <si>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</si>
  <si>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</si>
  <si>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</si>
  <si>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</si>
  <si>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</si>
  <si>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</si>
  <si>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</si>
  <si>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</si>
  <si>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</si>
  <si>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</si>
  <si>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</si>
  <si>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</si>
  <si>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</si>
  <si>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</si>
  <si>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</si>
  <si>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</si>
  <si>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</si>
  <si>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</si>
  <si>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</si>
  <si>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</si>
  <si>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</si>
  <si>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</si>
  <si>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</si>
  <si>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</si>
  <si>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</si>
  <si>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</si>
  <si>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</si>
  <si>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</si>
  <si>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</si>
  <si>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</si>
  <si>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</si>
  <si>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</si>
  <si>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</si>
  <si>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</si>
  <si>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</si>
  <si>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</si>
  <si>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</si>
  <si>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</si>
  <si>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</si>
  <si>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</si>
  <si>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</si>
  <si>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</si>
  <si>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</si>
  <si>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</si>
  <si>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</si>
  <si>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</si>
  <si>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</si>
  <si>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</si>
  <si>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</si>
  <si>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</si>
  <si>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</si>
  <si>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</si>
  <si>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</si>
  <si>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</si>
  <si>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</si>
  <si>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</si>
  <si>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</si>
  <si>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</si>
  <si>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</si>
  <si>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</si>
  <si>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</si>
  <si>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</si>
  <si>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</si>
  <si>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</si>
  <si>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</si>
  <si>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</si>
  <si>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</si>
  <si>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</si>
  <si>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</si>
  <si>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</si>
  <si>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</si>
  <si>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</si>
  <si>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</si>
  <si>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</si>
  <si>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</si>
  <si>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</si>
  <si>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</si>
  <si>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</si>
  <si>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</si>
  <si>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</si>
  <si>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</si>
  <si>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</si>
  <si>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</si>
  <si>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</si>
  <si>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</si>
  <si>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</si>
  <si>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</si>
  <si>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</si>
  <si>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</si>
  <si>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</si>
  <si>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</si>
  <si>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</si>
  <si>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</si>
  <si>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</si>
  <si>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</si>
  <si>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</si>
  <si>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</si>
  <si>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</si>
  <si>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</si>
  <si>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</si>
  <si>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</si>
  <si>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</si>
  <si>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</si>
  <si>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</si>
  <si>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</si>
  <si>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</si>
  <si>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</si>
  <si>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</si>
  <si>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</si>
  <si>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</si>
  <si>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</si>
  <si>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</si>
  <si>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</si>
  <si>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</si>
  <si>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</si>
  <si>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</si>
  <si>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</si>
  <si>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</si>
  <si>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</si>
  <si>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</si>
  <si>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</si>
  <si>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</si>
  <si>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</si>
  <si>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</si>
  <si>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</si>
  <si>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</si>
  <si>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</si>
  <si>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</si>
  <si>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</si>
  <si>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</si>
  <si>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</si>
  <si>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</si>
  <si>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</si>
  <si>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</si>
  <si>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</si>
  <si>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</si>
  <si>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</si>
  <si>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</si>
  <si>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</si>
  <si>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</si>
  <si>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</si>
  <si>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</si>
  <si>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</si>
  <si>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</si>
  <si>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</si>
  <si>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</si>
  <si>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</si>
  <si>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</si>
  <si>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</si>
  <si>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</si>
  <si>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</si>
  <si>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</si>
  <si>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</si>
  <si>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</si>
  <si>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</si>
  <si>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</si>
  <si>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</si>
  <si>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</si>
  <si>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</si>
  <si>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</si>
  <si>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</si>
  <si>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</si>
  <si>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</si>
  <si>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</si>
  <si>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</si>
  <si>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</si>
  <si>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</si>
  <si>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</si>
  <si>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</si>
  <si>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</si>
  <si>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</si>
  <si>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</si>
  <si>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</si>
  <si>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</si>
  <si>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</si>
  <si>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</si>
  <si>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</si>
  <si>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</si>
  <si>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</si>
  <si>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</si>
  <si>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</si>
  <si>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</si>
  <si>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</si>
  <si>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</si>
  <si>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</si>
  <si>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</si>
  <si>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</si>
  <si>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</si>
  <si>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</si>
  <si>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</si>
  <si>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</si>
  <si>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</si>
  <si>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</si>
  <si>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</si>
  <si>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</si>
  <si>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</si>
  <si>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</si>
  <si>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</si>
  <si>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</si>
  <si>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</si>
  <si>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</si>
  <si>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</si>
  <si>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</si>
  <si>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</si>
  <si>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</si>
  <si>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</si>
  <si>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</si>
  <si>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</si>
  <si>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</si>
  <si>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</si>
  <si>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</si>
  <si>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</si>
  <si>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</si>
  <si>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</si>
  <si>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</si>
  <si>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(N2) PAINEL/VIDRO - PAINEL C/ MSO/COMEIA E=35MM - MONTANTE/RODAPE DUPLO ACO GALV PINTADO - COLOCADA</t>
  </si>
  <si>
    <t>DIVISORIA (N2) PAINEL/VIDRO - PAINEL C/ MSO/COMEIA E=35MM - PERFIS SIMPLES ACO GALV PINTADO - COLOCADA</t>
  </si>
  <si>
    <t>DIVISORIA (N2) PAINEL/VIDRO - PAINEL MSO/COMEIA E=35MM - MONTANTE/RODAPE DUPLO ALUMINIO ANOD NAT - COLOCADA</t>
  </si>
  <si>
    <t>DIVISORIA (N2) PAINEL/VIDRO - PAINEL MSO/COMEIA E=35MM - PERFIS SIMPLES ALUMINIO ANOD NAT - COLOCADA</t>
  </si>
  <si>
    <t>DIVISORIA (N2) PAINEL/VIDRO - PAINEL VERMICULITA E=35MM - PERFIS SIMPLES ALUMINIO ANOD NATURAL - COLOCADA</t>
  </si>
  <si>
    <t>DIVISORIA (N3) PAINEL/VIDRO/PAINEL MSO/COMEIA E=35MM - MONTANTE/RODAPE DUPLO ACO GALV PINTADO - COLOCADA</t>
  </si>
  <si>
    <t>DIVISORIA (N3) PAINEL/VIDRO/PAINEL MSO/COMEIA E=35MM - MONTANTE/RODAPE DUPLO ALUMINIO ANOD NAT - COLOCADA</t>
  </si>
  <si>
    <t>DIVISORIA (N3) PAINEL/VIDRO/PAINEL MSO/COMEIA E=35MM - PERFIS SIMPLES ACO GALV PINTADO - COLOCADA</t>
  </si>
  <si>
    <t>DIVISORIA (N3) PAINEL/VIDRO/PAINEL MSO/COMEIA E=35MM - PERFIS SIMPLES ALUMINIO ANOD NAT - COLOCADA</t>
  </si>
  <si>
    <t>DIVISORIA (N3) PAINEL/VIDRO/PAINEL VERMICULITA E=35MM - MONTANTE/RODAPE DUPLO ALUMINIO ANOD NATURAL - COLOCADA</t>
  </si>
  <si>
    <t>DIVISORIA (N3) PAINEL/VIDRO/PAINEL VERMICULITA E=35MM - MONTANTE/RODAPE PERFIL DUPLO ACO GALV PINTADO - COLOCADA</t>
  </si>
  <si>
    <t>DIVISORIA CEGA (N1) - PAINEL MSO/COMEIA E=35MM - MONTANTE/RODAPE DUPLO   ACO GALV PINTADO - COLOCADA</t>
  </si>
  <si>
    <t>DIVISORIA CEGA (N1) - PAINEL MSO/COMEIA E=35MM - MONTANTE/RODAPE DUPLO ALUMINIO ANOD NAT - COLOCADA</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</si>
  <si>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</si>
  <si>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</si>
  <si>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</si>
  <si>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DIVISORIA CEGA (N1) - PAINEL VERMICULITA E=35MM - PERFIS SIMPLES ALUMINIO ANOD NATURAL - COLOCADA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</si>
  <si>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</si>
  <si>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</si>
  <si>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</si>
  <si>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</si>
  <si>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</si>
  <si>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</si>
  <si>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</si>
  <si>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</si>
  <si>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</si>
  <si>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</si>
  <si>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</si>
  <si>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</si>
  <si>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</si>
  <si>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</si>
  <si>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</si>
  <si>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</si>
  <si>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</si>
  <si>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</si>
  <si>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</si>
  <si>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</si>
  <si>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</si>
  <si>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</si>
  <si>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</si>
  <si>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</si>
  <si>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</si>
  <si>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</si>
  <si>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</si>
  <si>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</si>
  <si>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</si>
  <si>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</si>
  <si>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</si>
  <si>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</si>
  <si>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</si>
  <si>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</si>
  <si>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</si>
  <si>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</si>
  <si>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</si>
  <si>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</si>
  <si>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</si>
  <si>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</si>
  <si>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</si>
  <si>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</si>
  <si>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</si>
  <si>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</si>
  <si>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</si>
  <si>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</si>
  <si>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</si>
  <si>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</si>
  <si>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</si>
  <si>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</si>
  <si>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</si>
  <si>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</si>
  <si>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</si>
  <si>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</si>
  <si>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</si>
  <si>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</si>
  <si>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</si>
  <si>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</si>
  <si>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</si>
  <si>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</si>
  <si>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</si>
  <si>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</si>
  <si>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</si>
  <si>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</si>
  <si>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</si>
  <si>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</si>
  <si>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</si>
  <si>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</si>
  <si>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</si>
  <si>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</si>
  <si>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</si>
  <si>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</si>
  <si>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</si>
  <si>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</si>
  <si>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</si>
  <si>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</si>
  <si>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</si>
  <si>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</si>
  <si>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</si>
  <si>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</si>
  <si>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</si>
  <si>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</si>
  <si>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</si>
  <si>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</si>
  <si>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</si>
  <si>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</si>
  <si>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</si>
  <si>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</si>
  <si>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EMPILHADEIRA SOBRE PNEUS COM TORRE DE TRES ESTAGIOS, 4,70M DE ELEVACAO, C/ DESLOCADOR LATERAL DOS GARFOS, MOTOR GLP 4.3L, CAPACIDADE NOMINAL DE CARGA DE 6T</t>
  </si>
  <si>
    <t>EMPILHADEIRA SOBRE PNEUS COM TORRE DE TRES ESTAGIOS, 4,80M DE ELEVACAO, C/ DESLOCADOR LATERAL DOS GARFOS, MOTOR GLP 2.2L, CAPACIDADE NOMINAL DE CARGA DE 3T</t>
  </si>
  <si>
    <t>EMPILHADEIRA SOBRE PNEUS COM TORRE DE TRES ESTAGIOS, 4,80M DE ELEVACAO, C/ DESLOCADOR LATERAL DOS GARFOS, MOTOR GLP 2.4L, CAPACIDADE NOMINAL DE CARGA DE 2,5T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</si>
  <si>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</si>
  <si>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</si>
  <si>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EMULSAO ASFALTICA ANIONICA</t>
  </si>
  <si>
    <t>EMULSAO ASFALTICA CATIONICA RL-1C PARA USO EM PAVIMENTACAO ASFALTICA (COLETADO CAIXA NA ANP ACRESCIDO DE ICMS)</t>
  </si>
  <si>
    <t>EMULSAO ASFALTICA CATIONICA RR-1C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</si>
  <si>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</si>
  <si>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</si>
  <si>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</si>
  <si>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</si>
  <si>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</si>
  <si>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</si>
  <si>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</si>
  <si>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</si>
  <si>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</si>
  <si>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</si>
  <si>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</si>
  <si>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</si>
  <si>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</si>
  <si>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</si>
  <si>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</si>
  <si>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</si>
  <si>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</si>
  <si>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</si>
  <si>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</si>
  <si>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</si>
  <si>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</si>
  <si>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</si>
  <si>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</si>
  <si>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</si>
  <si>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</si>
  <si>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</si>
  <si>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</si>
  <si>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</si>
  <si>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</si>
  <si>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</si>
  <si>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</si>
  <si>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</si>
  <si>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</si>
  <si>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</si>
  <si>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</si>
  <si>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</si>
  <si>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</si>
  <si>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</si>
  <si>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</si>
  <si>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</si>
  <si>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</si>
  <si>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</si>
  <si>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</si>
  <si>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</si>
  <si>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</si>
  <si>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</si>
  <si>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</si>
  <si>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</si>
  <si>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</si>
  <si>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</si>
  <si>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</si>
  <si>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</si>
  <si>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</si>
  <si>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</si>
  <si>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</si>
  <si>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</si>
  <si>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</si>
  <si>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</si>
  <si>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</si>
  <si>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</si>
  <si>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</si>
  <si>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</si>
  <si>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</si>
  <si>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</si>
  <si>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</si>
  <si>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</si>
  <si>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</si>
  <si>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</si>
  <si>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</si>
  <si>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</si>
  <si>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</si>
  <si>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</si>
  <si>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</si>
  <si>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</si>
  <si>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</si>
  <si>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</si>
  <si>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</si>
  <si>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</si>
  <si>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</si>
  <si>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</si>
  <si>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</si>
  <si>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</si>
  <si>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</si>
  <si>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</si>
  <si>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</si>
  <si>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</si>
  <si>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</si>
  <si>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</si>
  <si>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</si>
  <si>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</si>
  <si>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</si>
  <si>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</si>
  <si>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</si>
  <si>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</si>
  <si>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</si>
  <si>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</si>
  <si>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</si>
  <si>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</si>
  <si>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</si>
  <si>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</si>
  <si>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</si>
  <si>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</si>
  <si>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</si>
  <si>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</si>
  <si>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</si>
  <si>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</si>
  <si>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</si>
  <si>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</si>
  <si>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</si>
  <si>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</si>
  <si>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</si>
  <si>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</si>
  <si>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</si>
  <si>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</si>
  <si>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</si>
  <si>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</si>
  <si>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</si>
  <si>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</si>
  <si>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</si>
  <si>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</si>
  <si>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</si>
  <si>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ESTUCADOR</t>
  </si>
  <si>
    <t>ESTUCADOR (MENSALISTA)</t>
  </si>
  <si>
    <t>ETANOL</t>
  </si>
  <si>
    <t>EXAMES - HORISTA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</si>
  <si>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</si>
  <si>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</si>
  <si>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</si>
  <si>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</si>
  <si>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</si>
  <si>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</si>
  <si>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</si>
  <si>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</si>
  <si>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</si>
  <si>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</si>
  <si>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</si>
  <si>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</si>
  <si>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</si>
  <si>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</si>
  <si>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</si>
  <si>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</si>
  <si>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</si>
  <si>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</si>
  <si>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</si>
  <si>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</si>
  <si>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</si>
  <si>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</si>
  <si>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FAIXA / FILETE / LISTELO EM CERAMICA, LISO OU CORDAO, BRANCO, *2 X 30* CM (L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</si>
  <si>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</si>
  <si>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</si>
  <si>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</si>
  <si>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</si>
  <si>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</si>
  <si>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</si>
  <si>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</si>
  <si>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</si>
  <si>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</si>
  <si>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</si>
  <si>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</si>
  <si>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</si>
  <si>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</si>
  <si>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</si>
  <si>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</si>
  <si>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</si>
  <si>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</si>
  <si>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</si>
  <si>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</si>
  <si>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</si>
  <si>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</si>
  <si>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</si>
  <si>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</si>
  <si>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</si>
  <si>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</si>
  <si>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</si>
  <si>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</si>
  <si>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</si>
  <si>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</si>
  <si>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FELTRO EM LA DE ROCHA, 1 FACE REVESTIDA COM PAPEL ALUMINIZADO, EM ROLO, DENSIDADE = 32 KG/M3, E=*50* MM (COLETADO CAIXA)</t>
  </si>
  <si>
    <t>FERRAMENTAS - FAMILIA ALMOXARIFE - HORISTA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</si>
  <si>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</si>
  <si>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</si>
  <si>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</si>
  <si>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</si>
  <si>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</si>
  <si>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</si>
  <si>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</si>
  <si>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</si>
  <si>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</si>
  <si>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</si>
  <si>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</si>
  <si>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</si>
  <si>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</si>
  <si>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</si>
  <si>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</si>
  <si>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</si>
  <si>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</si>
  <si>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</si>
  <si>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</si>
  <si>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</si>
  <si>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</si>
  <si>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</si>
  <si>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</si>
  <si>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</si>
  <si>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</si>
  <si>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</si>
  <si>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</si>
  <si>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</si>
  <si>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</si>
  <si>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</si>
  <si>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</si>
  <si>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</si>
  <si>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</si>
  <si>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</si>
  <si>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</si>
  <si>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</si>
  <si>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</si>
  <si>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</si>
  <si>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</si>
  <si>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</si>
  <si>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</si>
  <si>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</si>
  <si>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</si>
  <si>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</si>
  <si>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</si>
  <si>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</si>
  <si>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</si>
  <si>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</si>
  <si>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</si>
  <si>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</si>
  <si>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</si>
  <si>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</si>
  <si>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</si>
  <si>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</si>
  <si>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</si>
  <si>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</si>
  <si>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</si>
  <si>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</si>
  <si>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</si>
  <si>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</si>
  <si>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</si>
  <si>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</si>
  <si>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</si>
  <si>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</si>
  <si>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</si>
  <si>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</si>
  <si>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</si>
  <si>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</si>
  <si>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</si>
  <si>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</si>
  <si>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</si>
  <si>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</si>
  <si>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</si>
  <si>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</si>
  <si>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</si>
  <si>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</si>
  <si>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</si>
  <si>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</si>
  <si>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</si>
  <si>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</si>
  <si>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</si>
  <si>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</si>
  <si>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</si>
  <si>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</si>
  <si>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</si>
  <si>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</si>
  <si>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</si>
  <si>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</si>
  <si>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</si>
  <si>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</si>
  <si>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</si>
  <si>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</si>
  <si>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</si>
  <si>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</si>
  <si>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</si>
  <si>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</si>
  <si>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</si>
  <si>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</si>
  <si>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</si>
  <si>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</si>
  <si>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</si>
  <si>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</si>
  <si>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</si>
  <si>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</si>
  <si>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</si>
  <si>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</si>
  <si>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</si>
  <si>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</si>
  <si>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</si>
  <si>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</si>
  <si>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</si>
  <si>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</si>
  <si>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</si>
  <si>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</si>
  <si>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</si>
  <si>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</si>
  <si>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</si>
  <si>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</si>
  <si>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</si>
  <si>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</si>
  <si>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</si>
  <si>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</si>
  <si>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</si>
  <si>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</si>
  <si>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</si>
  <si>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</si>
  <si>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</si>
  <si>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</si>
  <si>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</si>
  <si>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</si>
  <si>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</si>
  <si>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</si>
  <si>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</si>
  <si>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</si>
  <si>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</si>
  <si>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</si>
  <si>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</si>
  <si>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</si>
  <si>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</si>
  <si>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</si>
  <si>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</si>
  <si>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</si>
  <si>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</si>
  <si>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</si>
  <si>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</si>
  <si>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</si>
  <si>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</si>
  <si>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</si>
  <si>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</si>
  <si>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</si>
  <si>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</si>
  <si>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</si>
  <si>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</si>
  <si>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</si>
  <si>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</si>
  <si>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</si>
  <si>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</si>
  <si>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</si>
  <si>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</si>
  <si>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</si>
  <si>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</si>
  <si>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</si>
  <si>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</si>
  <si>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</si>
  <si>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</si>
  <si>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</si>
  <si>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</si>
  <si>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</si>
  <si>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</si>
  <si>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</si>
  <si>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</si>
  <si>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</si>
  <si>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</si>
  <si>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</si>
  <si>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</si>
  <si>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</si>
  <si>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</si>
  <si>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</si>
  <si>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</si>
  <si>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</si>
  <si>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</si>
  <si>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</si>
  <si>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</si>
  <si>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</si>
  <si>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</si>
  <si>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</si>
  <si>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</si>
  <si>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</si>
  <si>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</si>
  <si>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</si>
  <si>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</si>
  <si>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</si>
  <si>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</si>
  <si>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</si>
  <si>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</si>
  <si>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</si>
  <si>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</si>
  <si>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</si>
  <si>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</si>
  <si>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</si>
  <si>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</si>
  <si>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</si>
  <si>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</si>
  <si>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</si>
  <si>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</si>
  <si>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</si>
  <si>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</si>
  <si>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</si>
  <si>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</si>
  <si>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</si>
  <si>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</si>
  <si>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</si>
  <si>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</si>
  <si>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</si>
  <si>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</si>
  <si>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</si>
  <si>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</si>
  <si>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</si>
  <si>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</si>
  <si>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</si>
  <si>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</si>
  <si>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</si>
  <si>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</si>
  <si>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</si>
  <si>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</si>
  <si>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</si>
  <si>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</si>
  <si>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</si>
  <si>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</si>
  <si>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</si>
  <si>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</si>
  <si>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</si>
  <si>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</si>
  <si>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</si>
  <si>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</si>
  <si>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</si>
  <si>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</si>
  <si>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</si>
  <si>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</si>
  <si>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</si>
  <si>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</si>
  <si>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</si>
  <si>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</si>
  <si>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</si>
  <si>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</si>
  <si>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</si>
  <si>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</si>
  <si>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</si>
  <si>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</si>
  <si>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VAZAO MAXIMA DE 10,0 M3/H, DE 1"</t>
  </si>
  <si>
    <t>HIDROMETRO MULTIJATO, VAZAO MAXIMA DE 20,0 M3/H, DE 1 1/2"</t>
  </si>
  <si>
    <t>HIDROMETRO MULTIJATO, VAZAO MAXIMA DE 30,0 M3/H, DE 2"</t>
  </si>
  <si>
    <t>HIDROMETRO MULTIJATO, VAZAO MAXIMA DE 7,0 M3/H, DE 1"</t>
  </si>
  <si>
    <t>HIDROMETRO UNIJATO, VAZAO MAXIMA DE 1,5 M3/H, DE 1/2"</t>
  </si>
  <si>
    <t>HIDROMETRO UNIJATO, VAZAO MAXIMA DE 3,0 M3/H, DE 1/2"</t>
  </si>
  <si>
    <t>HIDROMETRO UNIJATO, VAZAO MAXIMA DE 5,0 M3/H, DE 3/4"</t>
  </si>
  <si>
    <t>HIDROMETRO WOLTMANN, VAZAO MAXIMA DE 50,0 M3/H, DE 2"</t>
  </si>
  <si>
    <t>HIDROMETRO WOLTMANN, VAZAO MAXIMA DE 80,0 M3/H, DE 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</si>
  <si>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</si>
  <si>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</si>
  <si>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</si>
  <si>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</si>
  <si>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</si>
  <si>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</si>
  <si>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</si>
  <si>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</si>
  <si>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</si>
  <si>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</si>
  <si>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</si>
  <si>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</si>
  <si>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</si>
  <si>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</si>
  <si>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</si>
  <si>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</si>
  <si>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</si>
  <si>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</si>
  <si>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</si>
  <si>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</si>
  <si>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</si>
  <si>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</si>
  <si>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</si>
  <si>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</si>
  <si>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</si>
  <si>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</si>
  <si>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</si>
  <si>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</si>
  <si>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</si>
  <si>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</si>
  <si>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</si>
  <si>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</si>
  <si>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</si>
  <si>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</si>
  <si>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</si>
  <si>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</si>
  <si>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</si>
  <si>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</si>
  <si>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</si>
  <si>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100 X 100 CM (A X L), ACABAMENTO ACET OU BRILHANTE, BATENTE/REQUADRO DE 3 A 14 CM, COM VIDRO, SEM GUARNICAO/ALIZAR</t>
  </si>
  <si>
    <t>JANELA BASCULANTE EM ALUMINIO, 100 X 80 CM (A X L), ACABAMENTO ACET OU BRILHANTE, BATENTE/REQUADRO DE 3 A 14 CM, COM VIDRO, SEM GUARNICAO/ALIZAR</t>
  </si>
  <si>
    <t>JANELA BASCULANTE EM ALUMINIO, 80 X 60 CM (A X L), ACABAMENTO ACET OU BRILHANTE, BATENTE/REQUADRO DE 3 A 14 CM, COM VIDRO, SEM GUARNICAO/ALIZAR</t>
  </si>
  <si>
    <t>JANELA BASCULANTE EM ALUMINIO, 80 X 60 CM (A X L),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</si>
  <si>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</si>
  <si>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</si>
  <si>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</si>
  <si>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</si>
  <si>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</si>
  <si>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150 CM (A X L), 3 FLS (2 VENEZIANAS E 1 VIDRO), SEM BANDEIRA, ACABAMENTO ACET OU BRILHANTE, BATENTE/REQUADRO DE 6 A 14 CM, COM VIDRO, SEM GUARNICAO/ALIZAR</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</si>
  <si>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</si>
  <si>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</si>
  <si>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VENEZIANA, 120 X 200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</si>
  <si>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</si>
  <si>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</si>
  <si>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</si>
  <si>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150 CM (A X L), 4 FLS, SEM BANDEIRA, ACABAMENTO ACET OU BRILHANTE, COM VIDRO, COM GUARNICAO PARA 1 FACE</t>
  </si>
  <si>
    <t>JANELA DE CORRER EM ALUMINIO, 100 X 200 CM, 4 FLS,  BANDEIRA COM BASCULA,  ACABAMENTO ACET OU BRILHANTE, BATENTE/REQUADRO DE 6 A 14 CM, COM VIDRO, SEM GUARNICAO/ALIZAR</t>
  </si>
  <si>
    <t>JANELA DE CORRER EM ALUMINIO, 120 X 120 CM (A X L), 2 FLS, SEM BANDEIRA, ACABAMENTO ACET OU BRILHANTE,  BATENTE/REQUADRO DE 6 A 14 CM, COM VIDRO, SEM GUARNICAO/ALIZAR</t>
  </si>
  <si>
    <t>JANELA DE CORRER EM ALUMINIO, 120 X 150 CM (A X L), 2 FLS,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</si>
  <si>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</si>
  <si>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120 X 200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</si>
  <si>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</si>
  <si>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</si>
  <si>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</si>
  <si>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</si>
  <si>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</si>
  <si>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</si>
  <si>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</si>
  <si>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</si>
  <si>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</si>
  <si>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</si>
  <si>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</si>
  <si>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</si>
  <si>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</si>
  <si>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</si>
  <si>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</si>
  <si>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</si>
  <si>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</si>
  <si>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</si>
  <si>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</si>
  <si>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</si>
  <si>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</si>
  <si>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</si>
  <si>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</si>
  <si>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</si>
  <si>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</si>
  <si>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</si>
  <si>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</si>
  <si>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</si>
  <si>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</si>
  <si>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</si>
  <si>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</si>
  <si>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</si>
  <si>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</si>
  <si>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</si>
  <si>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</si>
  <si>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</si>
  <si>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</si>
  <si>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</si>
  <si>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</si>
  <si>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</si>
  <si>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</si>
  <si>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</si>
  <si>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</si>
  <si>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</si>
  <si>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</si>
  <si>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</si>
  <si>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</si>
  <si>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</si>
  <si>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</si>
  <si>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</si>
  <si>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</si>
  <si>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</si>
  <si>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</si>
  <si>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</si>
  <si>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</si>
  <si>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</si>
  <si>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</si>
  <si>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</si>
  <si>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</si>
  <si>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</si>
  <si>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</si>
  <si>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</si>
  <si>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</si>
  <si>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</si>
  <si>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</si>
  <si>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</si>
  <si>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</si>
  <si>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</si>
  <si>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</si>
  <si>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</si>
  <si>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</si>
  <si>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</si>
  <si>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</si>
  <si>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</si>
  <si>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</si>
  <si>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</si>
  <si>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</si>
  <si>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</si>
  <si>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</si>
  <si>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</si>
  <si>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</si>
  <si>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</si>
  <si>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</si>
  <si>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</si>
  <si>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</si>
  <si>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</si>
  <si>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</si>
  <si>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</si>
  <si>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</si>
  <si>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</si>
  <si>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</si>
  <si>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</si>
  <si>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</si>
  <si>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</si>
  <si>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</si>
  <si>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</si>
  <si>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</si>
  <si>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</si>
  <si>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</si>
  <si>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</si>
  <si>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</si>
  <si>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</si>
  <si>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</si>
  <si>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</si>
  <si>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</si>
  <si>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</si>
  <si>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</si>
  <si>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</si>
  <si>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</si>
  <si>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</si>
  <si>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</si>
  <si>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</si>
  <si>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</si>
  <si>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</si>
  <si>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</si>
  <si>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</si>
  <si>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</si>
  <si>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</si>
  <si>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</si>
  <si>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</si>
  <si>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</si>
  <si>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</si>
  <si>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</si>
  <si>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</si>
  <si>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</si>
  <si>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</si>
  <si>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</si>
  <si>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</si>
  <si>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</si>
  <si>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</si>
  <si>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</si>
  <si>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</si>
  <si>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</si>
  <si>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</si>
  <si>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</si>
  <si>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</si>
  <si>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</si>
  <si>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</si>
  <si>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</si>
  <si>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</si>
  <si>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</si>
  <si>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</si>
  <si>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</si>
  <si>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</si>
  <si>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</si>
  <si>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</si>
  <si>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</si>
  <si>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</si>
  <si>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</si>
  <si>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</si>
  <si>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</si>
  <si>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</si>
  <si>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</si>
  <si>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</si>
  <si>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</si>
  <si>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</si>
  <si>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</si>
  <si>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</si>
  <si>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</si>
  <si>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</si>
  <si>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</si>
  <si>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</si>
  <si>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</si>
  <si>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</si>
  <si>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</si>
  <si>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</si>
  <si>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</si>
  <si>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</si>
  <si>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</si>
  <si>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</si>
  <si>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</si>
  <si>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</si>
  <si>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</si>
  <si>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</si>
  <si>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</si>
  <si>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</si>
  <si>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</si>
  <si>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</si>
  <si>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</si>
  <si>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</si>
  <si>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</si>
  <si>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</si>
  <si>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</si>
  <si>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</si>
  <si>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</si>
  <si>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</si>
  <si>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</si>
  <si>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</si>
  <si>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</si>
  <si>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</si>
  <si>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</si>
  <si>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</si>
  <si>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</si>
  <si>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</si>
  <si>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</si>
  <si>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</si>
  <si>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</si>
  <si>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</si>
  <si>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</si>
  <si>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</si>
  <si>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</si>
  <si>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</si>
  <si>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</si>
  <si>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</si>
  <si>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</si>
  <si>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</si>
  <si>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</si>
  <si>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</si>
  <si>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</si>
  <si>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</si>
  <si>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</si>
  <si>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</si>
  <si>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</si>
  <si>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</si>
  <si>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</si>
  <si>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</si>
  <si>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</si>
  <si>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</si>
  <si>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</si>
  <si>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</si>
  <si>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</si>
  <si>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</si>
  <si>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</si>
  <si>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</si>
  <si>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</si>
  <si>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</si>
  <si>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</si>
  <si>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</si>
  <si>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</si>
  <si>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</si>
  <si>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</si>
  <si>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</si>
  <si>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</si>
  <si>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</si>
  <si>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</si>
  <si>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</si>
  <si>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</si>
  <si>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</si>
  <si>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</si>
  <si>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</si>
  <si>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</si>
  <si>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</si>
  <si>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</si>
  <si>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</si>
  <si>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</si>
  <si>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</si>
  <si>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</si>
  <si>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</si>
  <si>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</si>
  <si>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</si>
  <si>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</si>
  <si>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</si>
  <si>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</si>
  <si>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</si>
  <si>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</si>
  <si>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</si>
  <si>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</si>
  <si>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</si>
  <si>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</si>
  <si>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</si>
  <si>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</si>
  <si>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</si>
  <si>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</si>
  <si>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</si>
  <si>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</si>
  <si>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</si>
  <si>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</si>
  <si>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</si>
  <si>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</si>
  <si>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</si>
  <si>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</si>
  <si>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</si>
  <si>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</si>
  <si>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</si>
  <si>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</si>
  <si>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</si>
  <si>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</si>
  <si>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</si>
  <si>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</si>
  <si>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</si>
  <si>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</si>
  <si>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</si>
  <si>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</si>
  <si>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</si>
  <si>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</si>
  <si>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</si>
  <si>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</si>
  <si>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</si>
  <si>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</si>
  <si>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</si>
  <si>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</si>
  <si>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</si>
  <si>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</si>
  <si>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</si>
  <si>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</si>
  <si>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</si>
  <si>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</si>
  <si>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</si>
  <si>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</si>
  <si>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</si>
  <si>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</si>
  <si>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</si>
  <si>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</si>
  <si>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</si>
  <si>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</si>
  <si>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</si>
  <si>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</si>
  <si>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</si>
  <si>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</si>
  <si>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</si>
  <si>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</si>
  <si>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</si>
  <si>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</si>
  <si>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</si>
  <si>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</si>
  <si>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</si>
  <si>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</si>
  <si>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</si>
  <si>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</si>
  <si>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</si>
  <si>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</si>
  <si>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</si>
  <si>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</si>
  <si>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</si>
  <si>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</si>
  <si>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</si>
  <si>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</si>
  <si>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</si>
  <si>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</si>
  <si>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</si>
  <si>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</si>
  <si>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</si>
  <si>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</si>
  <si>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</si>
  <si>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</si>
  <si>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</si>
  <si>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</si>
  <si>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</si>
  <si>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</si>
  <si>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</si>
  <si>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</si>
  <si>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</si>
  <si>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</si>
  <si>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</si>
  <si>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</si>
  <si>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</si>
  <si>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</si>
  <si>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</si>
  <si>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</si>
  <si>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</si>
  <si>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</si>
  <si>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</si>
  <si>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</si>
  <si>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</si>
  <si>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</si>
  <si>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</si>
  <si>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</si>
  <si>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</si>
  <si>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</si>
  <si>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</si>
  <si>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</si>
  <si>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</si>
  <si>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</si>
  <si>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</si>
  <si>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</si>
  <si>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</si>
  <si>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</si>
  <si>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</si>
  <si>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</si>
  <si>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</si>
  <si>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</si>
  <si>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</si>
  <si>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</si>
  <si>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</si>
  <si>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</si>
  <si>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</si>
  <si>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</si>
  <si>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</si>
  <si>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</si>
  <si>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</si>
  <si>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</si>
  <si>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</si>
  <si>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</si>
  <si>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</si>
  <si>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</si>
  <si>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</si>
  <si>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</si>
  <si>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</si>
  <si>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</si>
  <si>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</si>
  <si>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</si>
  <si>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</si>
  <si>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</si>
  <si>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</si>
  <si>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</si>
  <si>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</si>
  <si>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</si>
  <si>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</si>
  <si>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</si>
  <si>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</si>
  <si>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</si>
  <si>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</si>
  <si>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</si>
  <si>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</si>
  <si>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</si>
  <si>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</si>
  <si>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</si>
  <si>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</si>
  <si>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</si>
  <si>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</si>
  <si>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</si>
  <si>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</si>
  <si>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</si>
  <si>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</si>
  <si>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</si>
  <si>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</si>
  <si>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</si>
  <si>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</si>
  <si>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</si>
  <si>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</si>
  <si>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</si>
  <si>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</si>
  <si>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</si>
  <si>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</si>
  <si>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</si>
  <si>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</si>
  <si>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</si>
  <si>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</si>
  <si>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</si>
  <si>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</si>
  <si>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</si>
  <si>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</si>
  <si>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</si>
  <si>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</si>
  <si>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</si>
  <si>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</si>
  <si>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</si>
  <si>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</si>
  <si>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</si>
  <si>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</si>
  <si>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</si>
  <si>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</si>
  <si>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</si>
  <si>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</si>
  <si>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</si>
  <si>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</si>
  <si>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</si>
  <si>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</si>
  <si>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</si>
  <si>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</si>
  <si>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</si>
  <si>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</si>
  <si>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</si>
  <si>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</si>
  <si>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</si>
  <si>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</si>
  <si>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</si>
  <si>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</si>
  <si>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</si>
  <si>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</si>
  <si>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</si>
  <si>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</si>
  <si>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</si>
  <si>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</si>
  <si>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</si>
  <si>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</si>
  <si>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</si>
  <si>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</si>
  <si>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</si>
  <si>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</si>
  <si>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</si>
  <si>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</si>
  <si>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</si>
  <si>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</si>
  <si>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</si>
  <si>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</si>
  <si>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</si>
  <si>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</si>
  <si>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</si>
  <si>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</si>
  <si>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</si>
  <si>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</si>
  <si>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</si>
  <si>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</si>
  <si>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</si>
  <si>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</si>
  <si>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</si>
  <si>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</si>
  <si>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</si>
  <si>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</si>
  <si>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</si>
  <si>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</si>
  <si>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</si>
  <si>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</si>
  <si>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</si>
  <si>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</si>
  <si>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</si>
  <si>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</si>
  <si>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</si>
  <si>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</si>
  <si>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</si>
  <si>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</si>
  <si>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</si>
  <si>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</si>
  <si>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</si>
  <si>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</si>
  <si>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</si>
  <si>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</si>
  <si>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</si>
  <si>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</si>
  <si>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</si>
  <si>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</si>
  <si>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</si>
  <si>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</si>
  <si>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</si>
  <si>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</si>
  <si>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</si>
  <si>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</si>
  <si>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</si>
  <si>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</si>
  <si>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</si>
  <si>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</si>
  <si>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</si>
  <si>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</si>
  <si>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</si>
  <si>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</si>
  <si>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</si>
  <si>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</si>
  <si>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</si>
  <si>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</si>
  <si>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</si>
  <si>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</si>
  <si>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</si>
  <si>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</si>
  <si>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</si>
  <si>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</si>
  <si>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</si>
  <si>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</si>
  <si>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</si>
  <si>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</si>
  <si>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</si>
  <si>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</si>
  <si>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</si>
  <si>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</si>
  <si>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</si>
  <si>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</si>
  <si>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</si>
  <si>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</si>
  <si>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</si>
  <si>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</si>
  <si>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</si>
  <si>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</si>
  <si>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</si>
  <si>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</si>
  <si>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</si>
  <si>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</si>
  <si>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</si>
  <si>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</si>
  <si>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</si>
  <si>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</si>
  <si>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</si>
  <si>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</si>
  <si>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</si>
  <si>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</si>
  <si>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</si>
  <si>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</si>
  <si>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</si>
  <si>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</si>
  <si>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</si>
  <si>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</si>
  <si>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</si>
  <si>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</si>
  <si>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</si>
  <si>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</si>
  <si>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</si>
  <si>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</si>
  <si>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</si>
  <si>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</si>
  <si>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</si>
  <si>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</si>
  <si>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</si>
  <si>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</si>
  <si>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</si>
  <si>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</si>
  <si>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</si>
  <si>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</si>
  <si>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</si>
  <si>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</si>
  <si>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</si>
  <si>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</si>
  <si>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</si>
  <si>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</si>
  <si>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</si>
  <si>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</si>
  <si>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</si>
  <si>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</si>
  <si>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</si>
  <si>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</si>
  <si>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</si>
  <si>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</si>
  <si>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</si>
  <si>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</si>
  <si>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</si>
  <si>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</si>
  <si>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</si>
  <si>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</si>
  <si>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</si>
  <si>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</si>
  <si>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</si>
  <si>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</si>
  <si>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</si>
  <si>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</si>
  <si>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</si>
  <si>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</si>
  <si>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</si>
  <si>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</si>
  <si>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</si>
  <si>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</si>
  <si>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</si>
  <si>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</si>
  <si>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</si>
  <si>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</si>
  <si>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</si>
  <si>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</si>
  <si>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</si>
  <si>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</si>
  <si>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</si>
  <si>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</si>
  <si>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</si>
  <si>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</si>
  <si>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</si>
  <si>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</si>
  <si>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</si>
  <si>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</si>
  <si>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</si>
  <si>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</si>
  <si>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</si>
  <si>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</si>
  <si>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</si>
  <si>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</si>
  <si>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</si>
  <si>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</si>
  <si>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</si>
  <si>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</si>
  <si>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</si>
  <si>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</si>
  <si>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</si>
  <si>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</si>
  <si>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</si>
  <si>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</si>
  <si>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</si>
  <si>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</si>
  <si>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</si>
  <si>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</si>
  <si>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</si>
  <si>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</si>
  <si>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</si>
  <si>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</si>
  <si>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</si>
  <si>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</si>
  <si>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</si>
  <si>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</si>
  <si>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</si>
  <si>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</si>
  <si>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</si>
  <si>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</si>
  <si>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</si>
  <si>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</si>
  <si>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</si>
  <si>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</si>
  <si>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</si>
  <si>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</si>
  <si>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</si>
  <si>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</si>
  <si>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</si>
  <si>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</si>
  <si>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</si>
  <si>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</si>
  <si>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</si>
  <si>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</si>
  <si>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</si>
  <si>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</si>
  <si>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</si>
  <si>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</si>
  <si>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</si>
  <si>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</si>
  <si>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</si>
  <si>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</si>
  <si>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</si>
  <si>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</si>
  <si>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</si>
  <si>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</si>
  <si>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</si>
  <si>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</si>
  <si>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</si>
  <si>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</si>
  <si>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</si>
  <si>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</si>
  <si>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</si>
  <si>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</si>
  <si>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</si>
  <si>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</si>
  <si>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</si>
  <si>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</si>
  <si>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</si>
  <si>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</si>
  <si>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</si>
  <si>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</si>
  <si>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</si>
  <si>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</si>
  <si>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</si>
  <si>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</si>
  <si>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</si>
  <si>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</si>
  <si>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</si>
  <si>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</si>
  <si>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</si>
  <si>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</si>
  <si>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</si>
  <si>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</si>
  <si>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</si>
  <si>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</si>
  <si>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</si>
  <si>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</si>
  <si>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</si>
  <si>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</si>
  <si>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</si>
  <si>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</si>
  <si>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</si>
  <si>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</si>
  <si>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</si>
  <si>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</si>
  <si>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</si>
  <si>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</si>
  <si>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</si>
  <si>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</si>
  <si>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</si>
  <si>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</si>
  <si>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</si>
  <si>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</si>
  <si>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</si>
  <si>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</si>
  <si>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</si>
  <si>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</si>
  <si>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</si>
  <si>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</si>
  <si>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</si>
  <si>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</si>
  <si>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</si>
  <si>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</si>
  <si>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</si>
  <si>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</si>
  <si>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</si>
  <si>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</si>
  <si>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</si>
  <si>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</si>
  <si>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</si>
  <si>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</si>
  <si>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</si>
  <si>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</si>
  <si>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</si>
  <si>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</si>
  <si>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</si>
  <si>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</si>
  <si>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</si>
  <si>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</si>
  <si>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</si>
  <si>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</si>
  <si>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</si>
  <si>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</si>
  <si>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</si>
  <si>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</si>
  <si>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</si>
  <si>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</si>
  <si>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</si>
  <si>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</si>
  <si>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</si>
  <si>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</si>
  <si>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</si>
  <si>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</si>
  <si>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</si>
  <si>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</si>
  <si>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</si>
  <si>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</si>
  <si>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</si>
  <si>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</si>
  <si>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</si>
  <si>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</si>
  <si>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</si>
  <si>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</si>
  <si>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</si>
  <si>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</si>
  <si>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</si>
  <si>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</si>
  <si>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</si>
  <si>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</si>
  <si>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</si>
  <si>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</si>
  <si>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</si>
  <si>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</si>
  <si>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</si>
  <si>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</si>
  <si>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</si>
  <si>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</si>
  <si>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</si>
  <si>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</si>
  <si>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</si>
  <si>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</si>
  <si>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</si>
  <si>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</si>
  <si>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</si>
  <si>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</si>
  <si>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</si>
  <si>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</si>
  <si>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</si>
  <si>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</si>
  <si>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</si>
  <si>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</si>
  <si>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</si>
  <si>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</si>
  <si>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</si>
  <si>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</si>
  <si>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</si>
  <si>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</si>
  <si>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</si>
  <si>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</si>
  <si>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</si>
  <si>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</si>
  <si>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</si>
  <si>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</si>
  <si>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</si>
  <si>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</si>
  <si>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</si>
  <si>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</si>
  <si>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</si>
  <si>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</si>
  <si>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</si>
  <si>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</si>
  <si>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</si>
  <si>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</si>
  <si>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</si>
  <si>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</si>
  <si>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</si>
  <si>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</si>
  <si>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</si>
  <si>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</si>
  <si>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</si>
  <si>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</si>
  <si>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</si>
  <si>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</si>
  <si>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</si>
  <si>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</si>
  <si>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</si>
  <si>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</si>
  <si>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</si>
  <si>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</si>
  <si>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</si>
  <si>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</si>
  <si>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</si>
  <si>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</si>
  <si>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</si>
  <si>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</si>
  <si>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</si>
  <si>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</si>
  <si>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</si>
  <si>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</si>
  <si>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</si>
  <si>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</si>
  <si>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</si>
  <si>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</si>
  <si>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</si>
  <si>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</si>
  <si>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</si>
  <si>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</si>
  <si>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</si>
  <si>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</si>
  <si>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</si>
  <si>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</si>
  <si>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</si>
  <si>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</si>
  <si>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</si>
  <si>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</si>
  <si>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</si>
  <si>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</si>
  <si>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</si>
  <si>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</si>
  <si>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</si>
  <si>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</si>
  <si>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</si>
  <si>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</si>
  <si>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</si>
  <si>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</si>
  <si>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</si>
  <si>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</si>
  <si>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</si>
  <si>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</si>
  <si>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</si>
  <si>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</si>
  <si>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</si>
  <si>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</si>
  <si>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</si>
  <si>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</si>
  <si>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</si>
  <si>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</si>
  <si>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</si>
  <si>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</si>
  <si>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</si>
  <si>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</si>
  <si>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</si>
  <si>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</si>
  <si>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</si>
  <si>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</si>
  <si>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</si>
  <si>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</si>
  <si>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</si>
  <si>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</si>
  <si>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</si>
  <si>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</si>
  <si>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</si>
  <si>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</si>
  <si>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</si>
  <si>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</si>
  <si>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</si>
  <si>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</si>
  <si>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</si>
  <si>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</si>
  <si>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</si>
  <si>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</si>
  <si>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</si>
  <si>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</si>
  <si>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</si>
  <si>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</si>
  <si>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</si>
  <si>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</si>
  <si>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</si>
  <si>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</si>
  <si>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</si>
  <si>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</si>
  <si>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</si>
  <si>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</si>
  <si>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</si>
  <si>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</si>
  <si>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</si>
  <si>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</si>
  <si>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</si>
  <si>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</si>
  <si>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</si>
  <si>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</si>
  <si>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</si>
  <si>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</si>
  <si>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</si>
  <si>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</si>
  <si>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</si>
  <si>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</si>
  <si>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</si>
  <si>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</si>
  <si>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</si>
  <si>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</si>
  <si>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</si>
  <si>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</si>
  <si>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</si>
  <si>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</si>
  <si>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</si>
  <si>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</si>
  <si>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</si>
  <si>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</si>
  <si>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</si>
  <si>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</si>
  <si>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</si>
  <si>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</si>
  <si>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</si>
  <si>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</si>
  <si>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</si>
  <si>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</si>
  <si>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</si>
  <si>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</si>
  <si>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</si>
  <si>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</si>
  <si>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</si>
  <si>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</si>
  <si>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</si>
  <si>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</si>
  <si>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</si>
  <si>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</si>
  <si>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</si>
  <si>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</si>
  <si>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</si>
  <si>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</si>
  <si>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</si>
  <si>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</si>
  <si>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</si>
  <si>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</si>
  <si>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</si>
  <si>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</si>
  <si>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</si>
  <si>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</si>
  <si>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</si>
  <si>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</si>
  <si>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</si>
  <si>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</si>
  <si>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</si>
  <si>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(USO EM PVC, ACO, POLIETILENO E OUTROS) ( DE *400* G)</t>
  </si>
  <si>
    <t>PASTA LUBRIFICANTE PARA TUBOS E CONEXOES COM JUNTA ELASTICA (USO EM PVC, ACO, POLIETILENO E OUTROS) (POTE DE 3.500*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</si>
  <si>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</si>
  <si>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</si>
  <si>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</si>
  <si>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</si>
  <si>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</si>
  <si>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</si>
  <si>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PASTILHA DE VIDRO CRISTAL, NACIONAL, REVEST INT/EXT E PISCINA, TODAS AS CORES, E MAIOR OU IGUAL A 5 MM  *2,0 X 2,0* CM</t>
  </si>
  <si>
    <t>PASTILHA DE VIDRO PIGMENTADA *2,0 X 2,0* CM, NACIONAL, PARA REVESTIMENTO INTERNO/EXTERNO E PISCINA, BRANCA OU CORES FRIAS, ESPESSURA MAIOR OU IGUAL A 5 MM</t>
  </si>
  <si>
    <t>PASTILHA DE VIDRO PIGMENTADA, NACIONAL, REVEST INT/EXT E PISCINA, CORES QUENTES, ESPESSURA MAIOR OU IGUAL A 5 MM  *2,0 X 2,0*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</si>
  <si>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</si>
  <si>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</si>
  <si>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</si>
  <si>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</si>
  <si>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</si>
  <si>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</si>
  <si>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</si>
  <si>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</si>
  <si>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</si>
  <si>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</si>
  <si>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</si>
  <si>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</si>
  <si>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</si>
  <si>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N. 0, OU PEDRISCO (4,8 A 9,5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</si>
  <si>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</si>
  <si>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</si>
  <si>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</si>
  <si>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</si>
  <si>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</si>
  <si>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</si>
  <si>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</si>
  <si>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</si>
  <si>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</si>
  <si>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</si>
  <si>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</si>
  <si>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</si>
  <si>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</si>
  <si>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</si>
  <si>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</si>
  <si>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</si>
  <si>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</si>
  <si>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</si>
  <si>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</si>
  <si>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</si>
  <si>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</si>
  <si>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</si>
  <si>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</si>
  <si>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</si>
  <si>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</si>
  <si>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</si>
  <si>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</si>
  <si>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</si>
  <si>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</si>
  <si>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</si>
  <si>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</si>
  <si>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</si>
  <si>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</si>
  <si>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</si>
  <si>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</si>
  <si>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</si>
  <si>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</si>
  <si>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</si>
  <si>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</si>
  <si>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</si>
  <si>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</si>
  <si>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</si>
  <si>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</si>
  <si>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</si>
  <si>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</si>
  <si>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</si>
  <si>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</si>
  <si>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</si>
  <si>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</si>
  <si>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</si>
  <si>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</si>
  <si>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</si>
  <si>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</si>
  <si>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</si>
  <si>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</si>
  <si>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</si>
  <si>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</si>
  <si>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</si>
  <si>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</si>
  <si>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</si>
  <si>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</si>
  <si>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</si>
  <si>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</si>
  <si>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</si>
  <si>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</si>
  <si>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</si>
  <si>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</si>
  <si>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</si>
  <si>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</si>
  <si>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</si>
  <si>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PIGMENTO EM PO PARA ARGAMASSAS, CIMENTOS E OUTROS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</si>
  <si>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</si>
  <si>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</si>
  <si>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</si>
  <si>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</si>
  <si>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</si>
  <si>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</si>
  <si>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</si>
  <si>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</si>
  <si>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</si>
  <si>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</si>
  <si>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</si>
  <si>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</si>
  <si>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</si>
  <si>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</si>
  <si>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</si>
  <si>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</si>
  <si>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</si>
  <si>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</si>
  <si>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</si>
  <si>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</si>
  <si>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</si>
  <si>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</si>
  <si>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</si>
  <si>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</si>
  <si>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</si>
  <si>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</si>
  <si>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</si>
  <si>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</si>
  <si>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</si>
  <si>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</si>
  <si>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</si>
  <si>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</si>
  <si>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</si>
  <si>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</si>
  <si>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</si>
  <si>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</si>
  <si>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</si>
  <si>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</si>
  <si>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</si>
  <si>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</si>
  <si>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</si>
  <si>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</si>
  <si>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</si>
  <si>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</si>
  <si>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</si>
  <si>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</si>
  <si>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</si>
  <si>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</si>
  <si>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</si>
  <si>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</si>
  <si>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</si>
  <si>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</si>
  <si>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</si>
  <si>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</si>
  <si>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</si>
  <si>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</si>
  <si>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</si>
  <si>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</si>
  <si>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</si>
  <si>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</si>
  <si>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</si>
  <si>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</si>
  <si>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</si>
  <si>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</si>
  <si>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</si>
  <si>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</si>
  <si>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</si>
  <si>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</si>
  <si>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</si>
  <si>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</si>
  <si>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</si>
  <si>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</si>
  <si>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</si>
  <si>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</si>
  <si>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</si>
  <si>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</si>
  <si>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</si>
  <si>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</si>
  <si>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</si>
  <si>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</si>
  <si>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</si>
  <si>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</si>
  <si>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</si>
  <si>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</si>
  <si>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</si>
  <si>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</si>
  <si>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</si>
  <si>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</si>
  <si>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</si>
  <si>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</si>
  <si>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</si>
  <si>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</si>
  <si>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</si>
  <si>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</si>
  <si>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</si>
  <si>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</si>
  <si>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</si>
  <si>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</si>
  <si>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</si>
  <si>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</si>
  <si>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</si>
  <si>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</si>
  <si>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</si>
  <si>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</si>
  <si>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</si>
  <si>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</si>
  <si>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</si>
  <si>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</si>
  <si>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</si>
  <si>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</si>
  <si>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</si>
  <si>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</si>
  <si>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</si>
  <si>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</si>
  <si>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</si>
  <si>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</si>
  <si>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</si>
  <si>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</si>
  <si>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</si>
  <si>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</si>
  <si>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</si>
  <si>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</si>
  <si>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</si>
  <si>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</si>
  <si>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</si>
  <si>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</si>
  <si>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</si>
  <si>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</si>
  <si>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</si>
  <si>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</si>
  <si>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</si>
  <si>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</si>
  <si>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</si>
  <si>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</si>
  <si>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</si>
  <si>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</si>
  <si>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</si>
  <si>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</si>
  <si>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</si>
  <si>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</si>
  <si>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</si>
  <si>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</si>
  <si>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</si>
  <si>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</si>
  <si>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</si>
  <si>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</si>
  <si>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</si>
  <si>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</si>
  <si>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</si>
  <si>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</si>
  <si>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</si>
  <si>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</si>
  <si>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</si>
  <si>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</si>
  <si>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</si>
  <si>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</si>
  <si>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</si>
  <si>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</si>
  <si>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</si>
  <si>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</si>
  <si>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</si>
  <si>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</si>
  <si>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</si>
  <si>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</si>
  <si>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</si>
  <si>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</si>
  <si>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</si>
  <si>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</si>
  <si>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</si>
  <si>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</si>
  <si>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</si>
  <si>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</si>
  <si>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</si>
  <si>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</si>
  <si>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</si>
  <si>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</si>
  <si>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</si>
  <si>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</si>
  <si>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</si>
  <si>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</si>
  <si>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</si>
  <si>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</si>
  <si>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</si>
  <si>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</si>
  <si>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</si>
  <si>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PORTINHOLA DE ABRIR EM ALUMINIO DE 60 X 80 CM, VENEZIANA VENTILADA 1 FOLHA, ACABAMENTO ANODIZADO NATURAL</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</si>
  <si>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</si>
  <si>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</si>
  <si>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</si>
  <si>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</si>
  <si>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</si>
  <si>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</si>
  <si>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</si>
  <si>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</si>
  <si>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CONICO CONTINUO EM ACO GALVANIZADO, RETO, FLANGEADO, H = 6 M, DIAMETRO INFERIOR = *90* CM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</si>
  <si>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</si>
  <si>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</si>
  <si>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</si>
  <si>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</si>
  <si>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</si>
  <si>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</si>
  <si>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</si>
  <si>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</si>
  <si>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</si>
  <si>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</si>
  <si>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</si>
  <si>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</si>
  <si>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</si>
  <si>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</si>
  <si>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</si>
  <si>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</si>
  <si>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</si>
  <si>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</si>
  <si>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</si>
  <si>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</si>
  <si>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</si>
  <si>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</si>
  <si>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</si>
  <si>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</si>
  <si>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</si>
  <si>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</si>
  <si>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</si>
  <si>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</si>
  <si>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</si>
  <si>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</si>
  <si>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</si>
  <si>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</si>
  <si>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</si>
  <si>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</si>
  <si>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</si>
  <si>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</si>
  <si>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</si>
  <si>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</si>
  <si>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</si>
  <si>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</si>
  <si>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</si>
  <si>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</si>
  <si>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</si>
  <si>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</si>
  <si>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</si>
  <si>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</si>
  <si>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</si>
  <si>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</si>
  <si>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</si>
  <si>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</si>
  <si>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PRIMER UNIVERSAL, FUNDO ANTICORROSIVO TIPO ZARCAO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</si>
  <si>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</si>
  <si>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</si>
  <si>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</si>
  <si>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</si>
  <si>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</si>
  <si>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</si>
  <si>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</si>
  <si>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</si>
  <si>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</si>
  <si>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</si>
  <si>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</si>
  <si>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</si>
  <si>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</si>
  <si>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</si>
  <si>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</si>
  <si>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</si>
  <si>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</si>
  <si>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</si>
  <si>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</si>
  <si>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</si>
  <si>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</si>
  <si>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</si>
  <si>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</si>
  <si>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</si>
  <si>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</si>
  <si>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</si>
  <si>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</si>
  <si>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</si>
  <si>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</si>
  <si>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</si>
  <si>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</si>
  <si>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</si>
  <si>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</si>
  <si>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</si>
  <si>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</si>
  <si>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</si>
  <si>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</si>
  <si>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</si>
  <si>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</si>
  <si>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</si>
  <si>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</si>
  <si>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</si>
  <si>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</si>
  <si>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</si>
  <si>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</si>
  <si>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</si>
  <si>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</si>
  <si>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</si>
  <si>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</si>
  <si>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</si>
  <si>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</si>
  <si>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</si>
  <si>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</si>
  <si>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</si>
  <si>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</si>
  <si>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</si>
  <si>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</si>
  <si>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QUEROSENE</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</si>
  <si>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</si>
  <si>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</si>
  <si>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</si>
  <si>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</si>
  <si>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</si>
  <si>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</si>
  <si>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</si>
  <si>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</si>
  <si>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</si>
  <si>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</si>
  <si>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</si>
  <si>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</si>
  <si>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</si>
  <si>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</si>
  <si>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</si>
  <si>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</si>
  <si>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</si>
  <si>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</si>
  <si>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</si>
  <si>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</si>
  <si>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</si>
  <si>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</si>
  <si>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</si>
  <si>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</si>
  <si>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</si>
  <si>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</si>
  <si>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</si>
  <si>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</si>
  <si>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</si>
  <si>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</si>
  <si>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</si>
  <si>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</si>
  <si>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</si>
  <si>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</si>
  <si>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</si>
  <si>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</si>
  <si>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</si>
  <si>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</si>
  <si>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</si>
  <si>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</si>
  <si>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</si>
  <si>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</si>
  <si>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</si>
  <si>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</si>
  <si>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</si>
  <si>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</si>
  <si>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</si>
  <si>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</si>
  <si>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</si>
  <si>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</si>
  <si>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</si>
  <si>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</si>
  <si>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</si>
  <si>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</si>
  <si>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</si>
  <si>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</si>
  <si>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</si>
  <si>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</si>
  <si>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</si>
  <si>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</si>
  <si>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</si>
  <si>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</si>
  <si>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</si>
  <si>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</si>
  <si>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</si>
  <si>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</si>
  <si>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</si>
  <si>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</si>
  <si>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</si>
  <si>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</si>
  <si>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</si>
  <si>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</si>
  <si>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</si>
  <si>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</si>
  <si>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</si>
  <si>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</si>
  <si>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</si>
  <si>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</si>
  <si>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</si>
  <si>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</si>
  <si>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</si>
  <si>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</si>
  <si>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</si>
  <si>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</si>
  <si>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</si>
  <si>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</si>
  <si>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</si>
  <si>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</si>
  <si>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</si>
  <si>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</si>
  <si>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</si>
  <si>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</si>
  <si>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</si>
  <si>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</si>
  <si>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</si>
  <si>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</si>
  <si>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</si>
  <si>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</si>
  <si>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</si>
  <si>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</si>
  <si>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</si>
  <si>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</si>
  <si>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</si>
  <si>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</si>
  <si>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</si>
  <si>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</si>
  <si>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</si>
  <si>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</si>
  <si>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</si>
  <si>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</si>
  <si>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</si>
  <si>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</si>
  <si>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</si>
  <si>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</si>
  <si>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</si>
  <si>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</si>
  <si>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</si>
  <si>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</si>
  <si>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</si>
  <si>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</si>
  <si>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</si>
  <si>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</si>
  <si>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</si>
  <si>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</si>
  <si>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</si>
  <si>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</si>
  <si>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</si>
  <si>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</si>
  <si>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</si>
  <si>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</si>
  <si>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</si>
  <si>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</si>
  <si>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</si>
  <si>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</si>
  <si>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</si>
  <si>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</si>
  <si>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</si>
  <si>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</si>
  <si>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</si>
  <si>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</si>
  <si>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</si>
  <si>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</si>
  <si>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</si>
  <si>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</si>
  <si>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</si>
  <si>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</si>
  <si>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</si>
  <si>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</si>
  <si>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</si>
  <si>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</si>
  <si>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</si>
  <si>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</si>
  <si>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</si>
  <si>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</si>
  <si>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</si>
  <si>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</si>
  <si>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</si>
  <si>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</si>
  <si>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</si>
  <si>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</si>
  <si>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</si>
  <si>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</si>
  <si>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</si>
  <si>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</si>
  <si>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</si>
  <si>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</si>
  <si>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</si>
  <si>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</si>
  <si>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</si>
  <si>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SEIXO ROLADO PARA APLICACAO EM CONCRETO (POSTO PEDREIRA/FORNECEDOR, SEM FRETE)</t>
  </si>
  <si>
    <t>SELADOR ACRILICO PAREDES INTERNAS/EXTERNAS</t>
  </si>
  <si>
    <t>SELADOR HORIZONTAL PARA FITA DE ACO 1 "</t>
  </si>
  <si>
    <t>SELADOR PVA PAREDES INTERNAS</t>
  </si>
  <si>
    <t>SELANTE A BASE DE ALCATRAO E POLIURETANO PARA JUNTAS HORIZONTAIS</t>
  </si>
  <si>
    <t>SELANTE A BASE DE RESINAS ACRILICAS PARA TRINCAS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</si>
  <si>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</si>
  <si>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</si>
  <si>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</si>
  <si>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</si>
  <si>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</si>
  <si>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</si>
  <si>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</si>
  <si>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</si>
  <si>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</si>
  <si>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</si>
  <si>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</si>
  <si>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</si>
  <si>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</si>
  <si>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</si>
  <si>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</si>
  <si>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</si>
  <si>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</si>
  <si>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</si>
  <si>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</si>
  <si>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</si>
  <si>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</si>
  <si>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</si>
  <si>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</si>
  <si>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</si>
  <si>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</si>
  <si>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</si>
  <si>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</si>
  <si>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</si>
  <si>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</si>
  <si>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</si>
  <si>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</si>
  <si>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</si>
  <si>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</si>
  <si>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</si>
  <si>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</si>
  <si>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</si>
  <si>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</si>
  <si>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</si>
  <si>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</si>
  <si>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</si>
  <si>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</si>
  <si>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</si>
  <si>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</si>
  <si>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</si>
  <si>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</si>
  <si>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</si>
  <si>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</si>
  <si>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</si>
  <si>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</si>
  <si>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</si>
  <si>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</si>
  <si>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</si>
  <si>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</si>
  <si>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</si>
  <si>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</si>
  <si>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</si>
  <si>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</si>
  <si>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</si>
  <si>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</si>
  <si>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</si>
  <si>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</si>
  <si>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</si>
  <si>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</si>
  <si>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</si>
  <si>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</si>
  <si>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</si>
  <si>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</si>
  <si>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</si>
  <si>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</si>
  <si>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</si>
  <si>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</si>
  <si>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</si>
  <si>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</si>
  <si>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</si>
  <si>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</si>
  <si>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</si>
  <si>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</si>
  <si>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</si>
  <si>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</si>
  <si>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</si>
  <si>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</si>
  <si>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</si>
  <si>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</si>
  <si>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</si>
  <si>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</si>
  <si>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</si>
  <si>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</si>
  <si>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</si>
  <si>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</si>
  <si>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</si>
  <si>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</si>
  <si>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</si>
  <si>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</si>
  <si>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</si>
  <si>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</si>
  <si>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</si>
  <si>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</si>
  <si>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</si>
  <si>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</si>
  <si>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</si>
  <si>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</si>
  <si>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</si>
  <si>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</si>
  <si>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</si>
  <si>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</si>
  <si>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</si>
  <si>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</si>
  <si>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</si>
  <si>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</si>
  <si>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</si>
  <si>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</si>
  <si>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</si>
  <si>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</si>
  <si>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</si>
  <si>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</si>
  <si>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</si>
  <si>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</si>
  <si>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</si>
  <si>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</si>
  <si>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</si>
  <si>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</si>
  <si>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</si>
  <si>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</si>
  <si>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</si>
  <si>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</si>
  <si>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</si>
  <si>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</si>
  <si>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</si>
  <si>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</si>
  <si>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</si>
  <si>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</si>
  <si>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</si>
  <si>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</si>
  <si>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</si>
  <si>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</si>
  <si>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</si>
  <si>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</si>
  <si>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</si>
  <si>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</si>
  <si>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</si>
  <si>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</si>
  <si>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</si>
  <si>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</si>
  <si>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</si>
  <si>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300 X 400 MM</t>
  </si>
  <si>
    <t>TAMPAO FOFO SIMPLES COM BASE, CLASSE A15 CARGA MAX 1,5 T, 400 X 400 MM, REDE PLUVIAL/ESGOTO/ELETRICA</t>
  </si>
  <si>
    <t>TAMPAO FOFO SIMPLES COM BASE, CLASSE A15 CARGA MAX 1,5 T, 400 X 500 MM, COM INSCRICAO INCENDIO</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</si>
  <si>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</si>
  <si>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</si>
  <si>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</si>
  <si>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</si>
  <si>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</si>
  <si>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</si>
  <si>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</si>
  <si>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</si>
  <si>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</si>
  <si>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</si>
  <si>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</si>
  <si>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</si>
  <si>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</si>
  <si>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</si>
  <si>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</si>
  <si>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</si>
  <si>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</si>
  <si>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</si>
  <si>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</si>
  <si>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</si>
  <si>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</si>
  <si>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</si>
  <si>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</si>
  <si>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</si>
  <si>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</si>
  <si>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</si>
  <si>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</si>
  <si>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</si>
  <si>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</si>
  <si>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</si>
  <si>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</si>
  <si>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</si>
  <si>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</si>
  <si>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</si>
  <si>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</si>
  <si>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</si>
  <si>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</si>
  <si>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</si>
  <si>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</si>
  <si>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</si>
  <si>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</si>
  <si>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</si>
  <si>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</si>
  <si>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</si>
  <si>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</si>
  <si>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</si>
  <si>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</si>
  <si>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</si>
  <si>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</si>
  <si>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</si>
  <si>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</si>
  <si>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</si>
  <si>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</si>
  <si>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</si>
  <si>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</si>
  <si>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</si>
  <si>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</si>
  <si>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</si>
  <si>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</si>
  <si>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</si>
  <si>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</si>
  <si>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</si>
  <si>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</si>
  <si>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</si>
  <si>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</si>
  <si>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</si>
  <si>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</si>
  <si>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</si>
  <si>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</si>
  <si>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</si>
  <si>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</si>
  <si>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</si>
  <si>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</si>
  <si>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</si>
  <si>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</si>
  <si>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</si>
  <si>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</si>
  <si>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</si>
  <si>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</si>
  <si>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</si>
  <si>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</si>
  <si>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</si>
  <si>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</si>
  <si>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</si>
  <si>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</si>
  <si>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</si>
  <si>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</si>
  <si>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</si>
  <si>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</si>
  <si>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</si>
  <si>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</si>
  <si>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</si>
  <si>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</si>
  <si>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</si>
  <si>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</si>
  <si>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</si>
  <si>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</si>
  <si>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</si>
  <si>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</si>
  <si>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</si>
  <si>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</si>
  <si>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</si>
  <si>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</si>
  <si>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</si>
  <si>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</si>
  <si>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</si>
  <si>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</si>
  <si>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</si>
  <si>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</si>
  <si>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</si>
  <si>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</si>
  <si>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</si>
  <si>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</si>
  <si>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</si>
  <si>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</si>
  <si>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</si>
  <si>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</si>
  <si>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</si>
  <si>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</si>
  <si>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</si>
  <si>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</si>
  <si>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</si>
  <si>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</si>
  <si>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</si>
  <si>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</si>
  <si>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</si>
  <si>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</si>
  <si>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</si>
  <si>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</si>
  <si>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</si>
  <si>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</si>
  <si>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</si>
  <si>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</si>
  <si>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</si>
  <si>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</si>
  <si>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</si>
  <si>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</si>
  <si>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</si>
  <si>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</si>
  <si>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</si>
  <si>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</si>
  <si>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</si>
  <si>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</si>
  <si>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</si>
  <si>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</si>
  <si>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</si>
  <si>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</si>
  <si>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</si>
  <si>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</si>
  <si>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</si>
  <si>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</si>
  <si>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</si>
  <si>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</si>
  <si>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</si>
  <si>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</si>
  <si>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</si>
  <si>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</si>
  <si>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</si>
  <si>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</si>
  <si>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</si>
  <si>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</si>
  <si>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</si>
  <si>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</si>
  <si>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</si>
  <si>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</si>
  <si>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</si>
  <si>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</si>
  <si>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</si>
  <si>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</si>
  <si>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</si>
  <si>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</si>
  <si>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</si>
  <si>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</si>
  <si>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</si>
  <si>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</si>
  <si>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</si>
  <si>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</si>
  <si>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</si>
  <si>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</si>
  <si>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</si>
  <si>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</si>
  <si>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</si>
  <si>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</si>
  <si>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</si>
  <si>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</si>
  <si>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</si>
  <si>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</si>
  <si>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</si>
  <si>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</si>
  <si>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</si>
  <si>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</si>
  <si>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</si>
  <si>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</si>
  <si>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</si>
  <si>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</si>
  <si>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</si>
  <si>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</si>
  <si>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</si>
  <si>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</si>
  <si>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</si>
  <si>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</si>
  <si>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</si>
  <si>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</si>
  <si>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</si>
  <si>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</si>
  <si>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</si>
  <si>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</si>
  <si>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</si>
  <si>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</si>
  <si>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</si>
  <si>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</si>
  <si>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</si>
  <si>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</si>
  <si>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</si>
  <si>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</si>
  <si>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</si>
  <si>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</si>
  <si>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</si>
  <si>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</si>
  <si>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</si>
  <si>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</si>
  <si>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</si>
  <si>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</si>
  <si>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</si>
  <si>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</si>
  <si>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</si>
  <si>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</si>
  <si>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</si>
  <si>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</si>
  <si>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</si>
  <si>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</si>
  <si>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</si>
  <si>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</si>
  <si>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</si>
  <si>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</si>
  <si>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</si>
  <si>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</si>
  <si>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</si>
  <si>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</si>
  <si>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</si>
  <si>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</si>
  <si>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</si>
  <si>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</si>
  <si>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</si>
  <si>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</si>
  <si>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</si>
  <si>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</si>
  <si>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</si>
  <si>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</si>
  <si>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</si>
  <si>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</si>
  <si>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</si>
  <si>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</si>
  <si>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</si>
  <si>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</si>
  <si>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</si>
  <si>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</si>
  <si>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</si>
  <si>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</si>
  <si>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</si>
  <si>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</si>
  <si>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</si>
  <si>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</si>
  <si>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</si>
  <si>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</si>
  <si>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</si>
  <si>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</si>
  <si>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</si>
  <si>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</si>
  <si>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</si>
  <si>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</si>
  <si>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</si>
  <si>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</si>
  <si>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</si>
  <si>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</si>
  <si>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</si>
  <si>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</si>
  <si>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</si>
  <si>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</si>
  <si>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</si>
  <si>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</si>
  <si>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</si>
  <si>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</si>
  <si>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</si>
  <si>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</si>
  <si>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</si>
  <si>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</si>
  <si>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</si>
  <si>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</si>
  <si>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</si>
  <si>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</si>
  <si>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</si>
  <si>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</si>
  <si>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</si>
  <si>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</si>
  <si>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</si>
  <si>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</si>
  <si>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</si>
  <si>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</si>
  <si>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</si>
  <si>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</si>
  <si>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</si>
  <si>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</si>
  <si>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</si>
  <si>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</si>
  <si>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</si>
  <si>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</si>
  <si>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</si>
  <si>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</si>
  <si>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</si>
  <si>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</si>
  <si>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</si>
  <si>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</si>
  <si>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</si>
  <si>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</si>
  <si>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</si>
  <si>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</si>
  <si>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</si>
  <si>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</si>
  <si>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</si>
  <si>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</si>
  <si>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</si>
  <si>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</si>
  <si>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</si>
  <si>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</si>
  <si>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</si>
  <si>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</si>
  <si>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</si>
  <si>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</si>
  <si>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</si>
  <si>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</si>
  <si>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</si>
  <si>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</si>
  <si>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</si>
  <si>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</si>
  <si>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</si>
  <si>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</si>
  <si>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</si>
  <si>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</si>
  <si>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</si>
  <si>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</si>
  <si>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</si>
  <si>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</si>
  <si>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</si>
  <si>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</si>
  <si>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</si>
  <si>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</si>
  <si>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</si>
  <si>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</si>
  <si>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</si>
  <si>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</si>
  <si>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</si>
  <si>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</si>
  <si>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</si>
  <si>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</si>
  <si>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</si>
  <si>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</si>
  <si>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</si>
  <si>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</si>
  <si>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</si>
  <si>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</si>
  <si>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</si>
  <si>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</si>
  <si>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</si>
  <si>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</si>
  <si>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</si>
  <si>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</si>
  <si>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</si>
  <si>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</si>
  <si>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</si>
  <si>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</si>
  <si>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</si>
  <si>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</si>
  <si>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</si>
  <si>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</si>
  <si>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</si>
  <si>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</si>
  <si>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t>
  </si>
  <si>
    <t>TINTA A BASE DE RESINA ACRILICA, PARA SINALIZACAO HORIZONTAL VIARIA (NBR 11862)</t>
  </si>
  <si>
    <t>TINTA A OLEO BRILHANTE, PARA MADEIRAS E METAIS</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</si>
  <si>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</si>
  <si>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</si>
  <si>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</si>
  <si>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</si>
  <si>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</si>
  <si>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</si>
  <si>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</si>
  <si>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</si>
  <si>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</si>
  <si>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</si>
  <si>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</si>
  <si>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</si>
  <si>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</si>
  <si>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</si>
  <si>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</si>
  <si>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</si>
  <si>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</si>
  <si>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</si>
  <si>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</si>
  <si>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</si>
  <si>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</si>
  <si>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</si>
  <si>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</si>
  <si>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</si>
  <si>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</si>
  <si>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</si>
  <si>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</si>
  <si>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</si>
  <si>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</si>
  <si>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</si>
  <si>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</si>
  <si>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</si>
  <si>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</si>
  <si>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</si>
  <si>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</si>
  <si>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</si>
  <si>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</si>
  <si>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</si>
  <si>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</si>
  <si>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</si>
  <si>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</si>
  <si>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</si>
  <si>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TANQUE, PADRAO POPULAR, 1/2 " OU 3/4 " (REF 1140)</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</si>
  <si>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</si>
  <si>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</si>
  <si>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</si>
  <si>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</si>
  <si>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</si>
  <si>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</si>
  <si>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</si>
  <si>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</si>
  <si>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1/2 " OU 3/4 " (REF 1157)</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</si>
  <si>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</si>
  <si>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</si>
  <si>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</si>
  <si>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</si>
  <si>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</si>
  <si>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</si>
  <si>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</si>
  <si>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</si>
  <si>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</si>
  <si>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</si>
  <si>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</si>
  <si>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</si>
  <si>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</si>
  <si>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</si>
  <si>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</si>
  <si>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</si>
  <si>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</si>
  <si>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</si>
  <si>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</si>
  <si>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</si>
  <si>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</si>
  <si>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</si>
  <si>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</si>
  <si>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</si>
  <si>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</si>
  <si>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</si>
  <si>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</si>
  <si>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</si>
  <si>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</si>
  <si>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</si>
  <si>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</si>
  <si>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</si>
  <si>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</si>
  <si>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</si>
  <si>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</si>
  <si>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</si>
  <si>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</si>
  <si>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</si>
  <si>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</si>
  <si>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</si>
  <si>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</si>
  <si>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</si>
  <si>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</si>
  <si>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</si>
  <si>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</si>
  <si>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</si>
  <si>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</si>
  <si>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</si>
  <si>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</si>
  <si>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</si>
  <si>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</si>
  <si>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</si>
  <si>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</si>
  <si>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</si>
  <si>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</si>
  <si>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</si>
  <si>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</si>
  <si>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</si>
  <si>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</si>
  <si>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</si>
  <si>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</si>
  <si>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</si>
  <si>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</si>
  <si>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</si>
  <si>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</si>
  <si>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</si>
  <si>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</si>
  <si>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</si>
  <si>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</si>
  <si>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</si>
  <si>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</si>
  <si>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</si>
  <si>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</si>
  <si>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</si>
  <si>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</si>
  <si>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</si>
  <si>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</si>
  <si>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</si>
  <si>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</si>
  <si>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</si>
  <si>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</si>
  <si>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</si>
  <si>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</si>
  <si>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</si>
  <si>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</si>
  <si>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</si>
  <si>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</si>
  <si>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</si>
  <si>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</si>
  <si>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</si>
  <si>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</si>
  <si>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</si>
  <si>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</si>
  <si>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</si>
  <si>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</si>
  <si>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</si>
  <si>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</si>
  <si>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</si>
  <si>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</si>
  <si>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</si>
  <si>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</si>
  <si>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</si>
  <si>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</si>
  <si>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</si>
  <si>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</si>
  <si>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</si>
  <si>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</si>
  <si>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</si>
  <si>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</si>
  <si>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</si>
  <si>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</si>
  <si>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</si>
  <si>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</si>
  <si>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</si>
  <si>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</si>
  <si>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</si>
  <si>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</si>
  <si>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</si>
  <si>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</si>
  <si>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</si>
  <si>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</si>
  <si>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</si>
  <si>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</si>
  <si>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</si>
  <si>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</si>
  <si>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</si>
  <si>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</si>
  <si>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</si>
  <si>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</si>
  <si>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</si>
  <si>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</si>
  <si>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</si>
  <si>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</si>
  <si>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</si>
  <si>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</si>
  <si>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</si>
  <si>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</si>
  <si>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</si>
  <si>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</si>
  <si>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</si>
  <si>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</si>
  <si>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</si>
  <si>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</si>
  <si>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</si>
  <si>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</si>
  <si>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</si>
  <si>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</si>
  <si>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</si>
  <si>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</si>
  <si>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</si>
  <si>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</si>
  <si>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</si>
  <si>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</si>
  <si>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</si>
  <si>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</si>
  <si>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</si>
  <si>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</si>
  <si>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</si>
  <si>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</si>
  <si>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</si>
  <si>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</si>
  <si>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</si>
  <si>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</si>
  <si>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</si>
  <si>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</si>
  <si>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</si>
  <si>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</si>
  <si>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</si>
  <si>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</si>
  <si>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</si>
  <si>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</si>
  <si>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</si>
  <si>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</si>
  <si>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</si>
  <si>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</si>
  <si>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</si>
  <si>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</si>
  <si>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</si>
  <si>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</si>
  <si>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</si>
  <si>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</si>
  <si>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</si>
  <si>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</si>
  <si>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</si>
  <si>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</si>
  <si>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</si>
  <si>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</si>
  <si>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</si>
  <si>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</si>
  <si>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</si>
  <si>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</si>
  <si>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</si>
  <si>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</si>
  <si>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</si>
  <si>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</si>
  <si>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</si>
  <si>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</si>
  <si>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</si>
  <si>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</si>
  <si>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</si>
  <si>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</si>
  <si>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</si>
  <si>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</si>
  <si>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</si>
  <si>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</si>
  <si>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</si>
  <si>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</si>
  <si>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</si>
  <si>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</si>
  <si>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</si>
  <si>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</si>
  <si>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</si>
  <si>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</si>
  <si>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</si>
  <si>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</si>
  <si>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</si>
  <si>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</si>
  <si>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</si>
  <si>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</si>
  <si>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</si>
  <si>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</si>
  <si>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</si>
  <si>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</si>
  <si>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</si>
  <si>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</si>
  <si>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</si>
  <si>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</si>
  <si>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</si>
  <si>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</si>
  <si>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</si>
  <si>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</si>
  <si>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</si>
  <si>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</si>
  <si>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</si>
  <si>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</si>
  <si>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</si>
  <si>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</si>
  <si>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</si>
  <si>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</si>
  <si>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</si>
  <si>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</si>
  <si>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</si>
  <si>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</si>
  <si>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</si>
  <si>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</si>
  <si>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</si>
  <si>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</si>
  <si>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</si>
  <si>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</si>
  <si>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</si>
  <si>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</si>
  <si>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</si>
  <si>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</si>
  <si>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</si>
  <si>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</si>
  <si>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</si>
  <si>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</si>
  <si>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</si>
  <si>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</si>
  <si>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</si>
  <si>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</si>
  <si>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</si>
  <si>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</si>
  <si>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</si>
  <si>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</si>
  <si>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</si>
  <si>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</si>
  <si>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</si>
  <si>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</si>
  <si>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</si>
  <si>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</si>
  <si>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</si>
  <si>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</si>
  <si>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</si>
  <si>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</si>
  <si>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</si>
  <si>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</si>
  <si>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</si>
  <si>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</si>
  <si>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</si>
  <si>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6'' (200 MM) (COLETADO CAIXA)</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</si>
  <si>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</si>
  <si>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</si>
  <si>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</si>
  <si>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</si>
  <si>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</si>
  <si>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</si>
  <si>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</si>
  <si>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</si>
  <si>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</si>
  <si>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</si>
  <si>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</si>
  <si>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</si>
  <si>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</si>
  <si>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</si>
  <si>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</si>
  <si>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</si>
  <si>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</si>
  <si>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</si>
  <si>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</si>
  <si>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</si>
  <si>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</si>
  <si>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</si>
  <si>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</si>
  <si>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</si>
  <si>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</si>
  <si>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</si>
  <si>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</si>
  <si>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</si>
  <si>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</si>
  <si>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</si>
  <si>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</si>
  <si>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</si>
  <si>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</si>
  <si>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</si>
  <si>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</si>
  <si>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</si>
  <si>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</si>
  <si>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</si>
  <si>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</si>
  <si>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</si>
  <si>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</si>
  <si>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</si>
  <si>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</si>
  <si>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</si>
  <si>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</si>
  <si>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</si>
  <si>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</si>
  <si>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</si>
  <si>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</si>
  <si>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</si>
  <si>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</si>
  <si>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</si>
  <si>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</si>
  <si>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</si>
  <si>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</si>
  <si>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</si>
  <si>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</si>
  <si>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</si>
  <si>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</si>
  <si>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</si>
  <si>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</si>
  <si>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</si>
  <si>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</si>
  <si>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</si>
  <si>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</si>
  <si>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</si>
  <si>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</si>
  <si>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</si>
  <si>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</si>
  <si>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</si>
  <si>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</si>
  <si>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</si>
  <si>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</si>
  <si>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</si>
  <si>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</si>
  <si>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</si>
  <si>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</si>
  <si>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</si>
  <si>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</si>
  <si>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</si>
  <si>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</si>
  <si>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</si>
  <si>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</si>
  <si>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</si>
  <si>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</si>
  <si>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</si>
  <si>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</si>
  <si>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</si>
  <si>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</si>
  <si>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</si>
  <si>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</si>
  <si>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</si>
  <si>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</si>
  <si>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</si>
  <si>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</si>
  <si>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</si>
  <si>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</si>
  <si>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</si>
  <si>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</si>
  <si>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</si>
  <si>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</si>
  <si>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</si>
  <si>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</si>
  <si>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</si>
  <si>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</si>
  <si>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</si>
  <si>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</si>
  <si>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</si>
  <si>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</si>
  <si>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</si>
  <si>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</si>
  <si>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</si>
  <si>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</si>
  <si>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</si>
  <si>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</si>
  <si>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</si>
  <si>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</si>
  <si>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</si>
  <si>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</si>
  <si>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</si>
  <si>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</si>
  <si>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</si>
  <si>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</si>
  <si>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</si>
  <si>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</si>
  <si>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</si>
  <si>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</si>
  <si>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</si>
  <si>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</si>
  <si>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</si>
  <si>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</si>
  <si>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</si>
  <si>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</si>
  <si>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</si>
  <si>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</si>
  <si>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</si>
  <si>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</si>
  <si>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</si>
  <si>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</si>
  <si>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</si>
  <si>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</si>
  <si>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</si>
  <si>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</si>
  <si>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</si>
  <si>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</si>
  <si>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</si>
  <si>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</si>
  <si>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</si>
  <si>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</si>
  <si>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</si>
  <si>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</si>
  <si>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</si>
  <si>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</si>
  <si>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</si>
  <si>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</si>
  <si>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</si>
  <si>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</si>
  <si>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</si>
  <si>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</si>
  <si>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</si>
  <si>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</si>
  <si>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</si>
  <si>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</si>
  <si>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</si>
  <si>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</si>
  <si>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</si>
  <si>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</si>
  <si>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</si>
  <si>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</si>
  <si>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</si>
  <si>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</si>
  <si>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</si>
  <si>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</si>
  <si>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</si>
  <si>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</si>
  <si>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</si>
  <si>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</si>
  <si>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</si>
  <si>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</si>
  <si>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</si>
  <si>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</si>
  <si>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</si>
  <si>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</si>
  <si>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</si>
  <si>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</si>
  <si>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</si>
  <si>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</si>
  <si>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</si>
  <si>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</si>
  <si>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</si>
  <si>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</si>
  <si>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</si>
  <si>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</si>
  <si>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</si>
  <si>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</si>
  <si>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</si>
  <si>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</si>
  <si>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</si>
  <si>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</si>
  <si>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</si>
  <si>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</si>
  <si>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</si>
  <si>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</si>
  <si>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</si>
  <si>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</si>
  <si>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</si>
  <si>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</si>
  <si>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</si>
  <si>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</si>
  <si>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</si>
  <si>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</si>
  <si>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</si>
  <si>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</si>
  <si>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</si>
  <si>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</si>
  <si>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</si>
  <si>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</si>
  <si>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</si>
  <si>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</si>
  <si>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</si>
  <si>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</si>
  <si>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</si>
  <si>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</si>
  <si>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</si>
  <si>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</si>
  <si>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</si>
  <si>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</si>
  <si>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</si>
  <si>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</si>
  <si>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</si>
  <si>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</si>
  <si>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</si>
  <si>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</si>
  <si>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</si>
  <si>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</si>
  <si>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</si>
  <si>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</si>
  <si>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</si>
  <si>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</si>
  <si>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</si>
  <si>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</si>
  <si>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</si>
  <si>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</si>
  <si>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</si>
  <si>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</si>
  <si>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</si>
  <si>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</si>
  <si>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</si>
  <si>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</si>
  <si>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</si>
  <si>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</si>
  <si>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</si>
  <si>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</si>
  <si>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</si>
  <si>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</si>
  <si>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</si>
  <si>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</si>
  <si>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</si>
  <si>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</si>
  <si>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</si>
  <si>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</si>
  <si>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</si>
  <si>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</si>
  <si>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</si>
  <si>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</si>
  <si>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</si>
  <si>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</si>
  <si>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</si>
  <si>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</si>
  <si>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</si>
  <si>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</si>
  <si>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</si>
  <si>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</si>
  <si>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</si>
  <si>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</si>
  <si>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</si>
  <si>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</si>
  <si>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</si>
  <si>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</si>
  <si>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</si>
  <si>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</si>
  <si>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</si>
  <si>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</si>
  <si>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</si>
  <si>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</si>
  <si>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</si>
  <si>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</si>
  <si>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</si>
  <si>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</si>
  <si>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</si>
  <si>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</si>
  <si>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</si>
  <si>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WASH PRIMER PARA TINTA AUTOMOTIVA</t>
  </si>
  <si>
    <t>CCU</t>
  </si>
  <si>
    <t>REPARO LOCALIZADO COM PINTURA DE LIGAÇÃO - DEMOLIÇÃO MECÂNICA E SERRA  (EXCLUSIVE MATERIAL BETUMINOSO)</t>
  </si>
  <si>
    <t xml:space="preserve">CONCRETO ASFÁLTICO - FAIXA B - AREIA E BRITA COMERCIAIS (EXCLUSIVE </t>
  </si>
  <si>
    <t xml:space="preserve">LAMA ASFÁLTICA - FAIXA II - AREIA E BRITA COMERCIAIS (EXCLUSIVE PRODUTO </t>
  </si>
  <si>
    <t xml:space="preserve">EXECUÇÃO DE PINTURA DE LIGAÇÃO COM EMULSÃO ASFÁLTICA RR-2C. </t>
  </si>
  <si>
    <t>BOCA DE LOBO SIMPLES COM MEIO FIO VAZADO/CHAPEU</t>
  </si>
  <si>
    <t>2,508,32</t>
  </si>
  <si>
    <t xml:space="preserve">EXECUÇÃO DE IMPRIMAÇÃO COM ASFALTO DILUÍDO CM-30. AF_11/2019 </t>
  </si>
  <si>
    <t>RECICLAGEM COM ADIÇÃO DE 3% DE CIMENTO E INCORPORAÇÃO DO REVESTIMENTO ASFÁLTICO À BASE</t>
  </si>
  <si>
    <t>duplicado 4011480M/SICRO</t>
  </si>
  <si>
    <t>97106 - Domingo</t>
  </si>
  <si>
    <t>4780/NOVACAP</t>
  </si>
  <si>
    <t>AD 24.05.0500M (/)             AD 25.05.0500M (/)                      SCO-RIO</t>
  </si>
  <si>
    <t>88253M/SINAPI</t>
  </si>
  <si>
    <t>5213851M/SICRO E TAMBÉM 5213414M/SICRO</t>
  </si>
  <si>
    <t>B8955</t>
  </si>
  <si>
    <t>Laboratório de asfalto</t>
  </si>
  <si>
    <t>B8957</t>
  </si>
  <si>
    <t>Veículo van - tipo furgão - (com motorista)</t>
  </si>
  <si>
    <t>E8887M</t>
  </si>
  <si>
    <t>97106 - Sábado</t>
  </si>
  <si>
    <t>97106 - Noturno</t>
  </si>
  <si>
    <t>CCU - 02.008</t>
  </si>
  <si>
    <t>PLACA DE OBRA EM CHAPA DE ACO GALVANIZADO ADESIVADA - FORNECIMENTO E INSTALAÇÃO</t>
  </si>
  <si>
    <t>CCU- ADMINISTRAÇÃO LOCAL</t>
  </si>
  <si>
    <t>% da Adm Local, com relação ao valor da obra</t>
  </si>
  <si>
    <t>ADM 022021</t>
  </si>
  <si>
    <t>Administração Local (expessífica para o Lote)</t>
  </si>
  <si>
    <t>Valor da obra, com o BDI</t>
  </si>
  <si>
    <t>Valor da ADM LOCAL com BDI</t>
  </si>
  <si>
    <t>Valor da ADM Local sem BDI</t>
  </si>
  <si>
    <t>101021M</t>
  </si>
  <si>
    <t>USINAGEM DE CONCRETO ASFÁLTICO COM CAP 50/70, PARA CAMADA DE ROLAMENTO, PADRÃO DNIT FAIXA C, EM USINA DE ASFALTO CONTÍNUA DE 80 TON/H. AF_03/2020 (EXCLUSIVE PRODUTO BETUMINOSO)</t>
  </si>
  <si>
    <t>100989 - Sábado</t>
  </si>
  <si>
    <t>100989 - Noturno</t>
  </si>
  <si>
    <t>100989 - Domingo</t>
  </si>
  <si>
    <t>ANP -                         RR 2C JAN 2021</t>
  </si>
  <si>
    <t>ANP -                         CAP 30/45 JAN 2021</t>
  </si>
  <si>
    <t>ANP CM 30 -           JAN 2021</t>
  </si>
  <si>
    <t>101021M/SINAPI - Sábado</t>
  </si>
  <si>
    <t>101021M/SINAPI - Noturno</t>
  </si>
  <si>
    <t>101021M/SINAPI - Domingo</t>
  </si>
  <si>
    <t>SOMA DOS SERVIÇOS NORMAL</t>
  </si>
  <si>
    <t>% da Adm Local, com relação ao valor da obra (com o BDI)</t>
  </si>
  <si>
    <t>5213417M/SICRO</t>
  </si>
  <si>
    <t>FRESAGEM DESCONTÍNUA COM RECOMPOSIÇÃO DA CAPA</t>
  </si>
  <si>
    <t>(Em 6 mêses)</t>
  </si>
  <si>
    <t>Um profissional pelo período da obra (por R.A)</t>
  </si>
  <si>
    <t>Estimado uma ART por R.A</t>
  </si>
  <si>
    <t>Seis mêses x Quantidade de R.A</t>
  </si>
  <si>
    <t>Quantidade de R.A no lote</t>
  </si>
  <si>
    <t>Estimado 6 placas de 0,60 x 1,20 m2, para cada R.A</t>
  </si>
  <si>
    <t>Um profissional pelo período da obra (por lote)</t>
  </si>
  <si>
    <t>ANP CM 30 -           MAR 2021</t>
  </si>
  <si>
    <t>CONFECÇÃO DE PLACA EM AÇO Nº 16 GALVANIZADO, COM PELÍCULA RETRORREFLETIVA TIPO I + III</t>
  </si>
  <si>
    <t>AD24.05.0500M (/)                                               AD25.05.0500M (/)                                                          SCO-RIO</t>
  </si>
  <si>
    <t>00</t>
  </si>
  <si>
    <t>ÁREA DE SEGMENTOS DE PISTA DO LOTE</t>
  </si>
  <si>
    <t>OBJETO: REPARO LOCALIZADO EM PAVIMENTO ASFÁLTICO</t>
  </si>
  <si>
    <t>VALOR (COM BDI)</t>
  </si>
  <si>
    <t>GRUPO</t>
  </si>
  <si>
    <t>GRUPO 1</t>
  </si>
  <si>
    <t>GRUPO 2</t>
  </si>
  <si>
    <t>GRUPO 3</t>
  </si>
  <si>
    <t>MATERIAL BETUMINOSO</t>
  </si>
  <si>
    <t>DEMAIS ELEMENTOS</t>
  </si>
  <si>
    <t>Valor total da estimativa de preços SEM BDI</t>
  </si>
  <si>
    <t>APLICAÇÃO DE C.A.U.Q</t>
  </si>
  <si>
    <t>SINALIZACAO DE SEGURANÇA</t>
  </si>
  <si>
    <t>QUANTIDADE SGPU</t>
  </si>
  <si>
    <t>ÁREA DE REMENDO (PARA O LOTE)</t>
  </si>
  <si>
    <t>DMT NOVACAP ATÉ A OBRA (PARA O LOTE)</t>
  </si>
  <si>
    <t>INTERESSADO: PROCESSO 00112-00012738/2021-12</t>
  </si>
  <si>
    <t xml:space="preserve">               ADMINISTRAÇÃO LOCAL</t>
  </si>
  <si>
    <t>4915705M/SICRO</t>
  </si>
  <si>
    <t>01</t>
  </si>
  <si>
    <t>02</t>
  </si>
  <si>
    <t>Correção de defeitos por fresagem descontínua do revestimento asfáltico</t>
  </si>
  <si>
    <t>4915703M/SICRO</t>
  </si>
  <si>
    <t>Correção de defeitos com mistura betuminosa</t>
  </si>
  <si>
    <t>6416078M/SICRO</t>
  </si>
  <si>
    <t>USINAGEM DE CONCRETO ASFÁLTICO - FAIXA C - AREIA E BRITA COMERCIAIS  (EXCLUSIVE MATERIAL BETUMINOSO)</t>
  </si>
  <si>
    <t>ANP -                         CAP 30/45 JUN 2021</t>
  </si>
  <si>
    <t>ANP -                         RR 2C MAI 2021</t>
  </si>
  <si>
    <t>TABELA DE REFERÊNCIA - SINAPI - ABRIL - 2021</t>
  </si>
  <si>
    <t>SEM  DESONERAÇÃO</t>
  </si>
  <si>
    <t>Tabela A - ART de Obra ou Serviço (Para contratos acima de R$15.000,00)</t>
  </si>
  <si>
    <t>LOTE 9 - Cruzeiro; Sudoeste / Octogonal; SAI; Estrutural / Scia; Candangolândia e Núcleo Bandeirante</t>
  </si>
  <si>
    <t>02=3</t>
  </si>
  <si>
    <t>BDI referente ao total parcial da estimativa, exceto os materiais betuminosos (bdi dos materiais betuminosos 10,89% incluso no preço unitário)</t>
  </si>
  <si>
    <t>TOTAL DOS MATERIAIS BETUMINOSOS COM BDI DE 10,89% INCLUIDO NA COMPOSIÇÃO</t>
  </si>
</sst>
</file>

<file path=xl/styles.xml><?xml version="1.0" encoding="utf-8"?>
<styleSheet xmlns="http://schemas.openxmlformats.org/spreadsheetml/2006/main">
  <numFmts count="19">
    <numFmt numFmtId="8" formatCode="&quot;R$&quot;#,##0.00;[Red]\-&quot;R$&quot;#,##0.00"/>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R$-416]\ * #,##0.00_-;\-[$R$-416]\ * #,##0.00_-;_-[$R$-416]\ * &quot;-&quot;??_-;_-@_-"/>
    <numFmt numFmtId="167" formatCode="&quot;R$&quot;#,##0.00"/>
    <numFmt numFmtId="170" formatCode="&quot;R$&quot;\ #,##0.00"/>
    <numFmt numFmtId="171" formatCode="_-&quot;R$&quot;* #,##0.0000_-;\-&quot;R$&quot;* #,##0.0000_-;_-&quot;R$&quot;* &quot;-&quot;??_-;_-@_-"/>
    <numFmt numFmtId="172" formatCode="00\-00\-00"/>
    <numFmt numFmtId="173" formatCode="#,##0.0000"/>
    <numFmt numFmtId="174" formatCode="00000"/>
    <numFmt numFmtId="175" formatCode="0.000000"/>
    <numFmt numFmtId="176" formatCode="_(&quot;R$&quot;* #,##0.00_);_(&quot;R$&quot;* \(#,##0.00\);_(&quot;R$&quot;* &quot;-&quot;??_);_(@_)"/>
    <numFmt numFmtId="177" formatCode="_-* #,##0.0000_-;\-* #,##0.0000_-;_-* &quot;-&quot;??_-;_-@_-"/>
    <numFmt numFmtId="178" formatCode="_(&quot;R$ &quot;* #,##0.00_);_(&quot;R$ &quot;* \(#,##0.00\);_(&quot;R$ &quot;* &quot;-&quot;??_);_(@_)"/>
    <numFmt numFmtId="179" formatCode="000000.0000"/>
    <numFmt numFmtId="182" formatCode="0.0%"/>
    <numFmt numFmtId="183" formatCode="0.0000"/>
  </numFmts>
  <fonts count="77">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sz val="11"/>
      <color rgb="FF000000"/>
      <name val="Arial"/>
      <family val="2"/>
    </font>
    <font>
      <sz val="10"/>
      <name val="Arial"/>
      <family val="2"/>
    </font>
    <font>
      <sz val="11"/>
      <color theme="1"/>
      <name val="Arial"/>
      <family val="2"/>
    </font>
    <font>
      <sz val="11"/>
      <color theme="1"/>
      <name val="Calibri"/>
      <family val="2"/>
    </font>
    <font>
      <b/>
      <sz val="10"/>
      <color theme="1"/>
      <name val="Calibri"/>
      <family val="2"/>
      <scheme val="minor"/>
    </font>
    <font>
      <sz val="10"/>
      <color theme="1"/>
      <name val="Arial"/>
      <family val="2"/>
    </font>
    <font>
      <i/>
      <sz val="16"/>
      <color theme="1"/>
      <name val="Arial Black"/>
      <family val="2"/>
    </font>
    <font>
      <b/>
      <sz val="11"/>
      <name val="Arial"/>
      <family val="2"/>
    </font>
    <font>
      <sz val="9"/>
      <name val="Arial"/>
      <family val="2"/>
    </font>
    <font>
      <b/>
      <sz val="10"/>
      <name val="Arial"/>
      <family val="2"/>
    </font>
    <font>
      <sz val="10"/>
      <color theme="1"/>
      <name val="Calibri"/>
      <family val="2"/>
      <scheme val="minor"/>
    </font>
    <font>
      <sz val="9"/>
      <color indexed="81"/>
      <name val="Segoe UI"/>
      <family val="2"/>
    </font>
    <font>
      <b/>
      <sz val="9"/>
      <color indexed="81"/>
      <name val="Segoe UI"/>
      <family val="2"/>
    </font>
    <font>
      <b/>
      <sz val="12"/>
      <color theme="1"/>
      <name val="Calibri"/>
      <family val="2"/>
      <scheme val="minor"/>
    </font>
    <font>
      <b/>
      <sz val="10"/>
      <color theme="1"/>
      <name val="Arial"/>
      <family val="2"/>
    </font>
    <font>
      <b/>
      <sz val="18"/>
      <color theme="1"/>
      <name val="Calibri"/>
      <family val="2"/>
      <scheme val="minor"/>
    </font>
    <font>
      <sz val="18"/>
      <color theme="1"/>
      <name val="Calibri"/>
      <family val="2"/>
      <scheme val="minor"/>
    </font>
    <font>
      <b/>
      <sz val="10"/>
      <name val="Calibri"/>
      <family val="2"/>
      <scheme val="minor"/>
    </font>
    <font>
      <sz val="10"/>
      <name val="Calibri"/>
      <family val="2"/>
      <scheme val="minor"/>
    </font>
    <font>
      <sz val="11"/>
      <name val="Calibri"/>
      <family val="2"/>
      <scheme val="minor"/>
    </font>
    <font>
      <sz val="11"/>
      <color rgb="FF000000"/>
      <name val="Calibri"/>
      <family val="2"/>
    </font>
    <font>
      <sz val="8"/>
      <color indexed="8"/>
      <name val="Courier"/>
      <family val="3"/>
    </font>
    <font>
      <b/>
      <sz val="8"/>
      <color indexed="8"/>
      <name val="Times New Roman"/>
      <family val="1"/>
    </font>
    <font>
      <sz val="8"/>
      <color indexed="8"/>
      <name val="Times New Roman"/>
      <family val="1"/>
    </font>
    <font>
      <sz val="8"/>
      <color indexed="8"/>
      <name val="Arial"/>
      <family val="2"/>
    </font>
    <font>
      <sz val="10"/>
      <color rgb="FF000000"/>
      <name val="Arial"/>
      <family val="2"/>
    </font>
    <font>
      <sz val="8"/>
      <color theme="1"/>
      <name val="Calibri"/>
      <family val="2"/>
      <scheme val="minor"/>
    </font>
    <font>
      <sz val="10"/>
      <color indexed="8"/>
      <name val="Arial"/>
      <family val="2"/>
    </font>
    <font>
      <b/>
      <sz val="10"/>
      <color rgb="FF000000"/>
      <name val="Arial"/>
      <family val="2"/>
    </font>
    <font>
      <b/>
      <sz val="11"/>
      <color rgb="FFFF0000"/>
      <name val="Calibri"/>
      <family val="2"/>
      <scheme val="minor"/>
    </font>
    <font>
      <sz val="10"/>
      <name val="Arial"/>
      <family val="2"/>
    </font>
    <font>
      <sz val="9"/>
      <color theme="1"/>
      <name val="Calibri"/>
      <family val="2"/>
      <scheme val="minor"/>
    </font>
    <font>
      <sz val="9"/>
      <color rgb="FF000000"/>
      <name val="Arial"/>
      <family val="2"/>
    </font>
    <font>
      <sz val="9"/>
      <color theme="1"/>
      <name val="Arial"/>
      <family val="2"/>
    </font>
    <font>
      <b/>
      <sz val="9"/>
      <color indexed="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b/>
      <sz val="15"/>
      <color indexed="62"/>
      <name val="Calibri"/>
      <family val="2"/>
    </font>
    <font>
      <sz val="10"/>
      <color indexed="8"/>
      <name val="MS Sans Serif"/>
      <family val="2"/>
    </font>
    <font>
      <u/>
      <sz val="9.35"/>
      <color theme="10"/>
      <name val="Calibri"/>
      <family val="2"/>
    </font>
    <font>
      <sz val="11"/>
      <color rgb="FF9C6500"/>
      <name val="Calibri"/>
      <family val="2"/>
      <scheme val="minor"/>
    </font>
    <font>
      <sz val="11"/>
      <color rgb="FF000000"/>
      <name val="Calibri"/>
      <family val="2"/>
      <scheme val="minor"/>
    </font>
    <font>
      <b/>
      <sz val="18"/>
      <color theme="3"/>
      <name val="Cambria"/>
      <family val="2"/>
      <scheme val="major"/>
    </font>
    <font>
      <u/>
      <sz val="10"/>
      <color theme="10"/>
      <name val="Arial"/>
      <family val="2"/>
    </font>
    <font>
      <b/>
      <sz val="16"/>
      <color theme="1"/>
      <name val="Calibri"/>
      <family val="2"/>
      <scheme val="minor"/>
    </font>
    <font>
      <b/>
      <sz val="11"/>
      <name val="Calibri"/>
      <family val="2"/>
      <scheme val="minor"/>
    </font>
    <font>
      <b/>
      <sz val="14"/>
      <color theme="1"/>
      <name val="Calibri"/>
      <family val="2"/>
      <scheme val="minor"/>
    </font>
    <font>
      <sz val="11"/>
      <color rgb="FFFF0000"/>
      <name val="Arial"/>
      <family val="2"/>
    </font>
    <font>
      <b/>
      <sz val="9"/>
      <color theme="1"/>
      <name val="Arial"/>
      <family val="2"/>
    </font>
    <font>
      <sz val="9"/>
      <color rgb="FFFF0000"/>
      <name val="Calibri"/>
      <family val="2"/>
      <scheme val="minor"/>
    </font>
    <font>
      <sz val="9"/>
      <color rgb="FFFF0000"/>
      <name val="Arial"/>
      <family val="2"/>
    </font>
    <font>
      <sz val="10"/>
      <name val="Courier New"/>
      <family val="3"/>
    </font>
    <font>
      <b/>
      <sz val="9"/>
      <color indexed="81"/>
      <name val="Tahoma"/>
      <family val="2"/>
    </font>
    <font>
      <sz val="9"/>
      <color indexed="81"/>
      <name val="Tahoma"/>
      <family val="2"/>
    </font>
    <font>
      <sz val="10"/>
      <name val="Arial"/>
      <family val="2"/>
    </font>
    <font>
      <sz val="8"/>
      <name val="Arial"/>
      <family val="2"/>
    </font>
    <font>
      <b/>
      <i/>
      <strike/>
      <u/>
      <sz val="10"/>
      <color indexed="8"/>
      <name val="Arial"/>
      <family val="2"/>
    </font>
    <font>
      <sz val="10"/>
      <name val="MS Sans Serif"/>
      <family val="2"/>
    </font>
    <font>
      <b/>
      <i/>
      <sz val="16"/>
      <color theme="1"/>
      <name val="Arial"/>
      <family val="2"/>
    </font>
    <font>
      <b/>
      <sz val="11"/>
      <color theme="1"/>
      <name val="Arial"/>
      <family val="2"/>
    </font>
  </fonts>
  <fills count="63">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rgb="FFFF00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
      <patternFill patternType="solid">
        <fgColor indexed="9"/>
        <bgColor indexed="8"/>
      </patternFill>
    </fill>
    <fill>
      <patternFill patternType="solid">
        <fgColor rgb="FF92D050"/>
        <bgColor rgb="FF000000"/>
      </patternFill>
    </fill>
    <fill>
      <patternFill patternType="solid">
        <fgColor rgb="FFD7E4BC"/>
        <bgColor rgb="FF000000"/>
      </patternFill>
    </fill>
    <fill>
      <patternFill patternType="solid">
        <fgColor rgb="FFD8D8D8"/>
        <bgColor rgb="FF000000"/>
      </patternFill>
    </fill>
    <fill>
      <patternFill patternType="solid">
        <fgColor theme="5" tint="0.59999389629810485"/>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1"/>
        <bgColor indexed="64"/>
      </patternFill>
    </fill>
    <fill>
      <patternFill patternType="solid">
        <fgColor theme="6" tint="-0.249977111117893"/>
        <bgColor rgb="FF000000"/>
      </patternFill>
    </fill>
    <fill>
      <patternFill patternType="solid">
        <fgColor theme="9" tint="-0.249977111117893"/>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44576">
    <xf numFmtId="0" fontId="0" fillId="0" borderId="0"/>
    <xf numFmtId="44" fontId="1" fillId="0" borderId="0" applyFont="0" applyFill="0" applyBorder="0" applyAlignment="0" applyProtection="0"/>
    <xf numFmtId="43" fontId="1" fillId="0" borderId="0" applyFont="0" applyFill="0" applyBorder="0" applyAlignment="0" applyProtection="0"/>
    <xf numFmtId="165" fontId="5"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5" fillId="0" borderId="0"/>
    <xf numFmtId="0" fontId="34" fillId="0" borderId="0"/>
    <xf numFmtId="0" fontId="34" fillId="0" borderId="0"/>
    <xf numFmtId="176" fontId="5" fillId="0" borderId="0" applyFont="0" applyFill="0" applyBorder="0" applyAlignment="0" applyProtection="0"/>
    <xf numFmtId="0" fontId="39" fillId="0" borderId="41" applyNumberFormat="0" applyFill="0" applyAlignment="0" applyProtection="0"/>
    <xf numFmtId="0" fontId="40" fillId="0" borderId="42" applyNumberFormat="0" applyFill="0" applyAlignment="0" applyProtection="0"/>
    <xf numFmtId="0" fontId="41" fillId="0" borderId="43" applyNumberFormat="0" applyFill="0" applyAlignment="0" applyProtection="0"/>
    <xf numFmtId="0" fontId="41" fillId="0" borderId="0" applyNumberFormat="0" applyFill="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1" borderId="44" applyNumberFormat="0" applyAlignment="0" applyProtection="0"/>
    <xf numFmtId="0" fontId="45" fillId="32" borderId="45" applyNumberFormat="0" applyAlignment="0" applyProtection="0"/>
    <xf numFmtId="0" fontId="46" fillId="32" borderId="44" applyNumberFormat="0" applyAlignment="0" applyProtection="0"/>
    <xf numFmtId="0" fontId="47" fillId="0" borderId="46" applyNumberFormat="0" applyFill="0" applyAlignment="0" applyProtection="0"/>
    <xf numFmtId="0" fontId="48" fillId="33" borderId="47"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2" fillId="0" borderId="49" applyNumberFormat="0" applyFill="0" applyAlignment="0" applyProtection="0"/>
    <xf numFmtId="0" fontId="5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5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51" fillId="43" borderId="0" applyNumberFormat="0" applyBorder="0" applyAlignment="0" applyProtection="0"/>
    <xf numFmtId="0" fontId="1" fillId="44" borderId="0" applyNumberFormat="0" applyBorder="0" applyAlignment="0" applyProtection="0"/>
    <xf numFmtId="0" fontId="1" fillId="45" borderId="0" applyNumberFormat="0" applyBorder="0" applyAlignment="0" applyProtection="0"/>
    <xf numFmtId="0" fontId="51" fillId="47" borderId="0" applyNumberFormat="0" applyBorder="0" applyAlignment="0" applyProtection="0"/>
    <xf numFmtId="0" fontId="1" fillId="48" borderId="0" applyNumberFormat="0" applyBorder="0" applyAlignment="0" applyProtection="0"/>
    <xf numFmtId="0" fontId="1" fillId="49" borderId="0" applyNumberFormat="0" applyBorder="0" applyAlignment="0" applyProtection="0"/>
    <xf numFmtId="0" fontId="51" fillId="51"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5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52" fillId="0" borderId="0"/>
    <xf numFmtId="0" fontId="1" fillId="0" borderId="0"/>
    <xf numFmtId="0" fontId="1" fillId="56"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43" fontId="5" fillId="0" borderId="0" applyFont="0" applyFill="0" applyBorder="0" applyAlignment="0" applyProtection="0"/>
    <xf numFmtId="0" fontId="56" fillId="0" borderId="0" applyNumberFormat="0" applyFill="0" applyBorder="0" applyAlignment="0" applyProtection="0">
      <alignment vertical="top"/>
      <protection locked="0"/>
    </xf>
    <xf numFmtId="9" fontId="1"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0" fontId="57" fillId="3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3" fillId="0" borderId="0"/>
    <xf numFmtId="0" fontId="58" fillId="0" borderId="0"/>
    <xf numFmtId="0" fontId="1" fillId="0" borderId="0"/>
    <xf numFmtId="0" fontId="5" fillId="0" borderId="0"/>
    <xf numFmtId="0" fontId="1" fillId="0" borderId="0"/>
    <xf numFmtId="0" fontId="5" fillId="0" borderId="0"/>
    <xf numFmtId="0" fontId="58" fillId="0" borderId="0"/>
    <xf numFmtId="0" fontId="1" fillId="0" borderId="0"/>
    <xf numFmtId="0" fontId="5" fillId="0" borderId="0"/>
    <xf numFmtId="0" fontId="1" fillId="34" borderId="48" applyNumberFormat="0" applyFont="0" applyAlignment="0" applyProtection="0"/>
    <xf numFmtId="9" fontId="5" fillId="0" borderId="0" applyFont="0" applyFill="0" applyBorder="0" applyAlignment="0" applyProtection="0"/>
    <xf numFmtId="9" fontId="5" fillId="0" borderId="0" applyFill="0" applyBorder="0" applyAlignment="0" applyProtection="0"/>
    <xf numFmtId="9" fontId="1" fillId="0" borderId="0" applyFont="0" applyFill="0" applyBorder="0" applyAlignment="0" applyProtection="0"/>
    <xf numFmtId="170" fontId="8" fillId="59" borderId="50" applyFont="0" applyBorder="0" applyAlignment="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3"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9" fillId="0" borderId="0" applyNumberFormat="0" applyFill="0" applyBorder="0" applyAlignment="0" applyProtection="0"/>
    <xf numFmtId="0" fontId="54" fillId="0" borderId="51" applyNumberFormat="0" applyFill="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1" borderId="0" applyNumberFormat="0" applyBorder="0" applyAlignment="0" applyProtection="0"/>
    <xf numFmtId="0" fontId="1" fillId="0" borderId="0"/>
    <xf numFmtId="0" fontId="1" fillId="52"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0" borderId="0"/>
    <xf numFmtId="0" fontId="1" fillId="48" borderId="0" applyNumberFormat="0" applyBorder="0" applyAlignment="0" applyProtection="0"/>
    <xf numFmtId="0" fontId="1" fillId="0" borderId="0"/>
    <xf numFmtId="0" fontId="1" fillId="37" borderId="0" applyNumberFormat="0" applyBorder="0" applyAlignment="0" applyProtection="0"/>
    <xf numFmtId="0" fontId="1" fillId="41"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41" borderId="0" applyNumberFormat="0" applyBorder="0" applyAlignment="0" applyProtection="0"/>
    <xf numFmtId="43" fontId="1" fillId="0" borderId="0" applyFont="0" applyFill="0" applyBorder="0" applyAlignment="0" applyProtection="0"/>
    <xf numFmtId="0" fontId="1" fillId="0" borderId="0"/>
    <xf numFmtId="0" fontId="1" fillId="49"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45"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0" fontId="1" fillId="34" borderId="48" applyNumberFormat="0" applyFont="0" applyAlignment="0" applyProtection="0"/>
    <xf numFmtId="0" fontId="1" fillId="34" borderId="48" applyNumberFormat="0" applyFont="0" applyAlignment="0" applyProtection="0"/>
    <xf numFmtId="164" fontId="1" fillId="0" borderId="0" applyFont="0" applyFill="0" applyBorder="0" applyAlignment="0" applyProtection="0"/>
    <xf numFmtId="0" fontId="1" fillId="0" borderId="0"/>
    <xf numFmtId="0" fontId="1" fillId="56" borderId="0" applyNumberFormat="0" applyBorder="0" applyAlignment="0" applyProtection="0"/>
    <xf numFmtId="0" fontId="1" fillId="41" borderId="0" applyNumberFormat="0" applyBorder="0" applyAlignment="0" applyProtection="0"/>
    <xf numFmtId="0" fontId="1" fillId="0" borderId="0"/>
    <xf numFmtId="0" fontId="1" fillId="52" borderId="0" applyNumberFormat="0" applyBorder="0" applyAlignment="0" applyProtection="0"/>
    <xf numFmtId="0" fontId="1" fillId="5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5" borderId="0" applyNumberFormat="0" applyBorder="0" applyAlignment="0" applyProtection="0"/>
    <xf numFmtId="0" fontId="1" fillId="40"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43" fontId="1" fillId="0" borderId="0" applyFont="0" applyFill="0" applyBorder="0" applyAlignment="0" applyProtection="0"/>
    <xf numFmtId="0" fontId="1" fillId="34" borderId="48" applyNumberFormat="0" applyFont="0" applyAlignment="0" applyProtection="0"/>
    <xf numFmtId="0" fontId="1" fillId="48" borderId="0" applyNumberFormat="0" applyBorder="0" applyAlignment="0" applyProtection="0"/>
    <xf numFmtId="0" fontId="1" fillId="44" borderId="0" applyNumberFormat="0" applyBorder="0" applyAlignment="0" applyProtection="0"/>
    <xf numFmtId="0" fontId="1" fillId="40" borderId="0" applyNumberFormat="0" applyBorder="0" applyAlignment="0" applyProtection="0"/>
    <xf numFmtId="0" fontId="1" fillId="57" borderId="0" applyNumberFormat="0" applyBorder="0" applyAlignment="0" applyProtection="0"/>
    <xf numFmtId="0" fontId="1" fillId="0" borderId="0"/>
    <xf numFmtId="0" fontId="1" fillId="41" borderId="0" applyNumberFormat="0" applyBorder="0" applyAlignment="0" applyProtection="0"/>
    <xf numFmtId="0" fontId="1" fillId="49" borderId="0" applyNumberFormat="0" applyBorder="0" applyAlignment="0" applyProtection="0"/>
    <xf numFmtId="9" fontId="1" fillId="0" borderId="0" applyFont="0" applyFill="0" applyBorder="0" applyAlignment="0" applyProtection="0"/>
    <xf numFmtId="0" fontId="1" fillId="0" borderId="0"/>
    <xf numFmtId="0" fontId="1" fillId="49" borderId="0" applyNumberFormat="0" applyBorder="0" applyAlignment="0" applyProtection="0"/>
    <xf numFmtId="0" fontId="1" fillId="36" borderId="0" applyNumberFormat="0" applyBorder="0" applyAlignment="0" applyProtection="0"/>
    <xf numFmtId="0" fontId="1" fillId="49" borderId="0" applyNumberFormat="0" applyBorder="0" applyAlignment="0" applyProtection="0"/>
    <xf numFmtId="0" fontId="1" fillId="0" borderId="0"/>
    <xf numFmtId="0" fontId="1" fillId="40" borderId="0" applyNumberFormat="0" applyBorder="0" applyAlignment="0" applyProtection="0"/>
    <xf numFmtId="0" fontId="1" fillId="57" borderId="0" applyNumberFormat="0" applyBorder="0" applyAlignment="0" applyProtection="0"/>
    <xf numFmtId="0" fontId="1" fillId="40" borderId="0" applyNumberFormat="0" applyBorder="0" applyAlignment="0" applyProtection="0"/>
    <xf numFmtId="164" fontId="1" fillId="0" borderId="0" applyFont="0" applyFill="0" applyBorder="0" applyAlignment="0" applyProtection="0"/>
    <xf numFmtId="0" fontId="1" fillId="45" borderId="0" applyNumberFormat="0" applyBorder="0" applyAlignment="0" applyProtection="0"/>
    <xf numFmtId="0" fontId="1" fillId="0" borderId="0"/>
    <xf numFmtId="9"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52" borderId="0" applyNumberFormat="0" applyBorder="0" applyAlignment="0" applyProtection="0"/>
    <xf numFmtId="0" fontId="1" fillId="48" borderId="0" applyNumberFormat="0" applyBorder="0" applyAlignment="0" applyProtection="0"/>
    <xf numFmtId="0" fontId="1" fillId="41" borderId="0" applyNumberFormat="0" applyBorder="0" applyAlignment="0" applyProtection="0"/>
    <xf numFmtId="0" fontId="1" fillId="36" borderId="0" applyNumberFormat="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48"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48" borderId="0" applyNumberFormat="0" applyBorder="0" applyAlignment="0" applyProtection="0"/>
    <xf numFmtId="0" fontId="1" fillId="34" borderId="48" applyNumberFormat="0" applyFont="0" applyAlignment="0" applyProtection="0"/>
    <xf numFmtId="0" fontId="1" fillId="40" borderId="0" applyNumberFormat="0" applyBorder="0" applyAlignment="0" applyProtection="0"/>
    <xf numFmtId="0" fontId="1" fillId="56" borderId="0" applyNumberFormat="0" applyBorder="0" applyAlignment="0" applyProtection="0"/>
    <xf numFmtId="0" fontId="1" fillId="0" borderId="0"/>
    <xf numFmtId="0" fontId="1" fillId="52"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5" borderId="0" applyNumberFormat="0" applyBorder="0" applyAlignment="0" applyProtection="0"/>
    <xf numFmtId="0" fontId="1" fillId="53" borderId="0" applyNumberFormat="0" applyBorder="0" applyAlignment="0" applyProtection="0"/>
    <xf numFmtId="0" fontId="1" fillId="34" borderId="48" applyNumberFormat="0" applyFont="0" applyAlignment="0" applyProtection="0"/>
    <xf numFmtId="43" fontId="1" fillId="0" borderId="0" applyFont="0" applyFill="0" applyBorder="0" applyAlignment="0" applyProtection="0"/>
    <xf numFmtId="0" fontId="1" fillId="0" borderId="0"/>
    <xf numFmtId="0" fontId="1" fillId="36" borderId="0" applyNumberFormat="0" applyBorder="0" applyAlignment="0" applyProtection="0"/>
    <xf numFmtId="0" fontId="1" fillId="0" borderId="0"/>
    <xf numFmtId="43" fontId="1" fillId="0" borderId="0" applyFont="0" applyFill="0" applyBorder="0" applyAlignment="0" applyProtection="0"/>
    <xf numFmtId="0" fontId="1" fillId="41"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34" borderId="48"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53" borderId="0" applyNumberFormat="0" applyBorder="0" applyAlignment="0" applyProtection="0"/>
    <xf numFmtId="0" fontId="1" fillId="0" borderId="0"/>
    <xf numFmtId="0" fontId="1" fillId="37" borderId="0" applyNumberFormat="0" applyBorder="0" applyAlignment="0" applyProtection="0"/>
    <xf numFmtId="0" fontId="1" fillId="0" borderId="0"/>
    <xf numFmtId="0" fontId="1" fillId="53"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34" borderId="48" applyNumberFormat="0" applyFont="0" applyAlignment="0" applyProtection="0"/>
    <xf numFmtId="0" fontId="1" fillId="37" borderId="0" applyNumberFormat="0" applyBorder="0" applyAlignment="0" applyProtection="0"/>
    <xf numFmtId="0" fontId="1" fillId="48" borderId="0" applyNumberFormat="0" applyBorder="0" applyAlignment="0" applyProtection="0"/>
    <xf numFmtId="0" fontId="1" fillId="44" borderId="0" applyNumberFormat="0" applyBorder="0" applyAlignment="0" applyProtection="0"/>
    <xf numFmtId="43" fontId="1" fillId="0" borderId="0" applyFont="0" applyFill="0" applyBorder="0" applyAlignment="0" applyProtection="0"/>
    <xf numFmtId="0" fontId="1" fillId="52" borderId="0" applyNumberFormat="0" applyBorder="0" applyAlignment="0" applyProtection="0"/>
    <xf numFmtId="0" fontId="1" fillId="57" borderId="0" applyNumberFormat="0" applyBorder="0" applyAlignment="0" applyProtection="0"/>
    <xf numFmtId="0" fontId="1" fillId="52" borderId="0" applyNumberFormat="0" applyBorder="0" applyAlignment="0" applyProtection="0"/>
    <xf numFmtId="0" fontId="1" fillId="0" borderId="0"/>
    <xf numFmtId="0" fontId="1" fillId="57" borderId="0" applyNumberFormat="0" applyBorder="0" applyAlignment="0" applyProtection="0"/>
    <xf numFmtId="43" fontId="1" fillId="0" borderId="0" applyFont="0" applyFill="0" applyBorder="0" applyAlignment="0" applyProtection="0"/>
    <xf numFmtId="0" fontId="1" fillId="4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49" borderId="0" applyNumberFormat="0" applyBorder="0" applyAlignment="0" applyProtection="0"/>
    <xf numFmtId="0" fontId="1" fillId="45"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6" borderId="0" applyNumberFormat="0" applyBorder="0" applyAlignment="0" applyProtection="0"/>
    <xf numFmtId="43"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48" borderId="0" applyNumberFormat="0" applyBorder="0" applyAlignment="0" applyProtection="0"/>
    <xf numFmtId="0" fontId="1" fillId="0" borderId="0"/>
    <xf numFmtId="0" fontId="1" fillId="0" borderId="0"/>
    <xf numFmtId="0" fontId="1" fillId="44" borderId="0" applyNumberFormat="0" applyBorder="0" applyAlignment="0" applyProtection="0"/>
    <xf numFmtId="0" fontId="1" fillId="57" borderId="0" applyNumberFormat="0" applyBorder="0" applyAlignment="0" applyProtection="0"/>
    <xf numFmtId="0" fontId="1" fillId="49" borderId="0" applyNumberFormat="0" applyBorder="0" applyAlignment="0" applyProtection="0"/>
    <xf numFmtId="0" fontId="1" fillId="37"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0" fontId="1" fillId="0" borderId="0"/>
    <xf numFmtId="176" fontId="5" fillId="0" borderId="0" applyFont="0" applyFill="0" applyBorder="0" applyAlignment="0" applyProtection="0"/>
    <xf numFmtId="0" fontId="59" fillId="0" borderId="0" applyNumberFormat="0" applyFill="0" applyBorder="0" applyAlignment="0" applyProtection="0"/>
    <xf numFmtId="0" fontId="57" fillId="30"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0" fontId="7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7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7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4" fillId="0" borderId="0"/>
    <xf numFmtId="178"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2"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9" fillId="0" borderId="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3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1" fillId="34" borderId="4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0" fontId="58" fillId="0" borderId="0"/>
    <xf numFmtId="0" fontId="58" fillId="0" borderId="0"/>
    <xf numFmtId="0" fontId="5" fillId="0" borderId="0"/>
    <xf numFmtId="0" fontId="1" fillId="0" borderId="0"/>
    <xf numFmtId="0" fontId="58" fillId="0" borderId="0"/>
    <xf numFmtId="43" fontId="5" fillId="0" borderId="0" applyFont="0" applyFill="0" applyBorder="0" applyAlignment="0" applyProtection="0"/>
    <xf numFmtId="0" fontId="5" fillId="0" borderId="0"/>
    <xf numFmtId="0" fontId="5" fillId="0" borderId="0"/>
    <xf numFmtId="9"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58"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64" fontId="1"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8" fillId="0" borderId="0"/>
    <xf numFmtId="0" fontId="58" fillId="0" borderId="0"/>
    <xf numFmtId="165"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xf numFmtId="9"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53"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5" fontId="1"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8" fillId="0" borderId="0"/>
    <xf numFmtId="43" fontId="53"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1" fillId="0" borderId="0"/>
    <xf numFmtId="43" fontId="5" fillId="0" borderId="0" applyFont="0" applyFill="0" applyBorder="0" applyAlignment="0" applyProtection="0"/>
    <xf numFmtId="179" fontId="7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5" fillId="0" borderId="0" applyFont="0" applyFill="0" applyBorder="0" applyAlignment="0" applyProtection="0"/>
    <xf numFmtId="0" fontId="74"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0" fontId="1" fillId="0" borderId="0"/>
    <xf numFmtId="165" fontId="53"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8"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1" fillId="0" borderId="0"/>
    <xf numFmtId="0" fontId="1" fillId="0" borderId="0"/>
    <xf numFmtId="178" fontId="5" fillId="0" borderId="0" applyFont="0" applyFill="0" applyBorder="0" applyAlignment="0" applyProtection="0"/>
    <xf numFmtId="0" fontId="5" fillId="0" borderId="0"/>
    <xf numFmtId="43" fontId="53" fillId="0" borderId="0" applyFont="0" applyFill="0" applyBorder="0" applyAlignment="0" applyProtection="0"/>
    <xf numFmtId="164" fontId="1" fillId="0" borderId="0" applyFont="0" applyFill="0" applyBorder="0" applyAlignment="0" applyProtection="0"/>
    <xf numFmtId="0" fontId="72" fillId="0" borderId="0"/>
    <xf numFmtId="165"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1"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0" fontId="1" fillId="0" borderId="0"/>
    <xf numFmtId="178" fontId="5" fillId="0" borderId="0" applyFont="0" applyFill="0" applyBorder="0" applyAlignment="0" applyProtection="0"/>
    <xf numFmtId="0" fontId="5" fillId="0" borderId="0"/>
    <xf numFmtId="43" fontId="5" fillId="0" borderId="0" applyFont="0" applyFill="0" applyBorder="0" applyAlignment="0" applyProtection="0"/>
    <xf numFmtId="0" fontId="1" fillId="0" borderId="0"/>
    <xf numFmtId="0" fontId="1" fillId="0" borderId="0"/>
    <xf numFmtId="43" fontId="53" fillId="0" borderId="0" applyFont="0" applyFill="0" applyBorder="0" applyAlignment="0" applyProtection="0"/>
    <xf numFmtId="0" fontId="1" fillId="0" borderId="0"/>
    <xf numFmtId="164"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0" fontId="5"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9" fontId="5" fillId="0" borderId="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78" fontId="53" fillId="0" borderId="0" applyFont="0" applyFill="0" applyBorder="0" applyAlignment="0" applyProtection="0"/>
    <xf numFmtId="0" fontId="5" fillId="0" borderId="0"/>
    <xf numFmtId="164" fontId="5"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ill="0" applyBorder="0" applyAlignment="0" applyProtection="0"/>
    <xf numFmtId="0" fontId="58"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8"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0" fontId="58" fillId="0" borderId="0"/>
    <xf numFmtId="9"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8" fillId="0" borderId="0"/>
    <xf numFmtId="43"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43" fontId="5"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9" fontId="5" fillId="0" borderId="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0" fontId="58" fillId="0" borderId="0"/>
    <xf numFmtId="176" fontId="5" fillId="0" borderId="0" applyFont="0" applyFill="0" applyBorder="0" applyAlignment="0" applyProtection="0"/>
    <xf numFmtId="164" fontId="1" fillId="0" borderId="0" applyFont="0" applyFill="0" applyBorder="0" applyAlignment="0" applyProtection="0"/>
    <xf numFmtId="43" fontId="53" fillId="0" borderId="0" applyFont="0" applyFill="0" applyBorder="0" applyAlignment="0" applyProtection="0"/>
    <xf numFmtId="9" fontId="5" fillId="0" borderId="0" applyFill="0" applyBorder="0" applyAlignment="0" applyProtection="0"/>
    <xf numFmtId="164" fontId="1" fillId="0" borderId="0" applyFont="0" applyFill="0" applyBorder="0" applyAlignment="0" applyProtection="0"/>
    <xf numFmtId="0" fontId="58" fillId="0" borderId="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65" fontId="53"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58" fillId="0" borderId="0"/>
    <xf numFmtId="43" fontId="1" fillId="0" borderId="0" applyFont="0" applyFill="0" applyBorder="0" applyAlignment="0" applyProtection="0"/>
    <xf numFmtId="165" fontId="5" fillId="0" borderId="0" applyFont="0" applyFill="0" applyBorder="0" applyAlignment="0" applyProtection="0"/>
    <xf numFmtId="0" fontId="58" fillId="0" borderId="0"/>
    <xf numFmtId="43" fontId="1"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0" fontId="5" fillId="0" borderId="0"/>
    <xf numFmtId="43"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4"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014">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0" xfId="0" applyFill="1"/>
    <xf numFmtId="0" fontId="0" fillId="0" borderId="1" xfId="0" applyFill="1" applyBorder="1" applyAlignment="1">
      <alignment horizontal="center" vertical="center" wrapText="1"/>
    </xf>
    <xf numFmtId="49" fontId="0" fillId="0" borderId="0" xfId="0" applyNumberFormat="1"/>
    <xf numFmtId="0" fontId="0" fillId="0" borderId="1" xfId="0" applyFill="1" applyBorder="1" applyAlignment="1">
      <alignment vertical="center" wrapText="1"/>
    </xf>
    <xf numFmtId="44" fontId="0" fillId="0" borderId="1" xfId="1" applyFont="1" applyBorder="1" applyAlignment="1">
      <alignment vertical="center"/>
    </xf>
    <xf numFmtId="0" fontId="0" fillId="0" borderId="1" xfId="0" applyBorder="1" applyAlignment="1">
      <alignment vertical="center" wrapText="1"/>
    </xf>
    <xf numFmtId="44" fontId="0" fillId="0" borderId="1" xfId="1" applyFont="1" applyFill="1" applyBorder="1" applyAlignment="1">
      <alignment vertical="center"/>
    </xf>
    <xf numFmtId="0" fontId="0" fillId="0" borderId="1" xfId="0" applyBorder="1" applyAlignment="1">
      <alignment vertical="center"/>
    </xf>
    <xf numFmtId="0" fontId="0" fillId="4" borderId="1" xfId="0" applyFill="1" applyBorder="1"/>
    <xf numFmtId="0" fontId="0" fillId="4" borderId="1" xfId="0" applyFill="1" applyBorder="1" applyAlignment="1">
      <alignment horizontal="left" wrapText="1"/>
    </xf>
    <xf numFmtId="165" fontId="4"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0" fillId="2" borderId="4" xfId="0" applyFill="1" applyBorder="1" applyAlignment="1">
      <alignment vertical="center"/>
    </xf>
    <xf numFmtId="0" fontId="0" fillId="2" borderId="3" xfId="0"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vertical="center"/>
    </xf>
    <xf numFmtId="44" fontId="2" fillId="0" borderId="3" xfId="0" applyNumberFormat="1" applyFont="1" applyFill="1" applyBorder="1" applyAlignment="1">
      <alignment vertical="center"/>
    </xf>
    <xf numFmtId="0" fontId="0" fillId="0" borderId="3" xfId="0" applyFill="1" applyBorder="1" applyAlignment="1">
      <alignment vertical="center"/>
    </xf>
    <xf numFmtId="0" fontId="0" fillId="0" borderId="8" xfId="0" applyBorder="1" applyAlignment="1">
      <alignment vertical="center" wrapText="1"/>
    </xf>
    <xf numFmtId="0" fontId="0" fillId="0" borderId="8" xfId="0" applyBorder="1" applyAlignment="1">
      <alignment horizontal="center" vertical="center"/>
    </xf>
    <xf numFmtId="0" fontId="2" fillId="2" borderId="10" xfId="0" applyFont="1" applyFill="1" applyBorder="1" applyAlignment="1">
      <alignment vertical="center" wrapText="1"/>
    </xf>
    <xf numFmtId="0" fontId="2" fillId="10" borderId="1" xfId="0" applyFont="1" applyFill="1" applyBorder="1" applyAlignment="1">
      <alignment horizontal="center" vertical="center" wrapText="1"/>
    </xf>
    <xf numFmtId="0" fontId="3" fillId="10" borderId="4" xfId="0" applyFont="1" applyFill="1" applyBorder="1" applyAlignment="1">
      <alignment horizontal="center"/>
    </xf>
    <xf numFmtId="0" fontId="6" fillId="10"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10" borderId="1" xfId="0" applyFill="1" applyBorder="1" applyAlignment="1">
      <alignment vertical="center" wrapText="1"/>
    </xf>
    <xf numFmtId="0" fontId="0" fillId="0" borderId="4" xfId="0" applyFill="1" applyBorder="1" applyAlignment="1">
      <alignment vertical="center" wrapText="1"/>
    </xf>
    <xf numFmtId="44" fontId="0" fillId="0" borderId="3" xfId="1" applyFont="1" applyBorder="1" applyAlignment="1">
      <alignment vertical="center"/>
    </xf>
    <xf numFmtId="0" fontId="0" fillId="0" borderId="2" xfId="0" applyFill="1" applyBorder="1" applyAlignment="1">
      <alignment vertical="center" wrapText="1"/>
    </xf>
    <xf numFmtId="0" fontId="0" fillId="0" borderId="4" xfId="0" applyFill="1" applyBorder="1" applyAlignment="1">
      <alignment horizontal="center" vertical="center" wrapText="1"/>
    </xf>
    <xf numFmtId="44" fontId="0" fillId="0" borderId="4" xfId="1" applyFont="1" applyBorder="1" applyAlignment="1">
      <alignment vertical="center"/>
    </xf>
    <xf numFmtId="0" fontId="0" fillId="0" borderId="6" xfId="0" applyFill="1" applyBorder="1" applyAlignment="1">
      <alignment vertical="center" wrapText="1"/>
    </xf>
    <xf numFmtId="0" fontId="2" fillId="10"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0" fillId="0" borderId="0" xfId="0" applyFill="1" applyAlignment="1">
      <alignment vertical="center" wrapText="1"/>
    </xf>
    <xf numFmtId="0" fontId="2" fillId="10"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3" fontId="0" fillId="11" borderId="4" xfId="2" applyFont="1" applyFill="1" applyBorder="1" applyAlignment="1">
      <alignment vertical="center"/>
    </xf>
    <xf numFmtId="0" fontId="0" fillId="0" borderId="2" xfId="0" applyBorder="1" applyAlignment="1">
      <alignment vertical="center" wrapText="1"/>
    </xf>
    <xf numFmtId="43" fontId="0" fillId="0" borderId="1" xfId="2" applyFont="1" applyBorder="1"/>
    <xf numFmtId="4" fontId="0" fillId="0" borderId="1" xfId="0" applyNumberFormat="1" applyBorder="1"/>
    <xf numFmtId="43" fontId="8" fillId="0" borderId="1" xfId="2" applyFont="1" applyFill="1" applyBorder="1" applyAlignment="1">
      <alignment horizontal="center" vertical="center"/>
    </xf>
    <xf numFmtId="1" fontId="0" fillId="0" borderId="1" xfId="0" applyNumberForma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0" fillId="0" borderId="0" xfId="0" applyNumberFormat="1" applyAlignment="1">
      <alignment vertical="center" wrapText="1"/>
    </xf>
    <xf numFmtId="1" fontId="2" fillId="3" borderId="2" xfId="0" applyNumberFormat="1" applyFont="1" applyFill="1" applyBorder="1" applyAlignment="1">
      <alignment vertical="center"/>
    </xf>
    <xf numFmtId="1" fontId="8" fillId="0" borderId="1" xfId="0" applyNumberFormat="1" applyFont="1" applyBorder="1" applyAlignment="1">
      <alignment horizontal="center" vertical="center" wrapText="1"/>
    </xf>
    <xf numFmtId="1" fontId="2" fillId="10" borderId="1" xfId="0" applyNumberFormat="1" applyFont="1" applyFill="1" applyBorder="1" applyAlignment="1">
      <alignment horizontal="center" vertical="center" wrapText="1"/>
    </xf>
    <xf numFmtId="1" fontId="0" fillId="0" borderId="1" xfId="0" applyNumberFormat="1" applyBorder="1" applyAlignment="1">
      <alignment vertical="center" wrapText="1"/>
    </xf>
    <xf numFmtId="1" fontId="2" fillId="2" borderId="1" xfId="0" applyNumberFormat="1" applyFont="1" applyFill="1" applyBorder="1" applyAlignment="1">
      <alignment horizontal="center" vertical="center" wrapText="1"/>
    </xf>
    <xf numFmtId="43" fontId="0" fillId="0" borderId="0" xfId="2" applyFont="1" applyAlignment="1">
      <alignment vertical="center" wrapText="1"/>
    </xf>
    <xf numFmtId="43" fontId="14" fillId="2" borderId="4" xfId="2" applyFont="1" applyFill="1" applyBorder="1" applyAlignment="1">
      <alignment vertical="center"/>
    </xf>
    <xf numFmtId="0" fontId="8" fillId="3" borderId="4" xfId="0" applyFont="1" applyFill="1" applyBorder="1" applyAlignment="1">
      <alignment vertical="center"/>
    </xf>
    <xf numFmtId="43" fontId="8" fillId="3" borderId="4" xfId="2" applyFont="1" applyFill="1" applyBorder="1" applyAlignment="1">
      <alignment vertical="center"/>
    </xf>
    <xf numFmtId="0" fontId="8" fillId="3" borderId="3" xfId="0" applyFont="1" applyFill="1" applyBorder="1" applyAlignment="1">
      <alignment vertical="center"/>
    </xf>
    <xf numFmtId="0" fontId="14" fillId="0" borderId="0" xfId="0" applyFont="1" applyAlignment="1">
      <alignment vertical="center"/>
    </xf>
    <xf numFmtId="43" fontId="14" fillId="0" borderId="0" xfId="2" applyFont="1" applyAlignment="1">
      <alignment vertical="center"/>
    </xf>
    <xf numFmtId="2" fontId="14" fillId="11" borderId="1" xfId="0" applyNumberFormat="1" applyFont="1" applyFill="1" applyBorder="1" applyAlignment="1">
      <alignment horizontal="right" vertical="center"/>
    </xf>
    <xf numFmtId="43" fontId="14" fillId="0" borderId="1" xfId="2" applyFont="1" applyBorder="1" applyAlignment="1">
      <alignment vertical="center"/>
    </xf>
    <xf numFmtId="0" fontId="14" fillId="11" borderId="1" xfId="0" applyFont="1" applyFill="1" applyBorder="1" applyAlignment="1">
      <alignment horizontal="right" vertical="center"/>
    </xf>
    <xf numFmtId="0" fontId="14" fillId="2" borderId="8" xfId="0" applyFont="1" applyFill="1" applyBorder="1" applyAlignment="1">
      <alignment vertical="center"/>
    </xf>
    <xf numFmtId="43" fontId="14" fillId="2" borderId="8" xfId="2" applyFont="1" applyFill="1" applyBorder="1" applyAlignment="1">
      <alignment vertical="center"/>
    </xf>
    <xf numFmtId="0" fontId="14" fillId="10" borderId="4" xfId="0" applyFont="1" applyFill="1" applyBorder="1" applyAlignment="1">
      <alignment vertical="center"/>
    </xf>
    <xf numFmtId="0" fontId="14" fillId="0" borderId="6" xfId="0" applyFont="1" applyFill="1" applyBorder="1" applyAlignment="1">
      <alignment horizontal="center" vertical="center" wrapText="1"/>
    </xf>
    <xf numFmtId="43" fontId="14" fillId="0" borderId="6" xfId="2" applyFont="1" applyFill="1" applyBorder="1" applyAlignment="1">
      <alignment vertical="center"/>
    </xf>
    <xf numFmtId="44" fontId="14" fillId="0" borderId="6" xfId="1" applyFont="1" applyBorder="1" applyAlignment="1">
      <alignment vertical="center"/>
    </xf>
    <xf numFmtId="0" fontId="14" fillId="0" borderId="1" xfId="0" applyFont="1" applyFill="1" applyBorder="1" applyAlignment="1">
      <alignment horizontal="center" vertical="center" wrapText="1"/>
    </xf>
    <xf numFmtId="43" fontId="14" fillId="0" borderId="1" xfId="2" applyFont="1" applyFill="1" applyBorder="1" applyAlignment="1">
      <alignment vertical="center"/>
    </xf>
    <xf numFmtId="44" fontId="14" fillId="0" borderId="1" xfId="1" applyFont="1" applyBorder="1" applyAlignment="1">
      <alignment vertical="center"/>
    </xf>
    <xf numFmtId="0" fontId="14" fillId="0" borderId="4" xfId="0" applyFont="1" applyFill="1" applyBorder="1" applyAlignment="1">
      <alignment horizontal="center" vertical="center" wrapText="1"/>
    </xf>
    <xf numFmtId="43" fontId="14" fillId="0" borderId="4" xfId="2" applyFont="1" applyFill="1" applyBorder="1" applyAlignment="1">
      <alignment vertical="center"/>
    </xf>
    <xf numFmtId="44" fontId="14" fillId="0" borderId="4" xfId="1" applyFont="1" applyBorder="1" applyAlignment="1">
      <alignment vertical="center"/>
    </xf>
    <xf numFmtId="43" fontId="14" fillId="0" borderId="4" xfId="2" applyFont="1" applyBorder="1" applyAlignment="1">
      <alignment vertical="center"/>
    </xf>
    <xf numFmtId="0" fontId="8" fillId="3" borderId="1" xfId="0" applyFont="1" applyFill="1" applyBorder="1" applyAlignment="1">
      <alignment vertical="center"/>
    </xf>
    <xf numFmtId="44" fontId="8" fillId="0" borderId="1" xfId="0" applyNumberFormat="1" applyFont="1" applyFill="1" applyBorder="1" applyAlignment="1">
      <alignment vertical="center"/>
    </xf>
    <xf numFmtId="0" fontId="14" fillId="2" borderId="4" xfId="0" applyFont="1" applyFill="1" applyBorder="1" applyAlignment="1">
      <alignment vertical="center"/>
    </xf>
    <xf numFmtId="0" fontId="8" fillId="10" borderId="2" xfId="0" applyFont="1" applyFill="1" applyBorder="1" applyAlignment="1">
      <alignment horizontal="center" vertical="center" wrapText="1"/>
    </xf>
    <xf numFmtId="43" fontId="14" fillId="0" borderId="5" xfId="2" applyFont="1" applyFill="1" applyBorder="1" applyAlignment="1">
      <alignment vertical="center"/>
    </xf>
    <xf numFmtId="43" fontId="14" fillId="0" borderId="6" xfId="2"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vertical="center"/>
    </xf>
    <xf numFmtId="43" fontId="14" fillId="0" borderId="0" xfId="2" applyFont="1" applyBorder="1" applyAlignment="1">
      <alignment vertical="center"/>
    </xf>
    <xf numFmtId="44" fontId="14" fillId="10" borderId="4" xfId="1" applyFont="1" applyFill="1" applyBorder="1" applyAlignment="1">
      <alignment vertical="center"/>
    </xf>
    <xf numFmtId="0" fontId="14" fillId="0" borderId="8" xfId="0" applyFont="1" applyBorder="1" applyAlignment="1">
      <alignment horizontal="center" vertical="center"/>
    </xf>
    <xf numFmtId="43" fontId="14" fillId="0" borderId="9" xfId="2" applyFont="1" applyBorder="1" applyAlignment="1">
      <alignment vertical="center"/>
    </xf>
    <xf numFmtId="0" fontId="8" fillId="0" borderId="0" xfId="0" applyFont="1" applyFill="1" applyBorder="1" applyAlignment="1">
      <alignment vertical="center"/>
    </xf>
    <xf numFmtId="43" fontId="14" fillId="10" borderId="4" xfId="2" applyFont="1" applyFill="1" applyBorder="1" applyAlignment="1">
      <alignment vertical="center"/>
    </xf>
    <xf numFmtId="0" fontId="14" fillId="0" borderId="8" xfId="0" applyFont="1" applyFill="1" applyBorder="1" applyAlignment="1">
      <alignment vertical="center"/>
    </xf>
    <xf numFmtId="44" fontId="14" fillId="0" borderId="1" xfId="0" applyNumberFormat="1" applyFont="1" applyBorder="1" applyAlignment="1">
      <alignment vertical="center"/>
    </xf>
    <xf numFmtId="44" fontId="14" fillId="0" borderId="1" xfId="0" applyNumberFormat="1" applyFont="1" applyFill="1" applyBorder="1" applyAlignment="1">
      <alignment vertical="center"/>
    </xf>
    <xf numFmtId="44" fontId="14" fillId="0" borderId="1" xfId="1" applyFont="1" applyFill="1" applyBorder="1" applyAlignment="1">
      <alignment vertical="center"/>
    </xf>
    <xf numFmtId="0" fontId="14" fillId="0" borderId="1" xfId="0" applyFont="1" applyFill="1" applyBorder="1" applyAlignment="1">
      <alignment vertical="center"/>
    </xf>
    <xf numFmtId="0" fontId="14" fillId="0" borderId="0" xfId="0" applyFont="1" applyFill="1" applyAlignment="1">
      <alignment vertical="center"/>
    </xf>
    <xf numFmtId="4" fontId="14" fillId="2" borderId="4" xfId="0" applyNumberFormat="1" applyFont="1" applyFill="1" applyBorder="1" applyAlignment="1">
      <alignment vertical="center"/>
    </xf>
    <xf numFmtId="43" fontId="14" fillId="0" borderId="6" xfId="2" applyFont="1" applyBorder="1" applyAlignment="1">
      <alignment horizontal="center" vertical="center"/>
    </xf>
    <xf numFmtId="43" fontId="14" fillId="0" borderId="1" xfId="2" applyFont="1" applyFill="1" applyBorder="1" applyAlignment="1">
      <alignment horizontal="center" vertical="center" wrapText="1"/>
    </xf>
    <xf numFmtId="0" fontId="8" fillId="3" borderId="6" xfId="0" applyFont="1" applyFill="1" applyBorder="1" applyAlignment="1">
      <alignment vertical="center"/>
    </xf>
    <xf numFmtId="43" fontId="14" fillId="10" borderId="7" xfId="0" applyNumberFormat="1" applyFont="1" applyFill="1" applyBorder="1" applyAlignment="1">
      <alignment vertical="center"/>
    </xf>
    <xf numFmtId="43" fontId="14" fillId="10" borderId="7" xfId="2" applyFont="1" applyFill="1" applyBorder="1" applyAlignment="1">
      <alignment vertical="center"/>
    </xf>
    <xf numFmtId="43" fontId="14" fillId="10" borderId="4" xfId="0" applyNumberFormat="1" applyFont="1" applyFill="1" applyBorder="1" applyAlignment="1">
      <alignment vertical="center"/>
    </xf>
    <xf numFmtId="43" fontId="14" fillId="0" borderId="4" xfId="0" applyNumberFormat="1" applyFont="1" applyFill="1" applyBorder="1" applyAlignment="1">
      <alignment vertical="center"/>
    </xf>
    <xf numFmtId="43" fontId="5" fillId="0" borderId="6" xfId="2" applyFont="1" applyBorder="1" applyAlignment="1">
      <alignment vertical="center" wrapText="1"/>
    </xf>
    <xf numFmtId="43" fontId="5" fillId="0" borderId="1" xfId="2" applyFont="1" applyBorder="1" applyAlignment="1">
      <alignment vertical="center" wrapText="1"/>
    </xf>
    <xf numFmtId="43" fontId="0" fillId="0" borderId="0" xfId="0" applyNumberFormat="1"/>
    <xf numFmtId="0" fontId="8" fillId="0" borderId="0" xfId="0" applyFont="1" applyFill="1" applyBorder="1" applyAlignment="1">
      <alignment horizontal="right" vertical="center"/>
    </xf>
    <xf numFmtId="43" fontId="14" fillId="2" borderId="4" xfId="0" applyNumberFormat="1" applyFont="1" applyFill="1" applyBorder="1" applyAlignment="1">
      <alignment vertical="center"/>
    </xf>
    <xf numFmtId="9" fontId="14" fillId="11" borderId="1" xfId="5" applyFont="1" applyFill="1" applyBorder="1" applyAlignment="1">
      <alignment horizontal="right" vertical="center"/>
    </xf>
    <xf numFmtId="0" fontId="0" fillId="0" borderId="1" xfId="0" applyBorder="1" applyAlignment="1">
      <alignment horizontal="center"/>
    </xf>
    <xf numFmtId="4" fontId="14" fillId="10" borderId="4" xfId="0" applyNumberFormat="1" applyFont="1" applyFill="1" applyBorder="1" applyAlignment="1">
      <alignment vertical="center"/>
    </xf>
    <xf numFmtId="0" fontId="0" fillId="0" borderId="0" xfId="0" applyBorder="1"/>
    <xf numFmtId="2" fontId="14" fillId="0" borderId="1" xfId="0" applyNumberFormat="1" applyFont="1" applyFill="1" applyBorder="1" applyAlignment="1">
      <alignment horizontal="center" vertical="center" wrapText="1"/>
    </xf>
    <xf numFmtId="0" fontId="8" fillId="0" borderId="0" xfId="0" applyFont="1" applyAlignment="1">
      <alignment vertical="center"/>
    </xf>
    <xf numFmtId="0" fontId="14" fillId="2" borderId="1" xfId="0" applyFont="1" applyFill="1" applyBorder="1" applyAlignment="1">
      <alignment vertical="center"/>
    </xf>
    <xf numFmtId="43" fontId="14" fillId="2" borderId="1" xfId="2" applyFont="1" applyFill="1" applyBorder="1" applyAlignment="1">
      <alignment vertical="center"/>
    </xf>
    <xf numFmtId="43" fontId="14" fillId="11" borderId="1" xfId="2" applyFont="1" applyFill="1" applyBorder="1" applyAlignment="1">
      <alignment vertical="center"/>
    </xf>
    <xf numFmtId="0" fontId="8" fillId="0" borderId="1" xfId="0" applyFont="1" applyFill="1" applyBorder="1" applyAlignment="1">
      <alignment vertical="center"/>
    </xf>
    <xf numFmtId="1" fontId="2" fillId="10" borderId="1" xfId="0" applyNumberFormat="1" applyFont="1" applyFill="1" applyBorder="1" applyAlignment="1">
      <alignment horizontal="center" vertical="center"/>
    </xf>
    <xf numFmtId="0" fontId="0" fillId="2" borderId="1" xfId="0" applyFill="1" applyBorder="1" applyAlignment="1">
      <alignment vertical="center"/>
    </xf>
    <xf numFmtId="43" fontId="14" fillId="2" borderId="1" xfId="0" applyNumberFormat="1" applyFont="1" applyFill="1" applyBorder="1" applyAlignment="1">
      <alignment vertical="center"/>
    </xf>
    <xf numFmtId="0" fontId="8" fillId="0" borderId="1" xfId="0" applyFont="1" applyFill="1" applyBorder="1" applyAlignment="1">
      <alignment horizontal="right" vertical="center"/>
    </xf>
    <xf numFmtId="4" fontId="14"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8" fillId="0" borderId="1" xfId="0" applyFont="1" applyBorder="1" applyAlignment="1">
      <alignment vertical="center"/>
    </xf>
    <xf numFmtId="44" fontId="8" fillId="0" borderId="1" xfId="0" applyNumberFormat="1" applyFont="1" applyBorder="1" applyAlignment="1">
      <alignment vertical="center"/>
    </xf>
    <xf numFmtId="44" fontId="8" fillId="0" borderId="1" xfId="1" applyFont="1" applyBorder="1" applyAlignment="1">
      <alignment vertical="center"/>
    </xf>
    <xf numFmtId="43" fontId="14" fillId="10" borderId="1" xfId="0" applyNumberFormat="1" applyFont="1" applyFill="1" applyBorder="1" applyAlignment="1">
      <alignment vertical="center"/>
    </xf>
    <xf numFmtId="43" fontId="14" fillId="13" borderId="4" xfId="2" applyFont="1" applyFill="1" applyBorder="1" applyAlignment="1">
      <alignment vertical="center"/>
    </xf>
    <xf numFmtId="4" fontId="14" fillId="13" borderId="4" xfId="0" applyNumberFormat="1" applyFont="1" applyFill="1" applyBorder="1" applyAlignment="1">
      <alignment vertical="center"/>
    </xf>
    <xf numFmtId="43" fontId="14" fillId="0" borderId="1" xfId="2" applyFont="1" applyBorder="1" applyAlignment="1">
      <alignment horizontal="center" vertical="center"/>
    </xf>
    <xf numFmtId="2" fontId="8" fillId="0" borderId="1" xfId="1" applyNumberFormat="1" applyFont="1" applyBorder="1" applyAlignment="1">
      <alignment horizontal="left" vertical="center"/>
    </xf>
    <xf numFmtId="2" fontId="8" fillId="0" borderId="1" xfId="0" applyNumberFormat="1" applyFont="1" applyFill="1" applyBorder="1" applyAlignment="1">
      <alignment horizontal="left" vertical="center"/>
    </xf>
    <xf numFmtId="2" fontId="8" fillId="0" borderId="1" xfId="0" applyNumberFormat="1" applyFont="1" applyBorder="1" applyAlignment="1">
      <alignment horizontal="left" vertical="center"/>
    </xf>
    <xf numFmtId="0" fontId="0" fillId="0" borderId="8" xfId="0" applyBorder="1"/>
    <xf numFmtId="0" fontId="0" fillId="0" borderId="9" xfId="0" applyBorder="1"/>
    <xf numFmtId="0" fontId="0" fillId="0" borderId="7" xfId="0" applyBorder="1"/>
    <xf numFmtId="0" fontId="0" fillId="0" borderId="13" xfId="0" applyBorder="1"/>
    <xf numFmtId="0" fontId="6" fillId="0" borderId="1" xfId="4" applyFont="1" applyBorder="1" applyAlignment="1">
      <alignment horizontal="left" vertical="center" wrapText="1"/>
    </xf>
    <xf numFmtId="43" fontId="3" fillId="0" borderId="1" xfId="2" applyFont="1" applyFill="1" applyBorder="1" applyAlignment="1">
      <alignment vertical="center" wrapText="1"/>
    </xf>
    <xf numFmtId="0" fontId="6" fillId="0" borderId="1" xfId="4" applyFont="1" applyBorder="1" applyAlignment="1">
      <alignment horizontal="center" vertical="center" wrapText="1"/>
    </xf>
    <xf numFmtId="0" fontId="19" fillId="5" borderId="0" xfId="0" applyFont="1" applyFill="1" applyBorder="1" applyAlignment="1">
      <alignment vertical="center" wrapText="1"/>
    </xf>
    <xf numFmtId="0" fontId="22" fillId="0" borderId="0" xfId="0" applyFont="1" applyAlignment="1">
      <alignment vertical="center"/>
    </xf>
    <xf numFmtId="44" fontId="22" fillId="0" borderId="1" xfId="1" applyFont="1" applyBorder="1" applyAlignment="1">
      <alignment vertical="center"/>
    </xf>
    <xf numFmtId="44" fontId="21" fillId="0" borderId="0" xfId="0" applyNumberFormat="1" applyFont="1" applyFill="1" applyBorder="1" applyAlignment="1">
      <alignment vertical="center"/>
    </xf>
    <xf numFmtId="0" fontId="22" fillId="0" borderId="3" xfId="0" applyFont="1" applyFill="1" applyBorder="1" applyAlignment="1">
      <alignment vertical="center"/>
    </xf>
    <xf numFmtId="0" fontId="23" fillId="0" borderId="0" xfId="0" applyFont="1" applyFill="1"/>
    <xf numFmtId="43" fontId="14" fillId="10" borderId="0" xfId="2" applyFont="1" applyFill="1" applyBorder="1" applyAlignment="1">
      <alignment vertical="center"/>
    </xf>
    <xf numFmtId="43" fontId="0" fillId="0" borderId="0" xfId="0" applyNumberFormat="1" applyAlignment="1">
      <alignment vertical="center"/>
    </xf>
    <xf numFmtId="0" fontId="21" fillId="0" borderId="2" xfId="0" applyFont="1" applyFill="1" applyBorder="1" applyAlignment="1">
      <alignment horizontal="center" vertical="center"/>
    </xf>
    <xf numFmtId="0" fontId="22" fillId="2" borderId="8" xfId="0" applyFont="1" applyFill="1" applyBorder="1" applyAlignment="1">
      <alignment vertical="center"/>
    </xf>
    <xf numFmtId="0" fontId="22" fillId="10" borderId="4" xfId="0" applyFont="1" applyFill="1" applyBorder="1" applyAlignment="1">
      <alignment vertical="center"/>
    </xf>
    <xf numFmtId="44" fontId="22" fillId="0" borderId="12" xfId="1" applyFont="1" applyBorder="1" applyAlignment="1">
      <alignment vertical="center"/>
    </xf>
    <xf numFmtId="44" fontId="22" fillId="0" borderId="2" xfId="1" applyFont="1" applyBorder="1" applyAlignment="1">
      <alignment vertical="center"/>
    </xf>
    <xf numFmtId="44" fontId="22" fillId="0" borderId="4" xfId="1" applyFont="1" applyBorder="1" applyAlignment="1">
      <alignment vertical="center"/>
    </xf>
    <xf numFmtId="44" fontId="21" fillId="0" borderId="2" xfId="0" applyNumberFormat="1" applyFont="1" applyFill="1" applyBorder="1" applyAlignment="1">
      <alignment vertical="center"/>
    </xf>
    <xf numFmtId="0" fontId="21" fillId="10" borderId="4" xfId="0" applyFont="1" applyFill="1" applyBorder="1" applyAlignment="1">
      <alignment horizontal="center" vertical="center" wrapText="1"/>
    </xf>
    <xf numFmtId="0" fontId="22" fillId="0" borderId="2" xfId="0" applyFont="1" applyBorder="1" applyAlignment="1">
      <alignment vertical="center"/>
    </xf>
    <xf numFmtId="44" fontId="22" fillId="10" borderId="4" xfId="1" applyFont="1" applyFill="1" applyBorder="1" applyAlignment="1">
      <alignment vertical="center"/>
    </xf>
    <xf numFmtId="0" fontId="22" fillId="2" borderId="4" xfId="0" applyFont="1" applyFill="1" applyBorder="1" applyAlignment="1">
      <alignment vertical="center"/>
    </xf>
    <xf numFmtId="0" fontId="22" fillId="0" borderId="4" xfId="0" applyFont="1" applyFill="1" applyBorder="1" applyAlignment="1">
      <alignment vertical="center"/>
    </xf>
    <xf numFmtId="44" fontId="22" fillId="0" borderId="2" xfId="0" applyNumberFormat="1" applyFont="1" applyBorder="1" applyAlignment="1">
      <alignment vertical="center"/>
    </xf>
    <xf numFmtId="44" fontId="22" fillId="0" borderId="2" xfId="0" applyNumberFormat="1" applyFont="1" applyFill="1" applyBorder="1" applyAlignment="1">
      <alignment vertical="center"/>
    </xf>
    <xf numFmtId="44" fontId="22" fillId="0" borderId="2" xfId="1" applyFont="1" applyFill="1" applyBorder="1" applyAlignment="1">
      <alignment vertical="center"/>
    </xf>
    <xf numFmtId="0" fontId="22" fillId="0" borderId="2" xfId="0" applyFont="1" applyFill="1" applyBorder="1" applyAlignment="1">
      <alignment vertical="center"/>
    </xf>
    <xf numFmtId="44" fontId="22" fillId="0" borderId="12" xfId="0" applyNumberFormat="1" applyFont="1" applyBorder="1" applyAlignment="1">
      <alignment vertical="center"/>
    </xf>
    <xf numFmtId="44" fontId="22" fillId="0" borderId="12" xfId="0" applyNumberFormat="1" applyFont="1" applyFill="1" applyBorder="1" applyAlignment="1">
      <alignment vertical="center"/>
    </xf>
    <xf numFmtId="44" fontId="21" fillId="0" borderId="12" xfId="0" applyNumberFormat="1" applyFont="1" applyFill="1" applyBorder="1" applyAlignment="1">
      <alignment vertical="center"/>
    </xf>
    <xf numFmtId="43" fontId="0" fillId="0" borderId="0" xfId="0" applyNumberFormat="1" applyAlignment="1">
      <alignment vertical="center" wrapText="1"/>
    </xf>
    <xf numFmtId="43" fontId="14" fillId="10" borderId="2" xfId="2" applyFont="1" applyFill="1" applyBorder="1" applyAlignment="1">
      <alignment vertical="center"/>
    </xf>
    <xf numFmtId="0" fontId="14" fillId="0" borderId="4" xfId="0" applyFont="1" applyFill="1" applyBorder="1" applyAlignment="1">
      <alignment vertical="center"/>
    </xf>
    <xf numFmtId="0" fontId="25" fillId="16" borderId="1" xfId="6" applyFont="1" applyFill="1" applyBorder="1" applyAlignment="1">
      <alignment horizontal="center" vertical="center" wrapText="1"/>
    </xf>
    <xf numFmtId="0" fontId="25" fillId="16" borderId="1" xfId="6" applyFont="1" applyFill="1" applyBorder="1" applyAlignment="1">
      <alignment horizontal="left" vertical="center" wrapText="1"/>
    </xf>
    <xf numFmtId="0" fontId="25" fillId="16" borderId="1" xfId="6" applyNumberFormat="1" applyFont="1" applyFill="1" applyBorder="1" applyAlignment="1">
      <alignment horizontal="center" vertical="center" wrapText="1"/>
    </xf>
    <xf numFmtId="171" fontId="14" fillId="0" borderId="1" xfId="1" applyNumberFormat="1" applyFont="1" applyBorder="1" applyAlignment="1">
      <alignment vertical="center"/>
    </xf>
    <xf numFmtId="0" fontId="2" fillId="10" borderId="2" xfId="0" applyFont="1" applyFill="1" applyBorder="1" applyAlignment="1">
      <alignment vertical="center"/>
    </xf>
    <xf numFmtId="0" fontId="2" fillId="10" borderId="4" xfId="0" applyFont="1" applyFill="1" applyBorder="1" applyAlignment="1">
      <alignment vertical="center"/>
    </xf>
    <xf numFmtId="0" fontId="2" fillId="10" borderId="4" xfId="0" applyFont="1" applyFill="1" applyBorder="1" applyAlignment="1">
      <alignment horizontal="center" vertical="center"/>
    </xf>
    <xf numFmtId="0" fontId="0" fillId="10" borderId="4" xfId="0" applyFill="1" applyBorder="1"/>
    <xf numFmtId="0" fontId="0" fillId="10" borderId="3" xfId="0" applyFill="1" applyBorder="1"/>
    <xf numFmtId="0" fontId="2" fillId="0" borderId="12" xfId="0" applyFont="1" applyFill="1" applyBorder="1" applyAlignment="1">
      <alignment horizontal="center" vertical="center"/>
    </xf>
    <xf numFmtId="0" fontId="2" fillId="0" borderId="7" xfId="0" applyFont="1" applyFill="1" applyBorder="1" applyAlignment="1">
      <alignment horizontal="center" vertical="center"/>
    </xf>
    <xf numFmtId="0" fontId="0" fillId="0" borderId="7" xfId="0" applyFill="1" applyBorder="1" applyAlignment="1">
      <alignment horizontal="center"/>
    </xf>
    <xf numFmtId="0" fontId="0" fillId="0" borderId="13" xfId="0" applyFill="1" applyBorder="1" applyAlignment="1">
      <alignment horizontal="center"/>
    </xf>
    <xf numFmtId="172" fontId="26" fillId="12" borderId="2" xfId="0" applyNumberFormat="1" applyFont="1" applyFill="1" applyBorder="1" applyAlignment="1">
      <alignment horizontal="center" vertical="center"/>
    </xf>
    <xf numFmtId="0" fontId="26" fillId="12" borderId="4" xfId="0" applyFont="1" applyFill="1" applyBorder="1" applyAlignment="1">
      <alignment vertical="center"/>
    </xf>
    <xf numFmtId="0" fontId="26" fillId="12" borderId="4" xfId="0" applyFont="1" applyFill="1" applyBorder="1" applyAlignment="1">
      <alignment vertical="center" wrapText="1"/>
    </xf>
    <xf numFmtId="0" fontId="26" fillId="12" borderId="8" xfId="0" applyFont="1" applyFill="1" applyBorder="1" applyAlignment="1">
      <alignment horizontal="center" vertical="center"/>
    </xf>
    <xf numFmtId="173" fontId="27" fillId="12" borderId="8" xfId="0" applyNumberFormat="1" applyFont="1" applyFill="1" applyBorder="1" applyAlignment="1">
      <alignment horizontal="right" vertical="center"/>
    </xf>
    <xf numFmtId="4" fontId="26" fillId="12" borderId="3" xfId="0" applyNumberFormat="1" applyFont="1" applyFill="1" applyBorder="1" applyAlignment="1">
      <alignment horizontal="right" vertical="center"/>
    </xf>
    <xf numFmtId="172" fontId="28" fillId="0" borderId="1" xfId="0" applyNumberFormat="1" applyFont="1" applyFill="1" applyBorder="1" applyAlignment="1">
      <alignment horizontal="center" vertical="center"/>
    </xf>
    <xf numFmtId="174" fontId="27" fillId="0" borderId="1" xfId="0" applyNumberFormat="1" applyFont="1" applyFill="1" applyBorder="1" applyAlignment="1">
      <alignment horizontal="center" vertical="center"/>
    </xf>
    <xf numFmtId="0" fontId="27" fillId="0" borderId="1" xfId="0" applyFont="1" applyFill="1" applyBorder="1" applyAlignment="1">
      <alignment horizontal="left" vertical="center" wrapText="1"/>
    </xf>
    <xf numFmtId="175" fontId="27" fillId="0" borderId="2" xfId="0" applyNumberFormat="1" applyFont="1" applyFill="1" applyBorder="1" applyAlignment="1">
      <alignment horizontal="right" vertical="center"/>
    </xf>
    <xf numFmtId="0" fontId="27" fillId="0" borderId="2" xfId="0" applyFont="1" applyFill="1" applyBorder="1" applyAlignment="1">
      <alignment vertical="center"/>
    </xf>
    <xf numFmtId="173" fontId="27" fillId="0" borderId="3" xfId="0" applyNumberFormat="1" applyFont="1" applyFill="1" applyBorder="1" applyAlignment="1">
      <alignment vertical="center"/>
    </xf>
    <xf numFmtId="4" fontId="28" fillId="0" borderId="3" xfId="0" applyNumberFormat="1" applyFont="1" applyFill="1" applyBorder="1" applyAlignment="1">
      <alignment vertical="center"/>
    </xf>
    <xf numFmtId="1" fontId="29" fillId="0" borderId="1" xfId="0" applyNumberFormat="1" applyFont="1" applyBorder="1" applyAlignment="1">
      <alignment horizontal="center" vertical="center" wrapText="1"/>
    </xf>
    <xf numFmtId="1" fontId="5" fillId="4"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4" xfId="0" applyBorder="1" applyAlignment="1">
      <alignment vertical="center"/>
    </xf>
    <xf numFmtId="0" fontId="0" fillId="0" borderId="4" xfId="0" applyBorder="1" applyAlignment="1">
      <alignment vertical="center" wrapText="1"/>
    </xf>
    <xf numFmtId="1" fontId="9" fillId="0" borderId="1" xfId="0" applyNumberFormat="1" applyFont="1" applyBorder="1" applyAlignment="1">
      <alignment horizontal="center" vertical="center" wrapText="1"/>
    </xf>
    <xf numFmtId="43" fontId="0" fillId="0" borderId="1" xfId="0" applyNumberFormat="1" applyBorder="1" applyAlignment="1">
      <alignment vertical="center"/>
    </xf>
    <xf numFmtId="43" fontId="0" fillId="0" borderId="0" xfId="2" applyFont="1" applyAlignment="1">
      <alignment vertical="center"/>
    </xf>
    <xf numFmtId="0" fontId="0" fillId="0" borderId="1" xfId="0" applyFill="1" applyBorder="1"/>
    <xf numFmtId="43" fontId="0" fillId="0" borderId="3" xfId="2" applyFont="1" applyBorder="1" applyAlignment="1">
      <alignment vertical="center"/>
    </xf>
    <xf numFmtId="0" fontId="0" fillId="0" borderId="5" xfId="0" applyBorder="1" applyAlignment="1">
      <alignment vertical="center" wrapText="1"/>
    </xf>
    <xf numFmtId="172" fontId="26" fillId="0" borderId="8" xfId="0" applyNumberFormat="1" applyFont="1" applyFill="1" applyBorder="1" applyAlignment="1">
      <alignment horizontal="center"/>
    </xf>
    <xf numFmtId="174" fontId="27" fillId="0" borderId="0" xfId="0" applyNumberFormat="1" applyFont="1" applyFill="1" applyAlignment="1">
      <alignment horizontal="center"/>
    </xf>
    <xf numFmtId="0" fontId="27" fillId="0" borderId="0" xfId="0" applyFont="1" applyFill="1" applyAlignment="1">
      <alignment horizontal="left" wrapText="1"/>
    </xf>
    <xf numFmtId="0" fontId="27" fillId="0" borderId="0" xfId="0" applyFont="1" applyFill="1" applyAlignment="1">
      <alignment horizontal="center"/>
    </xf>
    <xf numFmtId="4" fontId="27" fillId="0" borderId="0" xfId="0" applyNumberFormat="1" applyFont="1" applyFill="1"/>
    <xf numFmtId="175" fontId="27" fillId="0" borderId="0" xfId="0" applyNumberFormat="1" applyFont="1" applyFill="1" applyAlignment="1">
      <alignment horizontal="right"/>
    </xf>
    <xf numFmtId="172" fontId="28" fillId="0" borderId="17" xfId="0" applyNumberFormat="1" applyFont="1" applyFill="1" applyBorder="1" applyAlignment="1">
      <alignment horizontal="center" vertical="center"/>
    </xf>
    <xf numFmtId="174" fontId="27" fillId="0" borderId="0" xfId="0" applyNumberFormat="1" applyFont="1" applyFill="1" applyBorder="1" applyAlignment="1">
      <alignment horizontal="center" vertical="center" wrapText="1"/>
    </xf>
    <xf numFmtId="0" fontId="27" fillId="0" borderId="7" xfId="0" applyFont="1" applyFill="1" applyBorder="1" applyAlignment="1">
      <alignment horizontal="left" vertical="center" wrapText="1"/>
    </xf>
    <xf numFmtId="0" fontId="27" fillId="0" borderId="0" xfId="0" applyFont="1" applyFill="1" applyBorder="1" applyAlignment="1">
      <alignment horizontal="center" vertical="center" wrapText="1"/>
    </xf>
    <xf numFmtId="175" fontId="27" fillId="0" borderId="0" xfId="0" applyNumberFormat="1" applyFont="1" applyFill="1" applyBorder="1" applyAlignment="1">
      <alignment horizontal="right" vertical="center"/>
    </xf>
    <xf numFmtId="0" fontId="27" fillId="0" borderId="0" xfId="0" applyFont="1" applyFill="1" applyBorder="1" applyAlignment="1">
      <alignment vertical="center"/>
    </xf>
    <xf numFmtId="173" fontId="27" fillId="0" borderId="0" xfId="0" applyNumberFormat="1" applyFont="1" applyFill="1" applyBorder="1" applyAlignment="1">
      <alignment vertical="center"/>
    </xf>
    <xf numFmtId="4" fontId="28" fillId="0" borderId="20" xfId="0" applyNumberFormat="1" applyFont="1" applyFill="1" applyBorder="1" applyAlignment="1">
      <alignment vertical="center"/>
    </xf>
    <xf numFmtId="0" fontId="27" fillId="0" borderId="0" xfId="0" applyFont="1" applyFill="1" applyBorder="1" applyAlignment="1">
      <alignment horizontal="left" vertical="center" wrapText="1"/>
    </xf>
    <xf numFmtId="0" fontId="0" fillId="0" borderId="0" xfId="0" applyAlignment="1">
      <alignment horizontal="center" vertical="center"/>
    </xf>
    <xf numFmtId="0" fontId="0" fillId="0" borderId="3" xfId="0" applyBorder="1"/>
    <xf numFmtId="0" fontId="5" fillId="15"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44" fontId="0" fillId="0" borderId="2" xfId="1" applyFont="1" applyBorder="1" applyAlignment="1">
      <alignment vertical="center"/>
    </xf>
    <xf numFmtId="0" fontId="0" fillId="0" borderId="0" xfId="0" applyBorder="1" applyAlignment="1">
      <alignment vertical="center"/>
    </xf>
    <xf numFmtId="49" fontId="0" fillId="0" borderId="2" xfId="0" applyNumberFormat="1" applyBorder="1"/>
    <xf numFmtId="0" fontId="0" fillId="0" borderId="6" xfId="0" applyBorder="1" applyAlignment="1">
      <alignment horizontal="left" vertical="center" wrapText="1"/>
    </xf>
    <xf numFmtId="43" fontId="0" fillId="2" borderId="1" xfId="0" applyNumberFormat="1" applyFill="1" applyBorder="1" applyAlignment="1">
      <alignment horizontal="center" vertical="center"/>
    </xf>
    <xf numFmtId="43" fontId="0" fillId="0" borderId="1" xfId="2" applyFont="1" applyBorder="1" applyAlignment="1">
      <alignment vertical="center"/>
    </xf>
    <xf numFmtId="43" fontId="0" fillId="0" borderId="4" xfId="2" applyFont="1" applyFill="1" applyBorder="1" applyAlignment="1">
      <alignment vertical="center"/>
    </xf>
    <xf numFmtId="0" fontId="0" fillId="0" borderId="4" xfId="0" applyFill="1" applyBorder="1" applyAlignment="1">
      <alignment vertical="center"/>
    </xf>
    <xf numFmtId="0" fontId="2" fillId="10" borderId="2" xfId="0" applyFont="1" applyFill="1" applyBorder="1" applyAlignment="1">
      <alignment horizontal="center" vertical="center" wrapText="1"/>
    </xf>
    <xf numFmtId="164" fontId="0" fillId="0" borderId="1" xfId="1" applyNumberFormat="1" applyFont="1" applyBorder="1" applyAlignment="1">
      <alignment vertical="center"/>
    </xf>
    <xf numFmtId="0" fontId="2" fillId="0" borderId="1" xfId="0" applyFont="1" applyFill="1" applyBorder="1" applyAlignment="1">
      <alignment vertical="center"/>
    </xf>
    <xf numFmtId="43" fontId="0" fillId="11" borderId="1" xfId="0" applyNumberFormat="1" applyFill="1" applyBorder="1" applyAlignment="1">
      <alignment horizontal="center" vertical="center" wrapText="1"/>
    </xf>
    <xf numFmtId="0" fontId="5" fillId="0" borderId="0" xfId="0" applyFont="1" applyFill="1" applyBorder="1" applyAlignment="1">
      <alignment horizontal="center" vertical="center"/>
    </xf>
    <xf numFmtId="43" fontId="5" fillId="0" borderId="0" xfId="2" applyFont="1" applyFill="1" applyBorder="1" applyAlignment="1">
      <alignment horizontal="left" vertical="center" wrapText="1"/>
    </xf>
    <xf numFmtId="166" fontId="13" fillId="0" borderId="0" xfId="3" applyNumberFormat="1" applyFont="1" applyFill="1" applyBorder="1" applyAlignment="1">
      <alignment horizontal="left" vertical="center" wrapText="1"/>
    </xf>
    <xf numFmtId="0" fontId="22" fillId="0" borderId="0" xfId="0" applyFont="1" applyFill="1" applyBorder="1" applyAlignment="1">
      <alignment vertical="center"/>
    </xf>
    <xf numFmtId="0" fontId="2" fillId="3" borderId="4" xfId="0" applyFont="1" applyFill="1" applyBorder="1" applyAlignment="1">
      <alignment horizontal="right" vertical="center"/>
    </xf>
    <xf numFmtId="0" fontId="2" fillId="3" borderId="4" xfId="0" applyFont="1" applyFill="1" applyBorder="1" applyAlignment="1">
      <alignment vertical="center"/>
    </xf>
    <xf numFmtId="0" fontId="2" fillId="3" borderId="3" xfId="0" applyFont="1" applyFill="1" applyBorder="1" applyAlignment="1">
      <alignment vertical="center"/>
    </xf>
    <xf numFmtId="43" fontId="0" fillId="0" borderId="4" xfId="2" applyFont="1" applyBorder="1" applyAlignment="1">
      <alignment vertical="center"/>
    </xf>
    <xf numFmtId="0" fontId="8" fillId="0" borderId="4" xfId="0" applyFont="1" applyBorder="1" applyAlignment="1">
      <alignment vertical="center"/>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xf>
    <xf numFmtId="0" fontId="22" fillId="0" borderId="0" xfId="0" applyFont="1" applyFill="1" applyAlignment="1">
      <alignment vertical="center"/>
    </xf>
    <xf numFmtId="0" fontId="0" fillId="0" borderId="2" xfId="0" applyFont="1" applyFill="1" applyBorder="1" applyAlignment="1">
      <alignment horizontal="left" vertical="center" wrapText="1"/>
    </xf>
    <xf numFmtId="0" fontId="2" fillId="10" borderId="3" xfId="0" applyFont="1" applyFill="1" applyBorder="1" applyAlignment="1">
      <alignment vertical="center"/>
    </xf>
    <xf numFmtId="1" fontId="0" fillId="0" borderId="5" xfId="0" applyNumberFormat="1" applyFill="1" applyBorder="1" applyAlignment="1">
      <alignment horizontal="center" vertical="center" wrapText="1"/>
    </xf>
    <xf numFmtId="43" fontId="0" fillId="0" borderId="1" xfId="2" applyFont="1" applyFill="1" applyBorder="1" applyAlignment="1">
      <alignment vertical="center"/>
    </xf>
    <xf numFmtId="0" fontId="8" fillId="0" borderId="3" xfId="0" applyFont="1" applyFill="1" applyBorder="1" applyAlignment="1">
      <alignment horizontal="center" vertical="center"/>
    </xf>
    <xf numFmtId="44" fontId="8" fillId="0" borderId="3" xfId="0" applyNumberFormat="1" applyFont="1" applyFill="1" applyBorder="1" applyAlignment="1">
      <alignment vertical="center"/>
    </xf>
    <xf numFmtId="44" fontId="8" fillId="0" borderId="3" xfId="1" applyFont="1" applyFill="1" applyBorder="1" applyAlignment="1">
      <alignment vertical="center"/>
    </xf>
    <xf numFmtId="44" fontId="8" fillId="0" borderId="9" xfId="1" applyFont="1" applyFill="1" applyBorder="1" applyAlignment="1">
      <alignment vertical="center"/>
    </xf>
    <xf numFmtId="0" fontId="8"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ill="1" applyBorder="1" applyAlignment="1">
      <alignment vertical="center"/>
    </xf>
    <xf numFmtId="0" fontId="0" fillId="0" borderId="10" xfId="0" applyFont="1" applyFill="1" applyBorder="1" applyAlignment="1">
      <alignment horizontal="left" vertical="center" wrapText="1"/>
    </xf>
    <xf numFmtId="0" fontId="8" fillId="0" borderId="4" xfId="0" applyFont="1" applyFill="1" applyBorder="1" applyAlignment="1">
      <alignment horizontal="center" vertical="center"/>
    </xf>
    <xf numFmtId="44" fontId="8" fillId="0" borderId="4" xfId="0" applyNumberFormat="1" applyFont="1" applyFill="1" applyBorder="1" applyAlignment="1">
      <alignment vertical="center"/>
    </xf>
    <xf numFmtId="44" fontId="8" fillId="0" borderId="4" xfId="0" applyNumberFormat="1" applyFont="1" applyFill="1" applyBorder="1" applyAlignment="1">
      <alignment horizontal="right" vertical="center"/>
    </xf>
    <xf numFmtId="44" fontId="8" fillId="0" borderId="8" xfId="0" applyNumberFormat="1" applyFont="1" applyFill="1" applyBorder="1" applyAlignment="1">
      <alignment vertical="center"/>
    </xf>
    <xf numFmtId="0" fontId="8" fillId="3" borderId="8" xfId="0" applyFont="1" applyFill="1" applyBorder="1" applyAlignment="1">
      <alignment vertical="center"/>
    </xf>
    <xf numFmtId="0" fontId="30" fillId="0" borderId="1" xfId="0" applyFont="1" applyBorder="1" applyAlignment="1">
      <alignment horizontal="center" vertical="center"/>
    </xf>
    <xf numFmtId="0" fontId="10" fillId="0" borderId="0" xfId="0" applyFont="1" applyAlignment="1">
      <alignment vertical="center"/>
    </xf>
    <xf numFmtId="0" fontId="0" fillId="0" borderId="7" xfId="0" applyBorder="1" applyAlignment="1">
      <alignment vertical="center"/>
    </xf>
    <xf numFmtId="0" fontId="10" fillId="0" borderId="0" xfId="0" applyFont="1" applyAlignment="1">
      <alignment horizontal="right" vertical="center"/>
    </xf>
    <xf numFmtId="10" fontId="0" fillId="0" borderId="1" xfId="0" applyNumberFormat="1" applyBorder="1" applyAlignment="1">
      <alignment horizontal="left" vertical="center"/>
    </xf>
    <xf numFmtId="43" fontId="3" fillId="0" borderId="1" xfId="2" applyFont="1" applyFill="1" applyBorder="1" applyAlignment="1">
      <alignment horizontal="center"/>
    </xf>
    <xf numFmtId="43" fontId="0" fillId="0" borderId="1" xfId="2" applyFont="1" applyFill="1" applyBorder="1" applyAlignment="1">
      <alignment horizontal="center" vertical="center" wrapText="1"/>
    </xf>
    <xf numFmtId="44" fontId="0" fillId="0" borderId="0" xfId="0" applyNumberFormat="1"/>
    <xf numFmtId="44" fontId="0" fillId="0" borderId="1" xfId="0" applyNumberFormat="1" applyBorder="1"/>
    <xf numFmtId="175" fontId="0" fillId="0" borderId="0" xfId="0" applyNumberFormat="1"/>
    <xf numFmtId="43" fontId="25" fillId="16" borderId="1" xfId="2" applyFont="1" applyFill="1" applyBorder="1" applyAlignment="1">
      <alignment horizontal="center" vertical="center" wrapText="1"/>
    </xf>
    <xf numFmtId="0" fontId="0" fillId="12" borderId="0" xfId="0" applyFill="1"/>
    <xf numFmtId="0" fontId="0" fillId="9" borderId="0" xfId="0" applyFill="1"/>
    <xf numFmtId="10" fontId="0" fillId="0" borderId="0" xfId="5" applyNumberFormat="1" applyFont="1"/>
    <xf numFmtId="43" fontId="14" fillId="10" borderId="1" xfId="2" applyFont="1" applyFill="1" applyBorder="1" applyAlignment="1">
      <alignment vertical="center"/>
    </xf>
    <xf numFmtId="0" fontId="0" fillId="10" borderId="1" xfId="0" applyFill="1" applyBorder="1" applyAlignment="1">
      <alignment horizontal="center"/>
    </xf>
    <xf numFmtId="0" fontId="0" fillId="10" borderId="2" xfId="0" applyFont="1" applyFill="1" applyBorder="1" applyAlignment="1">
      <alignment vertical="center" wrapText="1"/>
    </xf>
    <xf numFmtId="44" fontId="14" fillId="10" borderId="1" xfId="0" applyNumberFormat="1" applyFont="1" applyFill="1" applyBorder="1" applyAlignment="1">
      <alignment vertical="center"/>
    </xf>
    <xf numFmtId="44" fontId="8" fillId="10" borderId="4" xfId="0" applyNumberFormat="1" applyFont="1" applyFill="1" applyBorder="1" applyAlignment="1">
      <alignment vertical="center"/>
    </xf>
    <xf numFmtId="44" fontId="8" fillId="10" borderId="3" xfId="0" applyNumberFormat="1" applyFont="1" applyFill="1" applyBorder="1" applyAlignment="1">
      <alignment vertical="center"/>
    </xf>
    <xf numFmtId="0" fontId="0" fillId="10" borderId="0" xfId="0" applyFill="1"/>
    <xf numFmtId="0" fontId="0" fillId="10" borderId="2" xfId="0" applyFill="1" applyBorder="1" applyAlignment="1">
      <alignment vertical="center"/>
    </xf>
    <xf numFmtId="44" fontId="8" fillId="10" borderId="4" xfId="0" applyNumberFormat="1" applyFont="1" applyFill="1" applyBorder="1" applyAlignment="1">
      <alignment horizontal="right" vertical="center"/>
    </xf>
    <xf numFmtId="0" fontId="0" fillId="10" borderId="2" xfId="0" applyFill="1" applyBorder="1" applyAlignment="1">
      <alignment vertical="center" wrapText="1"/>
    </xf>
    <xf numFmtId="0" fontId="0" fillId="10" borderId="2" xfId="0" applyFont="1" applyFill="1" applyBorder="1" applyAlignment="1">
      <alignment horizontal="left" vertical="center" wrapText="1"/>
    </xf>
    <xf numFmtId="1" fontId="2" fillId="10" borderId="5" xfId="0" applyNumberFormat="1" applyFont="1" applyFill="1" applyBorder="1" applyAlignment="1">
      <alignment horizontal="center" vertical="center" wrapText="1"/>
    </xf>
    <xf numFmtId="0" fontId="0" fillId="10" borderId="10" xfId="0" applyFont="1" applyFill="1" applyBorder="1" applyAlignment="1">
      <alignment horizontal="left" vertical="center" wrapText="1"/>
    </xf>
    <xf numFmtId="44" fontId="8" fillId="10" borderId="8" xfId="0" applyNumberFormat="1" applyFont="1" applyFill="1" applyBorder="1" applyAlignment="1">
      <alignment vertical="center"/>
    </xf>
    <xf numFmtId="44" fontId="8" fillId="10" borderId="9" xfId="1" applyFont="1" applyFill="1" applyBorder="1" applyAlignment="1">
      <alignment vertical="center"/>
    </xf>
    <xf numFmtId="43" fontId="0" fillId="10" borderId="1" xfId="2" applyFont="1" applyFill="1" applyBorder="1" applyAlignment="1">
      <alignment horizontal="center" vertical="center"/>
    </xf>
    <xf numFmtId="44" fontId="8" fillId="10" borderId="3" xfId="1" applyFont="1" applyFill="1" applyBorder="1" applyAlignment="1">
      <alignment vertical="center"/>
    </xf>
    <xf numFmtId="0" fontId="8" fillId="10" borderId="0" xfId="0" applyFont="1" applyFill="1" applyAlignment="1">
      <alignment vertical="center"/>
    </xf>
    <xf numFmtId="43" fontId="3" fillId="10" borderId="1" xfId="2" applyFont="1" applyFill="1" applyBorder="1" applyAlignment="1">
      <alignment horizontal="center"/>
    </xf>
    <xf numFmtId="43" fontId="0" fillId="10" borderId="1" xfId="2" applyFont="1" applyFill="1" applyBorder="1" applyAlignment="1">
      <alignment horizontal="center" vertical="center" wrapText="1"/>
    </xf>
    <xf numFmtId="43" fontId="0" fillId="10" borderId="1" xfId="2" applyFont="1" applyFill="1" applyBorder="1" applyAlignment="1">
      <alignment vertical="center"/>
    </xf>
    <xf numFmtId="0" fontId="8" fillId="10" borderId="4" xfId="0" applyFont="1" applyFill="1" applyBorder="1" applyAlignment="1">
      <alignment vertical="center"/>
    </xf>
    <xf numFmtId="0" fontId="8" fillId="10" borderId="0" xfId="0" applyFont="1" applyFill="1" applyBorder="1" applyAlignment="1">
      <alignment vertical="center"/>
    </xf>
    <xf numFmtId="0" fontId="0" fillId="10" borderId="3" xfId="0" applyFill="1" applyBorder="1" applyAlignment="1">
      <alignment vertical="center"/>
    </xf>
    <xf numFmtId="44" fontId="14" fillId="0" borderId="5" xfId="0" applyNumberFormat="1" applyFont="1" applyFill="1" applyBorder="1" applyAlignment="1">
      <alignment vertical="center"/>
    </xf>
    <xf numFmtId="44" fontId="8" fillId="0" borderId="5" xfId="0" applyNumberFormat="1" applyFont="1" applyFill="1" applyBorder="1" applyAlignment="1">
      <alignment vertical="center"/>
    </xf>
    <xf numFmtId="44" fontId="0" fillId="0" borderId="1" xfId="1" applyFont="1" applyBorder="1"/>
    <xf numFmtId="0" fontId="0" fillId="0" borderId="12" xfId="0" applyBorder="1"/>
    <xf numFmtId="0" fontId="0" fillId="12" borderId="1" xfId="0" applyFill="1" applyBorder="1" applyAlignment="1">
      <alignment vertical="center"/>
    </xf>
    <xf numFmtId="43" fontId="0" fillId="0" borderId="1" xfId="2" applyFont="1" applyBorder="1" applyAlignment="1">
      <alignment horizontal="center" vertical="center"/>
    </xf>
    <xf numFmtId="165" fontId="4" fillId="0" borderId="0" xfId="3" applyFont="1" applyFill="1" applyBorder="1" applyAlignment="1">
      <alignment horizontal="center" vertical="center" wrapText="1"/>
    </xf>
    <xf numFmtId="44" fontId="0" fillId="0" borderId="1" xfId="1" applyFont="1" applyBorder="1" applyAlignment="1">
      <alignment wrapText="1"/>
    </xf>
    <xf numFmtId="44" fontId="0" fillId="0" borderId="0" xfId="1" applyFont="1" applyBorder="1" applyAlignment="1">
      <alignment wrapText="1"/>
    </xf>
    <xf numFmtId="1" fontId="29" fillId="0" borderId="1" xfId="0" applyNumberFormat="1" applyFont="1" applyFill="1" applyBorder="1" applyAlignment="1">
      <alignment horizontal="center" vertical="center" wrapText="1"/>
    </xf>
    <xf numFmtId="44" fontId="14" fillId="0" borderId="1" xfId="1" applyFont="1" applyBorder="1" applyAlignment="1">
      <alignment vertical="center" wrapText="1"/>
    </xf>
    <xf numFmtId="0" fontId="14" fillId="4" borderId="1" xfId="0" applyFont="1" applyFill="1" applyBorder="1" applyAlignment="1">
      <alignment vertical="center"/>
    </xf>
    <xf numFmtId="0" fontId="0" fillId="0" borderId="0" xfId="0" applyAlignment="1">
      <alignment horizontal="center"/>
    </xf>
    <xf numFmtId="0" fontId="0" fillId="4" borderId="1" xfId="0" applyFill="1" applyBorder="1" applyAlignment="1">
      <alignment horizontal="center"/>
    </xf>
    <xf numFmtId="44" fontId="0" fillId="0" borderId="1" xfId="1" applyFont="1" applyBorder="1" applyAlignment="1">
      <alignment horizontal="center" wrapText="1"/>
    </xf>
    <xf numFmtId="1" fontId="18" fillId="0" borderId="1" xfId="0" applyNumberFormat="1" applyFont="1" applyBorder="1" applyAlignment="1">
      <alignment horizontal="center" vertical="center" wrapText="1"/>
    </xf>
    <xf numFmtId="1" fontId="5" fillId="0" borderId="6"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1" xfId="1" applyNumberFormat="1" applyFont="1" applyBorder="1" applyAlignment="1">
      <alignment vertical="center" wrapText="1"/>
    </xf>
    <xf numFmtId="1" fontId="29" fillId="0" borderId="6" xfId="4" applyNumberFormat="1" applyFont="1" applyBorder="1" applyAlignment="1">
      <alignment horizontal="center" vertical="center" wrapText="1"/>
    </xf>
    <xf numFmtId="1" fontId="29" fillId="0" borderId="1" xfId="4" applyNumberFormat="1" applyFont="1" applyBorder="1" applyAlignment="1">
      <alignment horizontal="center" vertical="center" wrapText="1"/>
    </xf>
    <xf numFmtId="1" fontId="29" fillId="0" borderId="4" xfId="4" applyNumberFormat="1" applyFont="1" applyFill="1" applyBorder="1" applyAlignment="1">
      <alignment horizontal="center" vertical="center" wrapText="1"/>
    </xf>
    <xf numFmtId="1" fontId="9" fillId="0" borderId="0" xfId="0" applyNumberFormat="1" applyFont="1" applyAlignment="1">
      <alignment vertical="center" wrapText="1"/>
    </xf>
    <xf numFmtId="1" fontId="18" fillId="3" borderId="2" xfId="0" applyNumberFormat="1" applyFont="1" applyFill="1" applyBorder="1" applyAlignment="1">
      <alignment vertical="center" wrapText="1"/>
    </xf>
    <xf numFmtId="1" fontId="18" fillId="0" borderId="1" xfId="0" applyNumberFormat="1" applyFont="1" applyFill="1" applyBorder="1" applyAlignment="1">
      <alignment vertical="center" wrapText="1"/>
    </xf>
    <xf numFmtId="1" fontId="29" fillId="0" borderId="1" xfId="0" applyNumberFormat="1" applyFont="1" applyFill="1" applyBorder="1" applyAlignment="1">
      <alignment horizontal="left" vertical="center" wrapText="1"/>
    </xf>
    <xf numFmtId="1" fontId="29" fillId="0" borderId="6"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6" xfId="0" applyNumberFormat="1" applyFont="1" applyBorder="1" applyAlignment="1">
      <alignment horizontal="center" vertical="center" wrapText="1"/>
    </xf>
    <xf numFmtId="1" fontId="9" fillId="0" borderId="1" xfId="0" applyNumberFormat="1" applyFont="1" applyBorder="1" applyAlignment="1">
      <alignment vertical="center" wrapText="1"/>
    </xf>
    <xf numFmtId="1" fontId="9" fillId="0" borderId="6" xfId="0" applyNumberFormat="1"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1" fontId="9" fillId="0" borderId="8" xfId="0" applyNumberFormat="1" applyFont="1" applyBorder="1" applyAlignment="1">
      <alignment horizontal="center" vertical="center" wrapText="1"/>
    </xf>
    <xf numFmtId="1" fontId="18" fillId="2" borderId="1" xfId="0" applyNumberFormat="1" applyFont="1" applyFill="1" applyBorder="1" applyAlignment="1">
      <alignment vertical="center" wrapText="1"/>
    </xf>
    <xf numFmtId="1" fontId="9" fillId="0" borderId="0" xfId="0" applyNumberFormat="1" applyFont="1" applyFill="1" applyAlignment="1">
      <alignment vertical="center" wrapText="1"/>
    </xf>
    <xf numFmtId="1" fontId="5" fillId="6" borderId="1" xfId="0" applyNumberFormat="1" applyFont="1" applyFill="1" applyBorder="1" applyAlignment="1">
      <alignment horizontal="center" vertical="center" wrapText="1"/>
    </xf>
    <xf numFmtId="1" fontId="32" fillId="18" borderId="5" xfId="0" applyNumberFormat="1" applyFont="1" applyFill="1" applyBorder="1" applyAlignment="1">
      <alignment vertical="center" wrapText="1"/>
    </xf>
    <xf numFmtId="1" fontId="32" fillId="14" borderId="2" xfId="0" applyNumberFormat="1" applyFont="1" applyFill="1" applyBorder="1" applyAlignment="1">
      <alignment horizontal="center" vertical="center" wrapText="1"/>
    </xf>
    <xf numFmtId="1" fontId="32" fillId="0" borderId="1" xfId="0" applyNumberFormat="1" applyFont="1" applyFill="1" applyBorder="1" applyAlignment="1">
      <alignment vertical="center" wrapText="1"/>
    </xf>
    <xf numFmtId="1" fontId="5" fillId="17" borderId="1" xfId="0" applyNumberFormat="1" applyFont="1" applyFill="1" applyBorder="1" applyAlignment="1">
      <alignment horizontal="center" vertical="center" wrapText="1"/>
    </xf>
    <xf numFmtId="1" fontId="9" fillId="0" borderId="0" xfId="0" applyNumberFormat="1" applyFont="1" applyBorder="1" applyAlignment="1">
      <alignment vertical="center" wrapText="1"/>
    </xf>
    <xf numFmtId="1" fontId="32" fillId="14" borderId="1" xfId="0" applyNumberFormat="1" applyFont="1" applyFill="1" applyBorder="1" applyAlignment="1">
      <alignment horizontal="center" vertical="center" wrapText="1"/>
    </xf>
    <xf numFmtId="1" fontId="9" fillId="17" borderId="1" xfId="0" applyNumberFormat="1" applyFont="1" applyFill="1" applyBorder="1" applyAlignment="1">
      <alignment horizontal="center" vertical="center" wrapText="1"/>
    </xf>
    <xf numFmtId="1" fontId="32" fillId="18" borderId="1" xfId="0" applyNumberFormat="1" applyFont="1" applyFill="1" applyBorder="1" applyAlignment="1">
      <alignment vertical="center" wrapText="1"/>
    </xf>
    <xf numFmtId="1" fontId="32" fillId="18" borderId="1" xfId="0" applyNumberFormat="1" applyFont="1" applyFill="1" applyBorder="1" applyAlignment="1">
      <alignment horizontal="center" vertical="center" wrapText="1"/>
    </xf>
    <xf numFmtId="1" fontId="9" fillId="0" borderId="0" xfId="0" applyNumberFormat="1" applyFont="1" applyFill="1" applyBorder="1" applyAlignment="1">
      <alignment vertical="center" wrapText="1"/>
    </xf>
    <xf numFmtId="1" fontId="32" fillId="18" borderId="2" xfId="0" applyNumberFormat="1" applyFont="1" applyFill="1" applyBorder="1" applyAlignment="1">
      <alignment horizontal="center" vertical="center" wrapText="1"/>
    </xf>
    <xf numFmtId="1" fontId="32" fillId="19" borderId="2" xfId="0" applyNumberFormat="1" applyFont="1" applyFill="1" applyBorder="1" applyAlignment="1">
      <alignment vertical="center" wrapText="1"/>
    </xf>
    <xf numFmtId="1" fontId="9" fillId="18" borderId="1" xfId="0" applyNumberFormat="1" applyFont="1" applyFill="1" applyBorder="1" applyAlignment="1">
      <alignment horizontal="center" vertical="center" wrapText="1"/>
    </xf>
    <xf numFmtId="1" fontId="9" fillId="18" borderId="1" xfId="0" applyNumberFormat="1" applyFont="1" applyFill="1" applyBorder="1" applyAlignment="1">
      <alignment vertical="center" wrapText="1"/>
    </xf>
    <xf numFmtId="0" fontId="11" fillId="0" borderId="0" xfId="0" applyFont="1" applyFill="1" applyBorder="1" applyAlignment="1">
      <alignment horizontal="center" vertical="center" wrapText="1"/>
    </xf>
    <xf numFmtId="1" fontId="18"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3" fontId="2" fillId="0" borderId="1" xfId="2" applyFont="1" applyFill="1" applyBorder="1" applyAlignment="1">
      <alignment vertical="center"/>
    </xf>
    <xf numFmtId="0" fontId="0" fillId="0" borderId="1" xfId="0" applyFont="1" applyFill="1" applyBorder="1" applyAlignment="1">
      <alignment horizontal="left" vertical="center" wrapText="1"/>
    </xf>
    <xf numFmtId="43" fontId="0" fillId="0" borderId="1" xfId="2" applyFont="1" applyFill="1" applyBorder="1" applyAlignment="1">
      <alignment horizontal="center" vertical="center"/>
    </xf>
    <xf numFmtId="0" fontId="0" fillId="10" borderId="1" xfId="0" applyFill="1" applyBorder="1" applyAlignment="1">
      <alignment horizontal="center" vertical="center" wrapText="1"/>
    </xf>
    <xf numFmtId="0" fontId="0" fillId="10" borderId="1" xfId="0" applyFont="1" applyFill="1" applyBorder="1" applyAlignment="1">
      <alignment horizontal="left" vertical="center" wrapText="1"/>
    </xf>
    <xf numFmtId="44" fontId="0" fillId="10" borderId="1" xfId="1" applyFont="1" applyFill="1" applyBorder="1" applyAlignment="1">
      <alignment vertical="center"/>
    </xf>
    <xf numFmtId="0" fontId="9" fillId="0" borderId="1" xfId="4" applyFont="1" applyFill="1" applyBorder="1" applyAlignment="1">
      <alignment horizontal="center" vertical="center" wrapText="1"/>
    </xf>
    <xf numFmtId="0" fontId="3" fillId="0" borderId="1" xfId="0" applyFont="1" applyFill="1" applyBorder="1" applyAlignment="1">
      <alignment horizontal="left"/>
    </xf>
    <xf numFmtId="0" fontId="9" fillId="10" borderId="1" xfId="4" applyFont="1" applyFill="1" applyBorder="1" applyAlignment="1">
      <alignment horizontal="center" vertical="center" wrapText="1"/>
    </xf>
    <xf numFmtId="0" fontId="3" fillId="10" borderId="1" xfId="0" applyFont="1" applyFill="1" applyBorder="1" applyAlignment="1">
      <alignment horizontal="left"/>
    </xf>
    <xf numFmtId="44" fontId="0" fillId="0" borderId="1" xfId="0" applyNumberFormat="1" applyFill="1" applyBorder="1" applyAlignment="1">
      <alignment vertical="center"/>
    </xf>
    <xf numFmtId="0" fontId="2" fillId="10" borderId="1" xfId="0" applyFont="1" applyFill="1" applyBorder="1" applyAlignment="1">
      <alignment vertical="center" wrapText="1"/>
    </xf>
    <xf numFmtId="44" fontId="0" fillId="10" borderId="1" xfId="0" applyNumberFormat="1" applyFill="1" applyBorder="1" applyAlignment="1">
      <alignment vertical="center"/>
    </xf>
    <xf numFmtId="0" fontId="2" fillId="3" borderId="4" xfId="0" applyFont="1" applyFill="1" applyBorder="1" applyAlignment="1">
      <alignment horizontal="center" vertical="center" wrapText="1"/>
    </xf>
    <xf numFmtId="44" fontId="14" fillId="12" borderId="1" xfId="1" applyFont="1" applyFill="1" applyBorder="1" applyAlignment="1">
      <alignment vertical="center" wrapText="1"/>
    </xf>
    <xf numFmtId="44" fontId="0" fillId="12" borderId="1" xfId="1" applyFont="1" applyFill="1" applyBorder="1" applyAlignment="1">
      <alignment wrapText="1"/>
    </xf>
    <xf numFmtId="44" fontId="0" fillId="12" borderId="1" xfId="1" applyFont="1" applyFill="1" applyBorder="1" applyAlignment="1">
      <alignment horizontal="center" wrapText="1"/>
    </xf>
    <xf numFmtId="44" fontId="0" fillId="12" borderId="1" xfId="1" applyFont="1" applyFill="1" applyBorder="1" applyAlignment="1">
      <alignment vertical="center" wrapText="1"/>
    </xf>
    <xf numFmtId="0" fontId="20" fillId="0" borderId="0" xfId="0" applyFont="1" applyBorder="1" applyAlignment="1"/>
    <xf numFmtId="43" fontId="8" fillId="0" borderId="0" xfId="2" applyFont="1" applyFill="1" applyBorder="1" applyAlignment="1">
      <alignment vertical="center"/>
    </xf>
    <xf numFmtId="43" fontId="0" fillId="2" borderId="4" xfId="2" applyFont="1" applyFill="1" applyBorder="1" applyAlignment="1">
      <alignment vertical="center"/>
    </xf>
    <xf numFmtId="43" fontId="8" fillId="0" borderId="0" xfId="2" applyFont="1" applyAlignment="1">
      <alignment vertical="center"/>
    </xf>
    <xf numFmtId="43" fontId="2" fillId="3" borderId="4" xfId="2" applyFont="1" applyFill="1" applyBorder="1" applyAlignment="1">
      <alignment vertical="center"/>
    </xf>
    <xf numFmtId="43" fontId="3" fillId="0" borderId="4" xfId="2" applyFont="1" applyFill="1" applyBorder="1" applyAlignment="1">
      <alignment vertical="center" wrapText="1"/>
    </xf>
    <xf numFmtId="43" fontId="3" fillId="0" borderId="12" xfId="2" applyFont="1" applyFill="1" applyBorder="1" applyAlignment="1">
      <alignment vertical="center"/>
    </xf>
    <xf numFmtId="43" fontId="3" fillId="0" borderId="2" xfId="2" applyFont="1" applyBorder="1" applyAlignment="1">
      <alignment vertical="center" wrapText="1"/>
    </xf>
    <xf numFmtId="43" fontId="0" fillId="0" borderId="6" xfId="2" applyFont="1" applyBorder="1" applyAlignment="1">
      <alignment vertical="center"/>
    </xf>
    <xf numFmtId="43" fontId="0" fillId="0" borderId="7" xfId="2" applyFont="1" applyFill="1" applyBorder="1" applyAlignment="1">
      <alignment vertical="center"/>
    </xf>
    <xf numFmtId="43" fontId="0" fillId="0" borderId="9" xfId="2" applyFont="1" applyBorder="1" applyAlignment="1">
      <alignment vertical="center"/>
    </xf>
    <xf numFmtId="43" fontId="0" fillId="0" borderId="7" xfId="2" applyFont="1" applyBorder="1" applyAlignment="1">
      <alignment vertical="center"/>
    </xf>
    <xf numFmtId="43" fontId="0" fillId="0" borderId="8" xfId="2" applyFont="1" applyBorder="1" applyAlignment="1">
      <alignment vertical="center"/>
    </xf>
    <xf numFmtId="43" fontId="0" fillId="2" borderId="1" xfId="2" applyFont="1" applyFill="1" applyBorder="1" applyAlignment="1">
      <alignment horizontal="center" vertical="center" wrapText="1"/>
    </xf>
    <xf numFmtId="1" fontId="14" fillId="12" borderId="1" xfId="1" applyNumberFormat="1" applyFont="1" applyFill="1" applyBorder="1" applyAlignment="1">
      <alignment horizontal="center" vertical="center" wrapText="1"/>
    </xf>
    <xf numFmtId="44" fontId="0" fillId="0" borderId="1" xfId="1" applyFont="1" applyBorder="1" applyAlignment="1">
      <alignment vertical="center" wrapText="1"/>
    </xf>
    <xf numFmtId="44" fontId="0" fillId="0" borderId="1" xfId="1" applyFont="1" applyBorder="1" applyAlignment="1">
      <alignment horizontal="center" vertical="center" wrapText="1"/>
    </xf>
    <xf numFmtId="1" fontId="0" fillId="12" borderId="1" xfId="0" applyNumberFormat="1" applyFill="1" applyBorder="1" applyAlignment="1">
      <alignment horizontal="center" vertical="center" wrapText="1"/>
    </xf>
    <xf numFmtId="9" fontId="0" fillId="0" borderId="1" xfId="0" applyNumberFormat="1" applyBorder="1"/>
    <xf numFmtId="0" fontId="2" fillId="10" borderId="10" xfId="0" applyFont="1" applyFill="1" applyBorder="1" applyAlignment="1">
      <alignment horizontal="center"/>
    </xf>
    <xf numFmtId="43" fontId="14" fillId="0" borderId="8" xfId="2" applyFont="1" applyBorder="1" applyAlignment="1">
      <alignment vertical="center"/>
    </xf>
    <xf numFmtId="0" fontId="3" fillId="12" borderId="1" xfId="0" applyFont="1" applyFill="1" applyBorder="1" applyAlignment="1">
      <alignment horizontal="center" vertical="center" wrapText="1"/>
    </xf>
    <xf numFmtId="1" fontId="5" fillId="12" borderId="1" xfId="0" applyNumberFormat="1" applyFont="1" applyFill="1" applyBorder="1" applyAlignment="1">
      <alignment horizontal="center" vertical="center" wrapText="1"/>
    </xf>
    <xf numFmtId="1" fontId="7" fillId="12" borderId="1" xfId="0" applyNumberFormat="1" applyFont="1" applyFill="1" applyBorder="1" applyAlignment="1">
      <alignment horizontal="center" vertical="center"/>
    </xf>
    <xf numFmtId="1" fontId="7" fillId="12"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44" fontId="14" fillId="12" borderId="1" xfId="1" applyFont="1" applyFill="1" applyBorder="1" applyAlignment="1">
      <alignment horizontal="center" vertical="center" wrapText="1"/>
    </xf>
    <xf numFmtId="0" fontId="14" fillId="0" borderId="0" xfId="0" applyFont="1"/>
    <xf numFmtId="0" fontId="13" fillId="0" borderId="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0" fillId="20" borderId="33" xfId="0" applyFill="1" applyBorder="1"/>
    <xf numFmtId="0" fontId="0" fillId="20" borderId="34" xfId="0" applyFill="1" applyBorder="1"/>
    <xf numFmtId="0" fontId="5" fillId="0" borderId="0" xfId="0" applyFont="1"/>
    <xf numFmtId="0" fontId="9"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5" fillId="13"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0" borderId="32" xfId="0" applyFont="1" applyFill="1" applyBorder="1" applyAlignment="1">
      <alignment horizontal="center" vertical="top" wrapText="1"/>
    </xf>
    <xf numFmtId="0" fontId="5" fillId="4" borderId="35" xfId="0" applyFont="1" applyFill="1" applyBorder="1" applyAlignment="1">
      <alignment horizontal="center" vertical="top" wrapText="1"/>
    </xf>
    <xf numFmtId="0" fontId="5" fillId="4" borderId="36" xfId="0" applyFont="1" applyFill="1" applyBorder="1" applyAlignment="1">
      <alignment horizontal="center" vertical="top" wrapText="1"/>
    </xf>
    <xf numFmtId="1" fontId="9" fillId="7" borderId="1" xfId="0" applyNumberFormat="1" applyFont="1" applyFill="1" applyBorder="1" applyAlignment="1">
      <alignment horizontal="center" vertical="center"/>
    </xf>
    <xf numFmtId="0" fontId="0" fillId="7" borderId="1" xfId="0" applyFill="1" applyBorder="1" applyAlignment="1">
      <alignment horizontal="justify" vertical="center" wrapText="1"/>
    </xf>
    <xf numFmtId="0" fontId="14" fillId="7" borderId="1" xfId="0" applyFont="1" applyFill="1" applyBorder="1" applyAlignment="1">
      <alignment horizontal="center" vertical="center" wrapText="1"/>
    </xf>
    <xf numFmtId="43" fontId="14" fillId="7" borderId="1" xfId="2" applyFont="1" applyFill="1" applyBorder="1" applyAlignment="1">
      <alignment vertical="center"/>
    </xf>
    <xf numFmtId="176" fontId="9" fillId="7" borderId="1" xfId="1" applyNumberFormat="1" applyFont="1" applyFill="1" applyBorder="1" applyAlignment="1">
      <alignment vertical="center"/>
    </xf>
    <xf numFmtId="43" fontId="9" fillId="7" borderId="1" xfId="1" applyNumberFormat="1" applyFont="1" applyFill="1" applyBorder="1" applyAlignment="1">
      <alignment vertical="center"/>
    </xf>
    <xf numFmtId="43" fontId="9" fillId="0" borderId="32" xfId="1" applyNumberFormat="1" applyFont="1" applyFill="1" applyBorder="1" applyAlignment="1">
      <alignment vertical="center"/>
    </xf>
    <xf numFmtId="176" fontId="14" fillId="7" borderId="35" xfId="1" applyNumberFormat="1" applyFont="1" applyFill="1" applyBorder="1" applyAlignment="1">
      <alignment vertical="center"/>
    </xf>
    <xf numFmtId="176" fontId="14" fillId="7" borderId="36" xfId="1" applyNumberFormat="1" applyFont="1" applyFill="1" applyBorder="1" applyAlignment="1">
      <alignment vertical="center"/>
    </xf>
    <xf numFmtId="0" fontId="0" fillId="4" borderId="1" xfId="0" applyFill="1" applyBorder="1" applyAlignment="1">
      <alignment horizontal="justify" vertical="center" wrapText="1"/>
    </xf>
    <xf numFmtId="0" fontId="5" fillId="4" borderId="1" xfId="0" applyFont="1" applyFill="1" applyBorder="1" applyAlignment="1">
      <alignment horizontal="center" vertical="center" wrapText="1"/>
    </xf>
    <xf numFmtId="164" fontId="5" fillId="13" borderId="1" xfId="1" applyNumberFormat="1" applyFont="1" applyFill="1" applyBorder="1" applyAlignment="1">
      <alignment horizontal="center" vertical="center" wrapText="1"/>
    </xf>
    <xf numFmtId="164" fontId="5" fillId="9" borderId="1" xfId="1" applyNumberFormat="1" applyFont="1" applyFill="1" applyBorder="1" applyAlignment="1">
      <alignment horizontal="center" vertical="center" wrapText="1"/>
    </xf>
    <xf numFmtId="164" fontId="5" fillId="0" borderId="32" xfId="1" applyNumberFormat="1" applyFont="1" applyFill="1" applyBorder="1" applyAlignment="1">
      <alignment horizontal="center" vertical="center" wrapText="1"/>
    </xf>
    <xf numFmtId="176" fontId="18" fillId="13" borderId="35" xfId="1" applyNumberFormat="1" applyFont="1" applyFill="1" applyBorder="1" applyAlignment="1">
      <alignment vertical="center"/>
    </xf>
    <xf numFmtId="176" fontId="18" fillId="9" borderId="36" xfId="1" applyNumberFormat="1" applyFont="1" applyFill="1" applyBorder="1" applyAlignment="1">
      <alignment vertical="center"/>
    </xf>
    <xf numFmtId="176" fontId="18" fillId="13" borderId="35" xfId="1" applyNumberFormat="1" applyFont="1" applyFill="1" applyBorder="1" applyAlignment="1">
      <alignment horizontal="center" vertical="center" wrapText="1"/>
    </xf>
    <xf numFmtId="176" fontId="18" fillId="9" borderId="36" xfId="1"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4" fontId="9" fillId="0" borderId="32" xfId="1" applyNumberFormat="1" applyFont="1" applyFill="1" applyBorder="1" applyAlignment="1">
      <alignment vertical="center"/>
    </xf>
    <xf numFmtId="0" fontId="14" fillId="4" borderId="1" xfId="0" applyFont="1" applyFill="1" applyBorder="1" applyAlignment="1">
      <alignment horizontal="center" vertical="center" wrapText="1"/>
    </xf>
    <xf numFmtId="164" fontId="9" fillId="13" borderId="1" xfId="1" applyNumberFormat="1" applyFont="1" applyFill="1" applyBorder="1" applyAlignment="1">
      <alignment horizontal="center" vertical="center"/>
    </xf>
    <xf numFmtId="164" fontId="9" fillId="9" borderId="1" xfId="1" applyNumberFormat="1" applyFont="1" applyFill="1" applyBorder="1" applyAlignment="1">
      <alignment vertical="center"/>
    </xf>
    <xf numFmtId="0" fontId="5" fillId="21" borderId="1" xfId="0" applyFont="1" applyFill="1" applyBorder="1" applyAlignment="1">
      <alignment horizontal="center" vertical="center" wrapText="1"/>
    </xf>
    <xf numFmtId="0" fontId="0" fillId="21" borderId="1" xfId="0" applyFill="1" applyBorder="1" applyAlignment="1">
      <alignment horizontal="justify" vertical="center" wrapText="1"/>
    </xf>
    <xf numFmtId="0" fontId="14" fillId="21" borderId="1" xfId="0" applyFont="1" applyFill="1" applyBorder="1" applyAlignment="1">
      <alignment horizontal="center" vertical="center" wrapText="1"/>
    </xf>
    <xf numFmtId="43" fontId="14" fillId="21" borderId="1" xfId="2" applyFont="1" applyFill="1" applyBorder="1" applyAlignment="1">
      <alignment vertical="center"/>
    </xf>
    <xf numFmtId="164" fontId="9" fillId="21" borderId="1" xfId="1" applyNumberFormat="1" applyFont="1" applyFill="1" applyBorder="1" applyAlignment="1">
      <alignment horizontal="center" vertical="center"/>
    </xf>
    <xf numFmtId="164" fontId="9" fillId="21" borderId="32" xfId="1" applyNumberFormat="1" applyFont="1" applyFill="1" applyBorder="1" applyAlignment="1">
      <alignment horizontal="center" vertical="center"/>
    </xf>
    <xf numFmtId="176" fontId="14" fillId="21" borderId="35" xfId="1" applyNumberFormat="1" applyFont="1" applyFill="1" applyBorder="1" applyAlignment="1">
      <alignment vertical="center"/>
    </xf>
    <xf numFmtId="176" fontId="14" fillId="21" borderId="36" xfId="1" applyNumberFormat="1" applyFont="1" applyFill="1" applyBorder="1" applyAlignment="1">
      <alignment vertical="center"/>
    </xf>
    <xf numFmtId="164" fontId="9" fillId="9" borderId="1"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0" fontId="5" fillId="22" borderId="1" xfId="0" applyFont="1" applyFill="1" applyBorder="1" applyAlignment="1">
      <alignment horizontal="center" vertical="center" wrapText="1"/>
    </xf>
    <xf numFmtId="0" fontId="0" fillId="22" borderId="1" xfId="0" applyFill="1" applyBorder="1" applyAlignment="1">
      <alignment horizontal="justify" vertical="center" wrapText="1"/>
    </xf>
    <xf numFmtId="0" fontId="14" fillId="22" borderId="1" xfId="0" applyFont="1" applyFill="1" applyBorder="1" applyAlignment="1">
      <alignment horizontal="center" vertical="center" wrapText="1"/>
    </xf>
    <xf numFmtId="0" fontId="0" fillId="12" borderId="1" xfId="0" applyFill="1" applyBorder="1" applyAlignment="1">
      <alignment horizontal="justify" vertical="center" wrapText="1"/>
    </xf>
    <xf numFmtId="0" fontId="14" fillId="12" borderId="1" xfId="0" applyFont="1" applyFill="1" applyBorder="1" applyAlignment="1">
      <alignment horizontal="center" vertical="center" wrapText="1"/>
    </xf>
    <xf numFmtId="0" fontId="5" fillId="12" borderId="1" xfId="0" applyFont="1" applyFill="1" applyBorder="1" applyAlignment="1">
      <alignment horizontal="justify" vertical="center" wrapText="1"/>
    </xf>
    <xf numFmtId="165" fontId="4" fillId="7" borderId="35" xfId="3" applyFont="1" applyFill="1" applyBorder="1" applyAlignment="1">
      <alignment horizontal="center" vertical="center" wrapText="1"/>
    </xf>
    <xf numFmtId="165" fontId="4" fillId="7" borderId="36" xfId="3" applyFont="1" applyFill="1" applyBorder="1" applyAlignment="1">
      <alignment horizontal="center" vertical="center" wrapText="1"/>
    </xf>
    <xf numFmtId="0" fontId="5" fillId="0" borderId="37" xfId="0" applyFont="1" applyBorder="1" applyAlignment="1">
      <alignment vertical="center"/>
    </xf>
    <xf numFmtId="0" fontId="5" fillId="0" borderId="0" xfId="0" applyFont="1" applyAlignment="1">
      <alignment vertical="center"/>
    </xf>
    <xf numFmtId="164" fontId="29" fillId="0" borderId="32" xfId="3" applyNumberFormat="1" applyFont="1" applyFill="1" applyBorder="1" applyAlignment="1">
      <alignment horizontal="center" vertical="center" wrapText="1"/>
    </xf>
    <xf numFmtId="0" fontId="5" fillId="23" borderId="1" xfId="0" applyFont="1" applyFill="1" applyBorder="1" applyAlignment="1">
      <alignment horizontal="center" vertical="center" wrapText="1"/>
    </xf>
    <xf numFmtId="0" fontId="5" fillId="4" borderId="1" xfId="0" applyFont="1" applyFill="1" applyBorder="1" applyAlignment="1">
      <alignment horizontal="justify" vertical="center" wrapText="1"/>
    </xf>
    <xf numFmtId="165" fontId="4" fillId="0" borderId="35" xfId="3" applyFont="1" applyFill="1" applyBorder="1" applyAlignment="1">
      <alignment horizontal="center" vertical="center" wrapText="1"/>
    </xf>
    <xf numFmtId="165" fontId="4" fillId="0" borderId="36" xfId="3"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24" borderId="1" xfId="0" applyFont="1" applyFill="1" applyBorder="1" applyAlignment="1">
      <alignment horizontal="center" vertical="center" wrapText="1"/>
    </xf>
    <xf numFmtId="164" fontId="29" fillId="7" borderId="1" xfId="3"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4" fillId="0" borderId="38" xfId="3" applyFont="1" applyFill="1" applyBorder="1" applyAlignment="1">
      <alignment horizontal="center" vertical="center" wrapText="1"/>
    </xf>
    <xf numFmtId="165" fontId="4" fillId="0" borderId="39" xfId="3" applyFont="1" applyFill="1" applyBorder="1" applyAlignment="1">
      <alignment horizontal="center" vertical="center" wrapText="1"/>
    </xf>
    <xf numFmtId="1" fontId="0" fillId="25" borderId="1" xfId="0" applyNumberFormat="1" applyFill="1" applyBorder="1" applyAlignment="1">
      <alignment horizontal="center" vertical="center" wrapText="1"/>
    </xf>
    <xf numFmtId="44" fontId="0" fillId="25" borderId="1" xfId="1" applyFont="1" applyFill="1" applyBorder="1" applyAlignment="1">
      <alignment vertical="center" wrapText="1"/>
    </xf>
    <xf numFmtId="0" fontId="0" fillId="4" borderId="1" xfId="0" applyFill="1" applyBorder="1" applyAlignment="1">
      <alignment vertical="center"/>
    </xf>
    <xf numFmtId="44" fontId="0" fillId="0" borderId="1" xfId="1" applyFont="1" applyFill="1" applyBorder="1" applyAlignment="1">
      <alignment vertical="center" wrapText="1"/>
    </xf>
    <xf numFmtId="0" fontId="3" fillId="25"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32" xfId="0" applyFont="1" applyBorder="1" applyAlignment="1">
      <alignment horizontal="center" vertical="center" wrapText="1"/>
    </xf>
    <xf numFmtId="0" fontId="5" fillId="0" borderId="32" xfId="0" applyFont="1" applyBorder="1" applyAlignment="1">
      <alignment horizontal="center" vertical="top" wrapText="1"/>
    </xf>
    <xf numFmtId="44" fontId="9" fillId="7" borderId="1" xfId="1" applyFont="1" applyFill="1" applyBorder="1" applyAlignment="1">
      <alignment vertical="center"/>
    </xf>
    <xf numFmtId="44" fontId="14" fillId="7" borderId="35" xfId="1" applyFont="1" applyFill="1" applyBorder="1" applyAlignment="1">
      <alignment vertical="center"/>
    </xf>
    <xf numFmtId="44" fontId="14" fillId="7" borderId="36" xfId="1" applyFont="1" applyFill="1" applyBorder="1" applyAlignment="1">
      <alignment vertical="center"/>
    </xf>
    <xf numFmtId="44" fontId="18" fillId="13" borderId="35" xfId="1" applyFont="1" applyFill="1" applyBorder="1" applyAlignment="1">
      <alignment vertical="center"/>
    </xf>
    <xf numFmtId="44" fontId="18" fillId="9" borderId="36" xfId="1" applyFont="1" applyFill="1" applyBorder="1" applyAlignment="1">
      <alignment vertical="center"/>
    </xf>
    <xf numFmtId="44" fontId="18" fillId="13" borderId="35" xfId="1" applyFont="1" applyFill="1" applyBorder="1" applyAlignment="1">
      <alignment horizontal="center" vertical="center" wrapText="1"/>
    </xf>
    <xf numFmtId="44" fontId="18" fillId="9" borderId="36" xfId="1" applyFont="1" applyFill="1" applyBorder="1" applyAlignment="1">
      <alignment horizontal="center" vertical="center" wrapText="1"/>
    </xf>
    <xf numFmtId="44" fontId="14" fillId="21" borderId="35" xfId="1" applyFont="1" applyFill="1" applyBorder="1" applyAlignment="1">
      <alignment vertical="center"/>
    </xf>
    <xf numFmtId="44" fontId="14" fillId="21" borderId="36" xfId="1" applyFont="1" applyFill="1" applyBorder="1" applyAlignment="1">
      <alignment vertical="center"/>
    </xf>
    <xf numFmtId="0" fontId="0" fillId="20" borderId="0" xfId="0" applyFill="1" applyBorder="1"/>
    <xf numFmtId="0" fontId="5" fillId="4" borderId="2" xfId="0" applyFont="1" applyFill="1" applyBorder="1" applyAlignment="1">
      <alignment horizontal="center" vertical="top" wrapText="1"/>
    </xf>
    <xf numFmtId="44" fontId="14" fillId="7" borderId="2" xfId="1" applyFont="1" applyFill="1" applyBorder="1" applyAlignment="1">
      <alignment vertical="center"/>
    </xf>
    <xf numFmtId="44" fontId="18" fillId="9" borderId="2" xfId="1" applyFont="1" applyFill="1" applyBorder="1" applyAlignment="1">
      <alignment vertical="center"/>
    </xf>
    <xf numFmtId="44" fontId="18" fillId="9" borderId="2" xfId="1" applyFont="1" applyFill="1" applyBorder="1" applyAlignment="1">
      <alignment horizontal="center" vertical="center" wrapText="1"/>
    </xf>
    <xf numFmtId="44" fontId="14" fillId="21" borderId="2" xfId="1" applyFont="1" applyFill="1" applyBorder="1" applyAlignment="1">
      <alignment vertical="center"/>
    </xf>
    <xf numFmtId="165" fontId="4" fillId="7" borderId="2" xfId="3" applyFont="1" applyFill="1" applyBorder="1" applyAlignment="1">
      <alignment horizontal="center" vertical="center" wrapText="1"/>
    </xf>
    <xf numFmtId="44" fontId="18" fillId="9" borderId="0" xfId="1" applyFont="1" applyFill="1" applyBorder="1" applyAlignment="1">
      <alignment vertical="center"/>
    </xf>
    <xf numFmtId="43" fontId="0" fillId="10" borderId="4" xfId="2" applyFont="1" applyFill="1" applyBorder="1" applyAlignment="1">
      <alignment vertical="center"/>
    </xf>
    <xf numFmtId="0" fontId="0" fillId="0" borderId="0" xfId="0" applyAlignment="1">
      <alignment horizontal="center" vertical="center"/>
    </xf>
    <xf numFmtId="0" fontId="0" fillId="0" borderId="1" xfId="0" applyBorder="1" applyAlignment="1">
      <alignment horizontal="center"/>
    </xf>
    <xf numFmtId="1" fontId="14" fillId="25" borderId="1" xfId="1" applyNumberFormat="1" applyFont="1" applyFill="1" applyBorder="1" applyAlignment="1">
      <alignment horizontal="center" vertical="center" wrapText="1"/>
    </xf>
    <xf numFmtId="0" fontId="5" fillId="25" borderId="1" xfId="0" applyFont="1" applyFill="1" applyBorder="1" applyAlignment="1">
      <alignment horizontal="center" vertical="center" wrapText="1"/>
    </xf>
    <xf numFmtId="44" fontId="14" fillId="0" borderId="2" xfId="0" applyNumberFormat="1" applyFont="1" applyFill="1" applyBorder="1" applyAlignment="1">
      <alignment vertical="center"/>
    </xf>
    <xf numFmtId="1" fontId="0" fillId="0" borderId="5" xfId="0" applyNumberFormat="1" applyBorder="1" applyAlignment="1">
      <alignment vertical="center" wrapText="1"/>
    </xf>
    <xf numFmtId="43" fontId="14" fillId="0" borderId="5" xfId="2" applyFont="1" applyBorder="1" applyAlignment="1">
      <alignment vertical="center"/>
    </xf>
    <xf numFmtId="44" fontId="0" fillId="0" borderId="5" xfId="1" applyFont="1" applyFill="1" applyBorder="1" applyAlignment="1">
      <alignment vertical="center"/>
    </xf>
    <xf numFmtId="1" fontId="0" fillId="0" borderId="2" xfId="0" applyNumberFormat="1" applyBorder="1" applyAlignment="1">
      <alignment vertical="center" wrapText="1"/>
    </xf>
    <xf numFmtId="1" fontId="0" fillId="0" borderId="10" xfId="0" applyNumberFormat="1" applyBorder="1" applyAlignment="1">
      <alignment vertical="center" wrapText="1"/>
    </xf>
    <xf numFmtId="0" fontId="0" fillId="0" borderId="8" xfId="0" applyBorder="1" applyAlignment="1">
      <alignment horizontal="right" vertical="center" wrapText="1"/>
    </xf>
    <xf numFmtId="0" fontId="0" fillId="0" borderId="4" xfId="0" applyBorder="1" applyAlignment="1">
      <alignment horizontal="right" vertical="center" wrapText="1"/>
    </xf>
    <xf numFmtId="44" fontId="8" fillId="0" borderId="9" xfId="0" applyNumberFormat="1" applyFont="1" applyFill="1" applyBorder="1" applyAlignment="1">
      <alignment vertical="center"/>
    </xf>
    <xf numFmtId="10" fontId="8" fillId="0" borderId="3" xfId="5" applyNumberFormat="1" applyFont="1" applyBorder="1" applyAlignment="1">
      <alignment horizontal="center" vertical="center"/>
    </xf>
    <xf numFmtId="4" fontId="2" fillId="3" borderId="3" xfId="0" applyNumberFormat="1"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2" fillId="0" borderId="3" xfId="0" applyNumberFormat="1" applyFont="1" applyFill="1" applyBorder="1" applyAlignment="1">
      <alignment vertical="center"/>
    </xf>
    <xf numFmtId="4" fontId="2" fillId="3" borderId="4" xfId="0" applyNumberFormat="1" applyFont="1" applyFill="1" applyBorder="1" applyAlignment="1">
      <alignment vertical="center"/>
    </xf>
    <xf numFmtId="4" fontId="0" fillId="0" borderId="1" xfId="1" applyNumberFormat="1" applyFont="1" applyFill="1" applyBorder="1" applyAlignment="1">
      <alignment vertical="center"/>
    </xf>
    <xf numFmtId="1" fontId="9" fillId="0" borderId="2" xfId="0" applyNumberFormat="1" applyFont="1" applyBorder="1" applyAlignment="1">
      <alignment vertical="center" wrapText="1"/>
    </xf>
    <xf numFmtId="0" fontId="0" fillId="0" borderId="0" xfId="0" applyAlignment="1">
      <alignment horizontal="center" vertical="center"/>
    </xf>
    <xf numFmtId="0" fontId="0" fillId="0" borderId="2" xfId="0" applyBorder="1" applyAlignment="1">
      <alignment horizontal="center"/>
    </xf>
    <xf numFmtId="0" fontId="0" fillId="10" borderId="2" xfId="0" applyFill="1" applyBorder="1" applyAlignment="1">
      <alignment horizontal="center"/>
    </xf>
    <xf numFmtId="0" fontId="2" fillId="0" borderId="1" xfId="0" applyFont="1" applyBorder="1" applyAlignment="1">
      <alignment vertical="center" wrapText="1"/>
    </xf>
    <xf numFmtId="0" fontId="0" fillId="0" borderId="1" xfId="0" applyFont="1" applyFill="1" applyBorder="1" applyAlignment="1">
      <alignment vertical="center" wrapText="1"/>
    </xf>
    <xf numFmtId="0" fontId="0" fillId="10" borderId="1" xfId="0" applyFont="1" applyFill="1" applyBorder="1" applyAlignment="1">
      <alignment vertical="center" wrapText="1"/>
    </xf>
    <xf numFmtId="43" fontId="8" fillId="0" borderId="3" xfId="2" applyFont="1" applyBorder="1" applyAlignment="1">
      <alignment vertical="center"/>
    </xf>
    <xf numFmtId="0" fontId="2" fillId="0" borderId="3" xfId="0" applyFont="1" applyBorder="1" applyAlignment="1">
      <alignment horizontal="center" vertical="center" wrapText="1"/>
    </xf>
    <xf numFmtId="1" fontId="9" fillId="4" borderId="1" xfId="0" applyNumberFormat="1" applyFont="1" applyFill="1" applyBorder="1" applyAlignment="1">
      <alignment horizontal="center" vertical="center"/>
    </xf>
    <xf numFmtId="44" fontId="0" fillId="0" borderId="1" xfId="1" applyFont="1" applyFill="1" applyBorder="1" applyAlignment="1">
      <alignment horizontal="center" vertical="center" wrapText="1"/>
    </xf>
    <xf numFmtId="0" fontId="0" fillId="7" borderId="1" xfId="0" applyFill="1" applyBorder="1"/>
    <xf numFmtId="0" fontId="0" fillId="4" borderId="1" xfId="0" applyFill="1" applyBorder="1" applyAlignment="1">
      <alignment horizontal="center" vertical="center"/>
    </xf>
    <xf numFmtId="44" fontId="14" fillId="25" borderId="1" xfId="1" applyFont="1" applyFill="1" applyBorder="1" applyAlignment="1">
      <alignment vertical="center" wrapText="1"/>
    </xf>
    <xf numFmtId="1" fontId="9" fillId="4" borderId="5" xfId="0" applyNumberFormat="1" applyFont="1" applyFill="1" applyBorder="1" applyAlignment="1">
      <alignment horizontal="center" vertical="center" wrapText="1"/>
    </xf>
    <xf numFmtId="44" fontId="0" fillId="0" borderId="5" xfId="1" applyFont="1" applyBorder="1" applyAlignment="1">
      <alignment wrapText="1"/>
    </xf>
    <xf numFmtId="44" fontId="0" fillId="0" borderId="5" xfId="1" applyFont="1" applyBorder="1" applyAlignment="1">
      <alignment horizontal="center" wrapText="1"/>
    </xf>
    <xf numFmtId="44" fontId="0" fillId="0" borderId="5" xfId="1" applyFont="1" applyBorder="1" applyAlignment="1">
      <alignment horizontal="center" vertical="center" wrapText="1"/>
    </xf>
    <xf numFmtId="0" fontId="14" fillId="12" borderId="2" xfId="0" applyFont="1" applyFill="1" applyBorder="1" applyAlignment="1">
      <alignment vertical="center"/>
    </xf>
    <xf numFmtId="0" fontId="0" fillId="12" borderId="4" xfId="0" applyFill="1" applyBorder="1"/>
    <xf numFmtId="0" fontId="0" fillId="12" borderId="4" xfId="0" applyFill="1" applyBorder="1" applyAlignment="1">
      <alignment horizontal="center"/>
    </xf>
    <xf numFmtId="0" fontId="0" fillId="12" borderId="3" xfId="0" applyFill="1" applyBorder="1" applyAlignment="1">
      <alignment horizontal="center" vertical="center"/>
    </xf>
    <xf numFmtId="0" fontId="14" fillId="12" borderId="0" xfId="0" applyFont="1" applyFill="1" applyAlignment="1">
      <alignment vertical="center"/>
    </xf>
    <xf numFmtId="0" fontId="0" fillId="12" borderId="0" xfId="0" applyFill="1" applyAlignment="1">
      <alignment horizontal="center"/>
    </xf>
    <xf numFmtId="0" fontId="0" fillId="12" borderId="0" xfId="0" applyFill="1" applyAlignment="1">
      <alignment horizontal="center" vertical="center"/>
    </xf>
    <xf numFmtId="10" fontId="14" fillId="0" borderId="3" xfId="0" applyNumberFormat="1" applyFont="1" applyBorder="1" applyAlignment="1">
      <alignment vertical="center"/>
    </xf>
    <xf numFmtId="10" fontId="14" fillId="10" borderId="3" xfId="0" applyNumberFormat="1" applyFont="1" applyFill="1" applyBorder="1" applyAlignment="1">
      <alignment vertical="center"/>
    </xf>
    <xf numFmtId="10" fontId="8" fillId="0" borderId="1" xfId="2" applyNumberFormat="1" applyFont="1" applyBorder="1" applyAlignment="1">
      <alignment vertical="center"/>
    </xf>
    <xf numFmtId="0" fontId="6" fillId="0" borderId="1" xfId="0" applyFont="1" applyBorder="1" applyAlignment="1">
      <alignment horizontal="left" vertical="center" wrapText="1"/>
    </xf>
    <xf numFmtId="177" fontId="0" fillId="2" borderId="4" xfId="2" applyNumberFormat="1" applyFont="1" applyFill="1" applyBorder="1" applyAlignment="1">
      <alignment vertical="center"/>
    </xf>
    <xf numFmtId="177" fontId="2" fillId="3" borderId="4" xfId="2" applyNumberFormat="1" applyFont="1" applyFill="1" applyBorder="1" applyAlignment="1">
      <alignment vertical="center"/>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4" xfId="2" applyNumberFormat="1" applyFont="1" applyBorder="1" applyAlignment="1">
      <alignment vertical="center"/>
    </xf>
    <xf numFmtId="177" fontId="0" fillId="0" borderId="6" xfId="2" applyNumberFormat="1" applyFont="1" applyBorder="1" applyAlignment="1">
      <alignment vertical="center"/>
    </xf>
    <xf numFmtId="177" fontId="0" fillId="0" borderId="0" xfId="2" applyNumberFormat="1" applyFont="1" applyAlignment="1">
      <alignment vertical="center"/>
    </xf>
    <xf numFmtId="177" fontId="0" fillId="0" borderId="0" xfId="2" applyNumberFormat="1" applyFont="1" applyBorder="1" applyAlignment="1">
      <alignment vertical="center"/>
    </xf>
    <xf numFmtId="43" fontId="6" fillId="0" borderId="1" xfId="2" applyFont="1" applyFill="1" applyBorder="1" applyAlignment="1">
      <alignment vertical="center" wrapText="1"/>
    </xf>
    <xf numFmtId="0" fontId="14" fillId="0" borderId="20" xfId="0" applyFont="1" applyBorder="1" applyAlignment="1">
      <alignment vertical="center"/>
    </xf>
    <xf numFmtId="0" fontId="6" fillId="0" borderId="0" xfId="0" applyFont="1" applyBorder="1" applyAlignment="1">
      <alignment horizontal="center" vertical="center" wrapText="1"/>
    </xf>
    <xf numFmtId="43" fontId="6" fillId="0" borderId="5" xfId="2" applyFont="1" applyFill="1" applyBorder="1" applyAlignment="1">
      <alignment vertical="center" wrapText="1"/>
    </xf>
    <xf numFmtId="43" fontId="6" fillId="0" borderId="9" xfId="2" applyFont="1" applyFill="1" applyBorder="1" applyAlignment="1">
      <alignment vertical="center" wrapText="1"/>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62" fillId="0" borderId="19" xfId="0" applyFont="1" applyBorder="1" applyAlignment="1">
      <alignment horizontal="center" vertical="center" wrapText="1"/>
    </xf>
    <xf numFmtId="9" fontId="2" fillId="0" borderId="52" xfId="0" applyNumberFormat="1" applyFont="1" applyBorder="1" applyAlignment="1">
      <alignment horizontal="center" vertical="center"/>
    </xf>
    <xf numFmtId="0" fontId="61" fillId="0" borderId="0" xfId="0" applyFont="1"/>
    <xf numFmtId="0" fontId="63" fillId="0" borderId="0" xfId="0" applyFont="1" applyAlignment="1">
      <alignment horizontal="left" vertical="center"/>
    </xf>
    <xf numFmtId="0" fontId="2" fillId="3" borderId="2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4" xfId="0" applyFont="1" applyFill="1" applyBorder="1" applyAlignment="1">
      <alignment horizontal="center" vertical="center"/>
    </xf>
    <xf numFmtId="0" fontId="2" fillId="3" borderId="22" xfId="0" applyFont="1" applyFill="1" applyBorder="1" applyAlignment="1">
      <alignment horizontal="center" vertical="center" wrapText="1"/>
    </xf>
    <xf numFmtId="0" fontId="0" fillId="0" borderId="21" xfId="0" applyBorder="1"/>
    <xf numFmtId="4" fontId="33" fillId="0" borderId="22" xfId="0" applyNumberFormat="1" applyFont="1" applyBorder="1"/>
    <xf numFmtId="0" fontId="2" fillId="3" borderId="1" xfId="0" applyFont="1" applyFill="1" applyBorder="1" applyAlignment="1">
      <alignment horizontal="center"/>
    </xf>
    <xf numFmtId="0" fontId="0" fillId="8" borderId="21" xfId="0" applyFill="1" applyBorder="1"/>
    <xf numFmtId="4" fontId="0" fillId="8" borderId="1" xfId="0" applyNumberFormat="1" applyFill="1" applyBorder="1"/>
    <xf numFmtId="44" fontId="0" fillId="8" borderId="1" xfId="1" applyFont="1" applyFill="1" applyBorder="1"/>
    <xf numFmtId="4" fontId="33" fillId="8" borderId="22" xfId="0" applyNumberFormat="1" applyFont="1" applyFill="1" applyBorder="1"/>
    <xf numFmtId="0" fontId="0" fillId="8" borderId="55" xfId="0" applyFill="1" applyBorder="1"/>
    <xf numFmtId="4" fontId="0" fillId="8" borderId="56" xfId="0" applyNumberFormat="1" applyFill="1" applyBorder="1"/>
    <xf numFmtId="44" fontId="0" fillId="8" borderId="56" xfId="1" applyFont="1" applyFill="1" applyBorder="1"/>
    <xf numFmtId="4" fontId="33" fillId="8" borderId="40" xfId="0" applyNumberFormat="1" applyFont="1" applyFill="1" applyBorder="1"/>
    <xf numFmtId="0" fontId="48" fillId="60" borderId="57" xfId="0" applyFont="1" applyFill="1" applyBorder="1" applyAlignment="1">
      <alignment horizontal="right"/>
    </xf>
    <xf numFmtId="4" fontId="0" fillId="0" borderId="58" xfId="0" applyNumberFormat="1" applyBorder="1"/>
    <xf numFmtId="44" fontId="0" fillId="0" borderId="58" xfId="1" applyFont="1" applyBorder="1"/>
    <xf numFmtId="4" fontId="33" fillId="0" borderId="59" xfId="1" applyNumberFormat="1" applyFont="1" applyBorder="1"/>
    <xf numFmtId="44" fontId="0" fillId="0" borderId="1" xfId="1" applyFont="1" applyFill="1" applyBorder="1"/>
    <xf numFmtId="0" fontId="49" fillId="0" borderId="0" xfId="0" applyFont="1"/>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48" fillId="60" borderId="25" xfId="0" applyFont="1" applyFill="1" applyBorder="1" applyAlignment="1">
      <alignment horizontal="right"/>
    </xf>
    <xf numFmtId="0" fontId="2" fillId="3" borderId="2" xfId="0" applyFont="1" applyFill="1" applyBorder="1" applyAlignment="1">
      <alignment horizontal="center" vertical="center"/>
    </xf>
    <xf numFmtId="4" fontId="0" fillId="0" borderId="2" xfId="0" applyNumberFormat="1" applyBorder="1"/>
    <xf numFmtId="4" fontId="0" fillId="8" borderId="2" xfId="0" applyNumberFormat="1" applyFill="1" applyBorder="1"/>
    <xf numFmtId="4" fontId="0" fillId="8" borderId="63" xfId="0" applyNumberFormat="1" applyFill="1" applyBorder="1"/>
    <xf numFmtId="44" fontId="0" fillId="0" borderId="64" xfId="1" applyFont="1" applyBorder="1"/>
    <xf numFmtId="4" fontId="0" fillId="0" borderId="56" xfId="0" applyNumberFormat="1" applyBorder="1"/>
    <xf numFmtId="4" fontId="0" fillId="0" borderId="63" xfId="0" applyNumberFormat="1" applyBorder="1"/>
    <xf numFmtId="0" fontId="6" fillId="0" borderId="0" xfId="0" applyFont="1" applyAlignment="1">
      <alignment horizontal="center" vertical="center" wrapText="1"/>
    </xf>
    <xf numFmtId="43" fontId="6" fillId="0" borderId="0" xfId="2" applyFont="1"/>
    <xf numFmtId="0" fontId="6" fillId="0" borderId="1" xfId="0" applyFont="1" applyBorder="1" applyAlignment="1">
      <alignment horizontal="center" vertical="center" wrapText="1"/>
    </xf>
    <xf numFmtId="0" fontId="4" fillId="0" borderId="1" xfId="4" applyFont="1" applyBorder="1" applyAlignment="1">
      <alignment horizontal="center" vertical="center" wrapText="1"/>
    </xf>
    <xf numFmtId="43" fontId="6" fillId="0" borderId="1" xfId="2" applyFont="1" applyBorder="1" applyAlignment="1">
      <alignment horizontal="center" vertical="center" wrapText="1"/>
    </xf>
    <xf numFmtId="0" fontId="4" fillId="0" borderId="1" xfId="4" applyFont="1" applyBorder="1" applyAlignment="1">
      <alignment horizontal="left" vertical="center" wrapText="1"/>
    </xf>
    <xf numFmtId="1" fontId="36" fillId="17" borderId="1" xfId="0" applyNumberFormat="1" applyFont="1" applyFill="1" applyBorder="1" applyAlignment="1">
      <alignment horizontal="center" vertical="center" wrapText="1"/>
    </xf>
    <xf numFmtId="1" fontId="12" fillId="17" borderId="1" xfId="0" applyNumberFormat="1" applyFont="1" applyFill="1" applyBorder="1" applyAlignment="1">
      <alignment horizontal="center" vertical="center" wrapText="1"/>
    </xf>
    <xf numFmtId="1" fontId="35" fillId="12" borderId="1" xfId="1" applyNumberFormat="1" applyFont="1" applyFill="1" applyBorder="1" applyAlignment="1">
      <alignment horizontal="center" vertical="center" wrapText="1"/>
    </xf>
    <xf numFmtId="44" fontId="0" fillId="12" borderId="1" xfId="1" applyFont="1" applyFill="1" applyBorder="1" applyAlignment="1">
      <alignment horizontal="center" vertical="center" wrapText="1"/>
    </xf>
    <xf numFmtId="43" fontId="6" fillId="12" borderId="1" xfId="2" applyFont="1" applyFill="1" applyBorder="1" applyAlignment="1">
      <alignment wrapText="1"/>
    </xf>
    <xf numFmtId="43" fontId="6" fillId="0" borderId="0" xfId="2" applyFont="1" applyBorder="1" applyAlignment="1">
      <alignment horizontal="center" vertical="center" wrapText="1"/>
    </xf>
    <xf numFmtId="44" fontId="0" fillId="0" borderId="4" xfId="1" applyFont="1" applyBorder="1" applyAlignment="1">
      <alignment vertical="center" wrapText="1"/>
    </xf>
    <xf numFmtId="0" fontId="35" fillId="9" borderId="0" xfId="0" applyFont="1" applyFill="1" applyAlignment="1">
      <alignment vertical="center"/>
    </xf>
    <xf numFmtId="0" fontId="0" fillId="9" borderId="0" xfId="0" applyFill="1" applyAlignment="1">
      <alignment horizontal="center" vertical="center"/>
    </xf>
    <xf numFmtId="43" fontId="6" fillId="0" borderId="5" xfId="2" applyFont="1" applyBorder="1" applyAlignment="1">
      <alignment vertical="center" wrapText="1"/>
    </xf>
    <xf numFmtId="44" fontId="0" fillId="0" borderId="8" xfId="1" applyFont="1" applyBorder="1" applyAlignment="1">
      <alignment horizontal="center" vertical="center" wrapText="1"/>
    </xf>
    <xf numFmtId="44" fontId="0" fillId="0" borderId="8" xfId="1" applyFont="1" applyBorder="1" applyAlignment="1">
      <alignment wrapText="1"/>
    </xf>
    <xf numFmtId="0" fontId="35" fillId="9" borderId="2" xfId="0" applyFont="1" applyFill="1" applyBorder="1" applyAlignment="1">
      <alignment vertical="center"/>
    </xf>
    <xf numFmtId="0" fontId="0" fillId="9" borderId="4" xfId="0" applyFill="1" applyBorder="1" applyAlignment="1">
      <alignment vertical="center"/>
    </xf>
    <xf numFmtId="0" fontId="0" fillId="9" borderId="4" xfId="0" applyFill="1" applyBorder="1"/>
    <xf numFmtId="43" fontId="6" fillId="9" borderId="3" xfId="2" applyFont="1" applyFill="1" applyBorder="1" applyAlignment="1">
      <alignment vertical="center" wrapText="1"/>
    </xf>
    <xf numFmtId="0" fontId="0" fillId="0" borderId="1" xfId="0" applyFill="1" applyBorder="1" applyAlignment="1">
      <alignment horizontal="center" vertical="center"/>
    </xf>
    <xf numFmtId="44" fontId="0" fillId="0" borderId="1" xfId="1" applyFont="1" applyFill="1" applyBorder="1" applyAlignment="1">
      <alignment wrapText="1"/>
    </xf>
    <xf numFmtId="176" fontId="65" fillId="4" borderId="65" xfId="2174" applyFont="1" applyFill="1" applyBorder="1" applyAlignment="1">
      <alignment vertical="center"/>
    </xf>
    <xf numFmtId="0" fontId="0" fillId="0" borderId="1" xfId="0" applyNumberFormat="1" applyFill="1" applyBorder="1" applyAlignment="1">
      <alignment vertical="center"/>
    </xf>
    <xf numFmtId="1" fontId="6" fillId="24" borderId="1" xfId="0" applyNumberFormat="1" applyFont="1" applyFill="1" applyBorder="1" applyAlignment="1">
      <alignment horizontal="center" vertical="center" wrapText="1"/>
    </xf>
    <xf numFmtId="0" fontId="6" fillId="24" borderId="1" xfId="0" applyFont="1" applyFill="1" applyBorder="1" applyAlignment="1">
      <alignment horizontal="left" vertical="center" wrapText="1"/>
    </xf>
    <xf numFmtId="0" fontId="4" fillId="24" borderId="1" xfId="4" applyFont="1" applyFill="1" applyBorder="1" applyAlignment="1">
      <alignment horizontal="center" vertical="center" wrapText="1"/>
    </xf>
    <xf numFmtId="0" fontId="6" fillId="24" borderId="1" xfId="0" applyFont="1" applyFill="1" applyBorder="1" applyAlignment="1">
      <alignment horizontal="center" vertical="center" wrapText="1"/>
    </xf>
    <xf numFmtId="0" fontId="6" fillId="24" borderId="0" xfId="0" applyFont="1" applyFill="1" applyBorder="1" applyAlignment="1">
      <alignment horizontal="center" vertical="center" wrapText="1"/>
    </xf>
    <xf numFmtId="0" fontId="6" fillId="24" borderId="1" xfId="86" applyNumberFormat="1" applyFont="1" applyFill="1" applyBorder="1" applyAlignment="1">
      <alignment horizontal="center" vertical="center" wrapText="1"/>
    </xf>
    <xf numFmtId="1" fontId="29" fillId="24" borderId="1" xfId="6" applyNumberFormat="1" applyFont="1" applyFill="1" applyBorder="1" applyAlignment="1">
      <alignment horizontal="center" vertical="center" wrapText="1"/>
    </xf>
    <xf numFmtId="0" fontId="4" fillId="24" borderId="1" xfId="4" applyFont="1" applyFill="1" applyBorder="1" applyAlignment="1">
      <alignment horizontal="left" vertical="center" wrapText="1"/>
    </xf>
    <xf numFmtId="0" fontId="4" fillId="24" borderId="0" xfId="4" applyFont="1" applyFill="1" applyBorder="1" applyAlignment="1">
      <alignment horizontal="center" vertical="center" wrapText="1"/>
    </xf>
    <xf numFmtId="1" fontId="6" fillId="24" borderId="1" xfId="86" applyNumberFormat="1" applyFont="1" applyFill="1" applyBorder="1" applyAlignment="1">
      <alignment horizontal="center" vertical="center" wrapText="1"/>
    </xf>
    <xf numFmtId="0" fontId="6" fillId="24" borderId="18" xfId="0" applyFont="1" applyFill="1" applyBorder="1" applyAlignment="1">
      <alignment horizontal="left" vertical="center" wrapText="1"/>
    </xf>
    <xf numFmtId="1" fontId="3" fillId="24" borderId="1" xfId="0" applyNumberFormat="1" applyFont="1" applyFill="1" applyBorder="1" applyAlignment="1">
      <alignment horizontal="center" vertical="center" wrapText="1"/>
    </xf>
    <xf numFmtId="1" fontId="29" fillId="61" borderId="1" xfId="6" applyNumberFormat="1" applyFont="1" applyFill="1" applyBorder="1" applyAlignment="1">
      <alignment horizontal="center" vertical="center" wrapText="1"/>
    </xf>
    <xf numFmtId="0" fontId="0" fillId="24" borderId="1" xfId="0" applyFill="1" applyBorder="1" applyAlignment="1">
      <alignment vertical="center" wrapText="1"/>
    </xf>
    <xf numFmtId="0" fontId="0" fillId="24" borderId="1" xfId="0" applyFont="1" applyFill="1" applyBorder="1" applyAlignment="1">
      <alignment horizontal="center" vertical="center" wrapText="1"/>
    </xf>
    <xf numFmtId="0" fontId="4" fillId="12" borderId="0" xfId="4" applyFont="1" applyFill="1" applyBorder="1" applyAlignment="1">
      <alignment horizontal="center" vertical="center" wrapText="1"/>
    </xf>
    <xf numFmtId="1" fontId="6" fillId="10" borderId="1" xfId="86"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4" applyFont="1" applyBorder="1" applyAlignment="1">
      <alignment horizontal="left" vertical="center" wrapText="1"/>
    </xf>
    <xf numFmtId="1" fontId="6" fillId="1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left" vertical="top" wrapText="1"/>
    </xf>
    <xf numFmtId="44" fontId="0" fillId="26" borderId="1" xfId="1" applyFont="1" applyFill="1" applyBorder="1" applyAlignment="1">
      <alignment vertical="center" wrapText="1"/>
    </xf>
    <xf numFmtId="44" fontId="35" fillId="26" borderId="1" xfId="1" applyFont="1" applyFill="1" applyBorder="1" applyAlignment="1">
      <alignment vertical="center" wrapText="1"/>
    </xf>
    <xf numFmtId="44" fontId="66" fillId="26" borderId="1" xfId="1" applyFont="1" applyFill="1" applyBorder="1" applyAlignment="1">
      <alignment vertical="center" wrapText="1"/>
    </xf>
    <xf numFmtId="44" fontId="49" fillId="0" borderId="1" xfId="1" applyFont="1" applyBorder="1" applyAlignment="1">
      <alignment vertical="center" wrapText="1"/>
    </xf>
    <xf numFmtId="44" fontId="49" fillId="0" borderId="1" xfId="1" applyFont="1" applyBorder="1" applyAlignment="1">
      <alignment horizontal="center" vertical="center" wrapText="1"/>
    </xf>
    <xf numFmtId="44" fontId="49" fillId="0" borderId="1" xfId="1" applyFont="1" applyBorder="1" applyAlignment="1">
      <alignment wrapText="1"/>
    </xf>
    <xf numFmtId="0" fontId="66" fillId="0" borderId="3" xfId="1" applyNumberFormat="1" applyFont="1" applyBorder="1" applyAlignment="1">
      <alignment vertical="center" wrapText="1"/>
    </xf>
    <xf numFmtId="44" fontId="35" fillId="13" borderId="1" xfId="1" applyFont="1" applyFill="1" applyBorder="1" applyAlignment="1">
      <alignment vertical="center" wrapText="1"/>
    </xf>
    <xf numFmtId="44" fontId="0" fillId="13" borderId="1" xfId="1" applyFont="1" applyFill="1" applyBorder="1" applyAlignment="1">
      <alignment vertical="center" wrapText="1"/>
    </xf>
    <xf numFmtId="44" fontId="0" fillId="13" borderId="1" xfId="1" applyFont="1" applyFill="1" applyBorder="1" applyAlignment="1">
      <alignment horizontal="center" vertical="center" wrapText="1"/>
    </xf>
    <xf numFmtId="44" fontId="35" fillId="7" borderId="1" xfId="1" applyFont="1" applyFill="1" applyBorder="1" applyAlignment="1">
      <alignment vertical="center" wrapText="1"/>
    </xf>
    <xf numFmtId="44" fontId="0" fillId="7" borderId="1" xfId="1" applyFont="1" applyFill="1" applyBorder="1" applyAlignment="1">
      <alignment vertical="center" wrapText="1"/>
    </xf>
    <xf numFmtId="44" fontId="0" fillId="7" borderId="1" xfId="1" applyFont="1" applyFill="1" applyBorder="1" applyAlignment="1">
      <alignment horizontal="center" vertical="center" wrapText="1"/>
    </xf>
    <xf numFmtId="44" fontId="0" fillId="7" borderId="1" xfId="1" applyFont="1" applyFill="1" applyBorder="1" applyAlignment="1">
      <alignment wrapText="1"/>
    </xf>
    <xf numFmtId="43" fontId="6" fillId="7" borderId="1" xfId="2" applyFont="1" applyFill="1" applyBorder="1" applyAlignment="1">
      <alignment vertical="center" wrapText="1"/>
    </xf>
    <xf numFmtId="0" fontId="49" fillId="0" borderId="1" xfId="0" applyNumberFormat="1" applyFont="1" applyFill="1" applyBorder="1" applyAlignment="1">
      <alignment vertical="center"/>
    </xf>
    <xf numFmtId="44" fontId="0" fillId="27" borderId="4" xfId="1" applyFont="1" applyFill="1" applyBorder="1" applyAlignment="1">
      <alignment vertical="center" wrapText="1"/>
    </xf>
    <xf numFmtId="43" fontId="4" fillId="62" borderId="1" xfId="2" applyFont="1" applyFill="1" applyBorder="1" applyAlignment="1">
      <alignment horizontal="center" vertical="center" wrapText="1"/>
    </xf>
    <xf numFmtId="44" fontId="35" fillId="26" borderId="4" xfId="1" applyFont="1" applyFill="1" applyBorder="1" applyAlignment="1">
      <alignment vertical="center" wrapText="1"/>
    </xf>
    <xf numFmtId="0" fontId="38" fillId="26" borderId="21" xfId="43" applyFont="1" applyFill="1" applyBorder="1" applyAlignment="1">
      <alignment horizontal="center" vertical="center" wrapText="1"/>
    </xf>
    <xf numFmtId="1" fontId="35" fillId="26" borderId="1" xfId="1" applyNumberFormat="1" applyFont="1" applyFill="1" applyBorder="1" applyAlignment="1">
      <alignment horizontal="center" vertical="center" wrapText="1"/>
    </xf>
    <xf numFmtId="0" fontId="12" fillId="26" borderId="1" xfId="0" applyFont="1" applyFill="1" applyBorder="1" applyAlignment="1">
      <alignment horizontal="center" vertical="center" wrapText="1"/>
    </xf>
    <xf numFmtId="0" fontId="0" fillId="11" borderId="0" xfId="0" applyFill="1" applyAlignment="1">
      <alignment horizontal="center" vertical="center"/>
    </xf>
    <xf numFmtId="0" fontId="12" fillId="11" borderId="1" xfId="0" applyFont="1" applyFill="1" applyBorder="1" applyAlignment="1">
      <alignment horizontal="center" vertical="center" wrapText="1"/>
    </xf>
    <xf numFmtId="176" fontId="65" fillId="0" borderId="66" xfId="10" applyFont="1" applyFill="1" applyBorder="1" applyAlignment="1">
      <alignment vertical="center"/>
    </xf>
    <xf numFmtId="176" fontId="65" fillId="0" borderId="66" xfId="10" applyFont="1" applyFill="1" applyBorder="1" applyAlignment="1">
      <alignment horizontal="center" vertical="center" wrapText="1"/>
    </xf>
    <xf numFmtId="0" fontId="64" fillId="0" borderId="1" xfId="4" applyFont="1" applyFill="1" applyBorder="1" applyAlignment="1">
      <alignment horizontal="left" vertical="center" wrapText="1"/>
    </xf>
    <xf numFmtId="0" fontId="64" fillId="0" borderId="1" xfId="4" applyFont="1" applyFill="1" applyBorder="1" applyAlignment="1">
      <alignment horizontal="center" vertical="center" wrapText="1"/>
    </xf>
    <xf numFmtId="0" fontId="49" fillId="0" borderId="1" xfId="0" applyFont="1" applyFill="1" applyBorder="1"/>
    <xf numFmtId="1" fontId="67" fillId="0" borderId="4" xfId="0" applyNumberFormat="1" applyFont="1" applyFill="1" applyBorder="1" applyAlignment="1">
      <alignment horizontal="center" vertical="center" wrapText="1"/>
    </xf>
    <xf numFmtId="0" fontId="6" fillId="12" borderId="1" xfId="4" applyFont="1" applyFill="1" applyBorder="1" applyAlignment="1">
      <alignment horizontal="center" vertical="center" wrapText="1"/>
    </xf>
    <xf numFmtId="1" fontId="29" fillId="11" borderId="1" xfId="0" applyNumberFormat="1" applyFont="1" applyFill="1" applyBorder="1" applyAlignment="1">
      <alignment horizontal="center" vertical="center" wrapText="1"/>
    </xf>
    <xf numFmtId="0" fontId="38" fillId="11" borderId="21" xfId="43" applyFont="1" applyFill="1" applyBorder="1" applyAlignment="1">
      <alignment horizontal="center" vertical="center" wrapText="1"/>
    </xf>
    <xf numFmtId="0" fontId="0" fillId="27" borderId="1" xfId="0" applyFill="1" applyBorder="1" applyAlignment="1">
      <alignment vertical="center" wrapText="1"/>
    </xf>
    <xf numFmtId="176" fontId="65" fillId="0" borderId="66" xfId="10" applyFont="1" applyFill="1" applyBorder="1" applyAlignment="1">
      <alignment horizontal="right" vertical="center"/>
    </xf>
    <xf numFmtId="165" fontId="36" fillId="0" borderId="66" xfId="3" applyFont="1" applyFill="1" applyBorder="1" applyAlignment="1">
      <alignment horizontal="center" vertical="center" wrapText="1"/>
    </xf>
    <xf numFmtId="44" fontId="35" fillId="11" borderId="1" xfId="1" applyFont="1" applyFill="1" applyBorder="1" applyAlignment="1">
      <alignment vertical="center" wrapText="1"/>
    </xf>
    <xf numFmtId="1" fontId="37" fillId="11" borderId="1" xfId="0" applyNumberFormat="1" applyFont="1" applyFill="1" applyBorder="1" applyAlignment="1">
      <alignment horizontal="center" vertical="center" wrapText="1"/>
    </xf>
    <xf numFmtId="44" fontId="0" fillId="11" borderId="8" xfId="1" applyFont="1" applyFill="1" applyBorder="1" applyAlignment="1">
      <alignment vertical="center" wrapText="1"/>
    </xf>
    <xf numFmtId="44" fontId="0" fillId="11" borderId="5" xfId="1" applyFont="1" applyFill="1" applyBorder="1" applyAlignment="1">
      <alignment vertical="center" wrapText="1"/>
    </xf>
    <xf numFmtId="44" fontId="35" fillId="11" borderId="5" xfId="1" applyFont="1" applyFill="1" applyBorder="1" applyAlignment="1">
      <alignment vertical="center" wrapText="1"/>
    </xf>
    <xf numFmtId="0" fontId="0" fillId="27" borderId="4" xfId="0" applyFill="1" applyBorder="1" applyAlignment="1">
      <alignment horizontal="center" vertical="center"/>
    </xf>
    <xf numFmtId="1" fontId="37" fillId="27" borderId="1" xfId="0" applyNumberFormat="1" applyFont="1" applyFill="1" applyBorder="1" applyAlignment="1">
      <alignment horizontal="center" vertical="center" wrapText="1"/>
    </xf>
    <xf numFmtId="0" fontId="6" fillId="27" borderId="1" xfId="0" applyFont="1" applyFill="1" applyBorder="1" applyAlignment="1">
      <alignment horizontal="left" vertical="center" wrapText="1"/>
    </xf>
    <xf numFmtId="0" fontId="64" fillId="0" borderId="1" xfId="0" applyFont="1" applyBorder="1" applyAlignment="1">
      <alignment horizontal="left" vertical="center" wrapText="1"/>
    </xf>
    <xf numFmtId="0" fontId="64" fillId="0" borderId="1" xfId="4"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applyFont="1" applyFill="1" applyBorder="1" applyAlignment="1">
      <alignment horizontal="center" vertical="center" wrapText="1"/>
    </xf>
    <xf numFmtId="43" fontId="0" fillId="0" borderId="1" xfId="2" applyFont="1" applyBorder="1" applyAlignment="1">
      <alignment horizontal="center" vertical="center" wrapText="1"/>
    </xf>
    <xf numFmtId="44" fontId="35" fillId="27" borderId="1" xfId="1" applyFont="1" applyFill="1" applyBorder="1" applyAlignment="1">
      <alignment vertical="center" wrapText="1"/>
    </xf>
    <xf numFmtId="0" fontId="0" fillId="27" borderId="0" xfId="0" applyFill="1" applyAlignment="1">
      <alignment vertical="center"/>
    </xf>
    <xf numFmtId="2" fontId="68" fillId="0" borderId="0" xfId="0" applyNumberFormat="1" applyFont="1" applyAlignment="1">
      <alignment horizontal="left"/>
    </xf>
    <xf numFmtId="0" fontId="68" fillId="0" borderId="0" xfId="0" applyFont="1" applyAlignment="1">
      <alignment horizontal="left"/>
    </xf>
    <xf numFmtId="1" fontId="68" fillId="0" borderId="0" xfId="0" applyNumberFormat="1" applyFont="1" applyAlignment="1">
      <alignment horizontal="left"/>
    </xf>
    <xf numFmtId="0" fontId="68" fillId="0" borderId="0" xfId="0" applyNumberFormat="1" applyFont="1" applyAlignment="1">
      <alignment horizontal="left"/>
    </xf>
    <xf numFmtId="4" fontId="68" fillId="0" borderId="0" xfId="0" applyNumberFormat="1" applyFont="1" applyAlignment="1">
      <alignment horizontal="left"/>
    </xf>
    <xf numFmtId="0" fontId="0" fillId="0" borderId="0" xfId="0" applyFont="1" applyAlignment="1">
      <alignment horizontal="center"/>
    </xf>
    <xf numFmtId="43" fontId="6" fillId="0" borderId="0" xfId="2" applyFont="1" applyAlignment="1">
      <alignment horizontal="center" vertical="center"/>
    </xf>
    <xf numFmtId="0" fontId="0" fillId="0" borderId="0" xfId="0" applyNumberFormat="1" applyAlignment="1">
      <alignment horizontal="right"/>
    </xf>
    <xf numFmtId="4" fontId="0" fillId="0" borderId="0" xfId="0" applyNumberFormat="1" applyAlignment="1">
      <alignment horizontal="right"/>
    </xf>
    <xf numFmtId="0" fontId="6" fillId="12" borderId="1" xfId="0" applyFont="1" applyFill="1" applyBorder="1" applyAlignment="1">
      <alignment horizontal="left" vertical="center" wrapText="1"/>
    </xf>
    <xf numFmtId="0" fontId="4" fillId="12" borderId="1" xfId="4" applyFont="1" applyFill="1" applyBorder="1" applyAlignment="1">
      <alignment horizontal="center" vertical="center" wrapText="1"/>
    </xf>
    <xf numFmtId="0" fontId="6" fillId="12" borderId="0" xfId="0" applyFont="1" applyFill="1" applyAlignment="1">
      <alignment horizontal="center" vertical="center" wrapText="1"/>
    </xf>
    <xf numFmtId="43" fontId="4" fillId="12" borderId="1" xfId="2" applyFont="1" applyFill="1" applyBorder="1" applyAlignment="1">
      <alignment horizontal="center" vertical="center" wrapText="1"/>
    </xf>
    <xf numFmtId="0" fontId="9" fillId="12" borderId="1" xfId="0" applyFont="1" applyFill="1" applyBorder="1" applyAlignment="1">
      <alignment horizontal="center" vertical="center" wrapText="1"/>
    </xf>
    <xf numFmtId="1" fontId="6" fillId="12"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9" fillId="12" borderId="1" xfId="0" applyFont="1" applyFill="1" applyBorder="1" applyAlignment="1">
      <alignment horizontal="center" vertical="center" wrapText="1"/>
    </xf>
    <xf numFmtId="0" fontId="6" fillId="23" borderId="1" xfId="0" applyFont="1" applyFill="1" applyBorder="1" applyAlignment="1">
      <alignment horizontal="left" vertical="center" wrapText="1"/>
    </xf>
    <xf numFmtId="0" fontId="4" fillId="23" borderId="1" xfId="4" applyFont="1" applyFill="1" applyBorder="1" applyAlignment="1">
      <alignment horizontal="center" vertical="center" wrapText="1"/>
    </xf>
    <xf numFmtId="0" fontId="6" fillId="23" borderId="0" xfId="0" applyFont="1" applyFill="1" applyAlignment="1">
      <alignment horizontal="center" vertical="center" wrapText="1"/>
    </xf>
    <xf numFmtId="43" fontId="4" fillId="23" borderId="1" xfId="2" applyFont="1" applyFill="1" applyBorder="1" applyAlignment="1">
      <alignment horizontal="center" vertical="center" wrapText="1"/>
    </xf>
    <xf numFmtId="0" fontId="6" fillId="12" borderId="0" xfId="0" applyFont="1" applyFill="1" applyBorder="1" applyAlignment="1">
      <alignment horizontal="center" vertical="center" wrapText="1"/>
    </xf>
    <xf numFmtId="0" fontId="37" fillId="12" borderId="1" xfId="2183" applyFont="1" applyFill="1" applyBorder="1" applyAlignment="1">
      <alignment horizontal="center" vertical="center" wrapText="1"/>
    </xf>
    <xf numFmtId="0" fontId="12" fillId="12" borderId="1" xfId="2183" applyFont="1" applyFill="1" applyBorder="1" applyAlignment="1">
      <alignment horizontal="justify" vertical="center" wrapText="1"/>
    </xf>
    <xf numFmtId="1" fontId="37" fillId="12" borderId="4" xfId="2183" applyNumberFormat="1" applyFont="1" applyFill="1" applyBorder="1" applyAlignment="1">
      <alignment horizontal="center" vertical="center"/>
    </xf>
    <xf numFmtId="0" fontId="12" fillId="12" borderId="1" xfId="2936" applyFont="1" applyFill="1" applyBorder="1" applyAlignment="1">
      <alignment horizontal="justify" vertical="center" wrapText="1"/>
    </xf>
    <xf numFmtId="164" fontId="37" fillId="12" borderId="1" xfId="3288" applyNumberFormat="1" applyFont="1" applyFill="1" applyBorder="1" applyAlignment="1">
      <alignment horizontal="center" vertical="center"/>
    </xf>
    <xf numFmtId="0" fontId="12" fillId="12" borderId="4" xfId="3069" applyFont="1" applyFill="1" applyBorder="1" applyAlignment="1">
      <alignment horizontal="center" vertical="center" wrapText="1"/>
    </xf>
    <xf numFmtId="0" fontId="37" fillId="12" borderId="1" xfId="2936" applyFont="1" applyFill="1" applyBorder="1" applyAlignment="1">
      <alignment horizontal="center" vertical="center" wrapText="1"/>
    </xf>
    <xf numFmtId="164" fontId="37" fillId="12" borderId="1" xfId="3984" applyNumberFormat="1" applyFont="1" applyFill="1" applyBorder="1" applyAlignment="1">
      <alignment horizontal="center" vertical="center"/>
    </xf>
    <xf numFmtId="164" fontId="37" fillId="12" borderId="1" xfId="2242" applyNumberFormat="1" applyFont="1" applyFill="1" applyBorder="1" applyAlignment="1">
      <alignment horizontal="center" vertical="center"/>
    </xf>
    <xf numFmtId="0" fontId="12" fillId="12" borderId="4" xfId="2936" applyFont="1" applyFill="1" applyBorder="1" applyAlignment="1">
      <alignment horizontal="center" vertical="center" wrapText="1"/>
    </xf>
    <xf numFmtId="0" fontId="12" fillId="4" borderId="4" xfId="3914" applyFont="1" applyFill="1" applyBorder="1" applyAlignment="1">
      <alignment horizontal="center" vertical="center" wrapText="1"/>
    </xf>
    <xf numFmtId="164" fontId="37" fillId="12" borderId="1" xfId="4559" applyNumberFormat="1" applyFont="1" applyFill="1" applyBorder="1" applyAlignment="1">
      <alignment horizontal="center" vertical="center"/>
    </xf>
    <xf numFmtId="0" fontId="37" fillId="12" borderId="1" xfId="4544" applyFont="1" applyFill="1" applyBorder="1" applyAlignment="1">
      <alignment horizontal="center" vertical="center" wrapText="1"/>
    </xf>
    <xf numFmtId="0" fontId="12" fillId="12" borderId="1" xfId="4544" applyFont="1" applyFill="1" applyBorder="1" applyAlignment="1">
      <alignment horizontal="justify" vertical="center" wrapText="1"/>
    </xf>
    <xf numFmtId="0" fontId="12" fillId="15" borderId="4" xfId="4544" applyFont="1" applyFill="1" applyBorder="1" applyAlignment="1">
      <alignment horizontal="center" vertical="center" wrapText="1"/>
    </xf>
    <xf numFmtId="0" fontId="0" fillId="0" borderId="0" xfId="0" applyBorder="1" applyAlignment="1">
      <alignment vertical="center" wrapText="1"/>
    </xf>
    <xf numFmtId="0" fontId="2" fillId="0" borderId="7" xfId="0" applyFont="1" applyFill="1" applyBorder="1" applyAlignment="1">
      <alignment horizontal="center" vertical="center" wrapText="1"/>
    </xf>
    <xf numFmtId="8" fontId="6" fillId="0" borderId="1" xfId="2" applyNumberFormat="1" applyFont="1" applyFill="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Fill="1"/>
    <xf numFmtId="0" fontId="0" fillId="0" borderId="1" xfId="0" applyBorder="1" applyAlignment="1">
      <alignment vertical="center" wrapText="1"/>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0" xfId="0" applyNumberFormat="1" applyFont="1" applyBorder="1" applyAlignment="1">
      <alignment horizontal="center" vertical="center" wrapText="1"/>
    </xf>
    <xf numFmtId="0" fontId="0" fillId="0" borderId="0" xfId="0" applyAlignment="1">
      <alignment vertical="center" wrapText="1"/>
    </xf>
    <xf numFmtId="43" fontId="4" fillId="24" borderId="1" xfId="2" applyFont="1" applyFill="1" applyBorder="1" applyAlignment="1">
      <alignment horizontal="center" vertical="center" wrapText="1"/>
    </xf>
    <xf numFmtId="43" fontId="4" fillId="24" borderId="1" xfId="2" applyFont="1" applyFill="1" applyBorder="1" applyAlignment="1" applyProtection="1">
      <alignment horizontal="center" vertical="center" wrapText="1"/>
    </xf>
    <xf numFmtId="0" fontId="0" fillId="0" borderId="0" xfId="0" applyBorder="1"/>
    <xf numFmtId="0" fontId="0" fillId="0" borderId="1" xfId="0" applyFill="1" applyBorder="1" applyAlignment="1">
      <alignment vertical="center"/>
    </xf>
    <xf numFmtId="0" fontId="68" fillId="0" borderId="0" xfId="0" applyNumberFormat="1" applyFont="1" applyAlignment="1">
      <alignment horizontal="left" vertical="center"/>
    </xf>
    <xf numFmtId="0" fontId="68" fillId="0" borderId="0" xfId="0" applyFont="1" applyAlignment="1">
      <alignment horizontal="left" vertical="center"/>
    </xf>
    <xf numFmtId="0" fontId="68" fillId="0" borderId="0" xfId="0" applyFont="1" applyAlignment="1">
      <alignment horizontal="left" vertical="center" wrapText="1"/>
    </xf>
    <xf numFmtId="0" fontId="0" fillId="0" borderId="1" xfId="0" applyFont="1" applyFill="1" applyBorder="1" applyAlignment="1">
      <alignment horizontal="center" vertical="center" wrapText="1"/>
    </xf>
    <xf numFmtId="1" fontId="68" fillId="0" borderId="0" xfId="0" applyNumberFormat="1" applyFont="1" applyAlignment="1">
      <alignment horizontal="left" vertical="center"/>
    </xf>
    <xf numFmtId="1" fontId="5"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68" fillId="0" borderId="0" xfId="0" applyFont="1" applyAlignment="1">
      <alignment horizontal="left" wrapText="1"/>
    </xf>
    <xf numFmtId="0" fontId="68" fillId="0" borderId="1" xfId="0" applyNumberFormat="1" applyFont="1" applyBorder="1" applyAlignment="1">
      <alignment horizontal="left" vertical="center" wrapText="1"/>
    </xf>
    <xf numFmtId="0" fontId="68" fillId="0" borderId="1" xfId="0" applyFont="1" applyBorder="1" applyAlignment="1">
      <alignment horizontal="left" vertical="center" wrapText="1"/>
    </xf>
    <xf numFmtId="1" fontId="68" fillId="0" borderId="1" xfId="0" applyNumberFormat="1" applyFont="1" applyBorder="1" applyAlignment="1">
      <alignment horizontal="left" vertical="center"/>
    </xf>
    <xf numFmtId="0" fontId="0" fillId="0" borderId="0" xfId="0"/>
    <xf numFmtId="0" fontId="0" fillId="0" borderId="1" xfId="0" applyBorder="1"/>
    <xf numFmtId="0" fontId="0" fillId="0" borderId="1" xfId="0" applyFill="1" applyBorder="1" applyAlignment="1">
      <alignment vertical="center" wrapText="1"/>
    </xf>
    <xf numFmtId="1" fontId="9" fillId="0" borderId="1" xfId="0" applyNumberFormat="1" applyFont="1" applyFill="1" applyBorder="1" applyAlignment="1">
      <alignment horizontal="center" vertical="center" wrapText="1"/>
    </xf>
    <xf numFmtId="43" fontId="0" fillId="0" borderId="1" xfId="2" applyFont="1" applyBorder="1" applyAlignment="1">
      <alignment vertical="center"/>
    </xf>
    <xf numFmtId="1" fontId="9" fillId="11" borderId="1" xfId="0" applyNumberFormat="1" applyFont="1" applyFill="1" applyBorder="1" applyAlignment="1">
      <alignment horizontal="center" vertical="center" wrapText="1"/>
    </xf>
    <xf numFmtId="43" fontId="6" fillId="0" borderId="1" xfId="2" applyFont="1" applyBorder="1" applyAlignment="1">
      <alignment vertical="center" wrapText="1"/>
    </xf>
    <xf numFmtId="0" fontId="12" fillId="4" borderId="1" xfId="7554" applyFont="1" applyFill="1" applyBorder="1" applyAlignment="1">
      <alignment horizontal="justify" vertical="center" wrapText="1"/>
    </xf>
    <xf numFmtId="0" fontId="12" fillId="4" borderId="1" xfId="7234" applyFont="1" applyFill="1" applyBorder="1" applyAlignment="1">
      <alignment horizontal="justify" vertical="center" wrapText="1"/>
    </xf>
    <xf numFmtId="0" fontId="12" fillId="4" borderId="1" xfId="7337" applyFont="1" applyFill="1" applyBorder="1" applyAlignment="1">
      <alignment horizontal="justify" vertical="center" wrapText="1"/>
    </xf>
    <xf numFmtId="4" fontId="0" fillId="0" borderId="0" xfId="0" applyNumberFormat="1" applyFont="1" applyAlignment="1">
      <alignment vertical="center"/>
    </xf>
    <xf numFmtId="0" fontId="0" fillId="0" borderId="1" xfId="0" applyFont="1" applyBorder="1" applyAlignment="1">
      <alignment vertical="center" wrapText="1"/>
    </xf>
    <xf numFmtId="0" fontId="0" fillId="0" borderId="0" xfId="0" applyFont="1" applyAlignment="1">
      <alignment vertical="center" wrapText="1"/>
    </xf>
    <xf numFmtId="0" fontId="0" fillId="2"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Alignment="1">
      <alignment vertical="center"/>
    </xf>
    <xf numFmtId="4" fontId="0" fillId="2" borderId="4" xfId="0" applyNumberFormat="1" applyFont="1" applyFill="1" applyBorder="1" applyAlignment="1">
      <alignment vertical="center"/>
    </xf>
    <xf numFmtId="4" fontId="0" fillId="2" borderId="3" xfId="0" applyNumberFormat="1" applyFont="1" applyFill="1" applyBorder="1" applyAlignment="1">
      <alignment vertical="center"/>
    </xf>
    <xf numFmtId="4" fontId="0" fillId="0" borderId="4" xfId="0" applyNumberFormat="1" applyFont="1" applyFill="1" applyBorder="1" applyAlignment="1">
      <alignment vertical="center"/>
    </xf>
    <xf numFmtId="0" fontId="62" fillId="0" borderId="0" xfId="0" applyFont="1" applyFill="1" applyBorder="1" applyAlignment="1">
      <alignment horizontal="right" vertical="center" wrapText="1"/>
    </xf>
    <xf numFmtId="0" fontId="0" fillId="0" borderId="0" xfId="0" applyFont="1" applyFill="1" applyBorder="1" applyAlignment="1">
      <alignment vertical="center" wrapText="1"/>
    </xf>
    <xf numFmtId="0" fontId="2" fillId="10" borderId="2" xfId="4" applyFont="1" applyFill="1" applyBorder="1" applyAlignment="1">
      <alignment horizontal="center" vertical="center" wrapText="1"/>
    </xf>
    <xf numFmtId="0" fontId="23" fillId="5" borderId="11" xfId="0" applyFont="1" applyFill="1" applyBorder="1" applyAlignment="1">
      <alignment horizontal="left" vertical="center" wrapText="1"/>
    </xf>
    <xf numFmtId="0" fontId="62" fillId="10" borderId="10" xfId="0" applyFont="1" applyFill="1" applyBorder="1" applyAlignment="1">
      <alignment horizontal="center" vertical="center" wrapText="1"/>
    </xf>
    <xf numFmtId="0" fontId="62" fillId="5" borderId="4" xfId="0" applyFont="1" applyFill="1" applyBorder="1" applyAlignment="1">
      <alignment horizontal="center" vertical="center" wrapText="1"/>
    </xf>
    <xf numFmtId="0" fontId="23" fillId="5" borderId="0" xfId="0" applyFont="1" applyFill="1" applyBorder="1" applyAlignment="1">
      <alignment horizontal="left" vertical="center" wrapText="1"/>
    </xf>
    <xf numFmtId="0" fontId="23" fillId="10" borderId="2" xfId="0" applyFont="1" applyFill="1" applyBorder="1" applyAlignment="1">
      <alignment horizontal="center" vertical="center" wrapText="1"/>
    </xf>
    <xf numFmtId="4" fontId="62" fillId="3" borderId="3" xfId="0" applyNumberFormat="1"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2"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62" fillId="0" borderId="1" xfId="0" applyNumberFormat="1" applyFont="1" applyFill="1" applyBorder="1" applyAlignment="1">
      <alignment horizontal="center" vertical="center"/>
    </xf>
    <xf numFmtId="4" fontId="23" fillId="0" borderId="0" xfId="0" applyNumberFormat="1" applyFont="1" applyAlignment="1">
      <alignment vertical="center"/>
    </xf>
    <xf numFmtId="4" fontId="0" fillId="2" borderId="8" xfId="0" applyNumberFormat="1" applyFont="1" applyFill="1" applyBorder="1" applyAlignment="1">
      <alignment vertical="center"/>
    </xf>
    <xf numFmtId="0" fontId="0" fillId="0" borderId="1" xfId="0" applyFont="1" applyBorder="1" applyAlignment="1">
      <alignment horizontal="center" vertical="center"/>
    </xf>
    <xf numFmtId="4" fontId="2" fillId="3" borderId="1" xfId="0" applyNumberFormat="1" applyFont="1" applyFill="1" applyBorder="1" applyAlignment="1">
      <alignment vertical="center"/>
    </xf>
    <xf numFmtId="4" fontId="2" fillId="0" borderId="0" xfId="0" applyNumberFormat="1" applyFont="1" applyFill="1" applyBorder="1" applyAlignment="1">
      <alignment vertical="center"/>
    </xf>
    <xf numFmtId="177" fontId="0" fillId="10" borderId="4" xfId="2" applyNumberFormat="1" applyFont="1" applyFill="1" applyBorder="1" applyAlignment="1">
      <alignment vertical="center"/>
    </xf>
    <xf numFmtId="43" fontId="0" fillId="10" borderId="2" xfId="2" applyNumberFormat="1" applyFont="1" applyFill="1" applyBorder="1" applyAlignment="1">
      <alignment vertical="center"/>
    </xf>
    <xf numFmtId="4" fontId="23" fillId="0" borderId="3" xfId="0" applyNumberFormat="1" applyFont="1" applyFill="1" applyBorder="1" applyAlignment="1">
      <alignment vertical="center"/>
    </xf>
    <xf numFmtId="4" fontId="2" fillId="3" borderId="6" xfId="0" applyNumberFormat="1" applyFont="1" applyFill="1" applyBorder="1" applyAlignment="1">
      <alignment vertical="center"/>
    </xf>
    <xf numFmtId="177" fontId="2" fillId="0" borderId="4" xfId="2" applyNumberFormat="1" applyFont="1" applyBorder="1" applyAlignment="1">
      <alignment vertical="center"/>
    </xf>
    <xf numFmtId="4" fontId="2" fillId="0" borderId="4" xfId="0" applyNumberFormat="1" applyFont="1" applyBorder="1" applyAlignment="1">
      <alignment vertical="center"/>
    </xf>
    <xf numFmtId="0" fontId="23" fillId="0" borderId="0" xfId="0" applyFont="1" applyFill="1" applyBorder="1" applyAlignment="1">
      <alignment horizontal="center" vertical="center"/>
    </xf>
    <xf numFmtId="177" fontId="23" fillId="0" borderId="0" xfId="2" applyNumberFormat="1" applyFont="1" applyFill="1" applyBorder="1" applyAlignment="1">
      <alignment horizontal="left" vertical="center" wrapText="1"/>
    </xf>
    <xf numFmtId="4" fontId="62" fillId="0" borderId="0" xfId="3" applyNumberFormat="1" applyFont="1" applyFill="1" applyBorder="1" applyAlignment="1">
      <alignment horizontal="left" vertical="center" wrapText="1"/>
    </xf>
    <xf numFmtId="4" fontId="23" fillId="0" borderId="1" xfId="1" applyNumberFormat="1" applyFont="1" applyBorder="1" applyAlignment="1">
      <alignment vertical="center"/>
    </xf>
    <xf numFmtId="0" fontId="23" fillId="10" borderId="15" xfId="0" applyFont="1" applyFill="1" applyBorder="1" applyAlignment="1">
      <alignment horizontal="center" vertical="center"/>
    </xf>
    <xf numFmtId="177" fontId="23" fillId="10" borderId="15" xfId="2" applyNumberFormat="1" applyFont="1" applyFill="1" applyBorder="1" applyAlignment="1">
      <alignment horizontal="left" vertical="center" wrapText="1"/>
    </xf>
    <xf numFmtId="4" fontId="62" fillId="10" borderId="15" xfId="3" applyNumberFormat="1" applyFont="1" applyFill="1" applyBorder="1" applyAlignment="1">
      <alignment horizontal="left" vertical="center" wrapText="1"/>
    </xf>
    <xf numFmtId="0" fontId="0" fillId="10" borderId="4" xfId="0" applyFont="1" applyFill="1" applyBorder="1" applyAlignment="1">
      <alignment horizontal="center" vertical="center" wrapText="1"/>
    </xf>
    <xf numFmtId="177" fontId="0" fillId="10" borderId="4" xfId="2" applyNumberFormat="1" applyFont="1" applyFill="1" applyBorder="1" applyAlignment="1">
      <alignment horizontal="center" vertical="center" wrapText="1"/>
    </xf>
    <xf numFmtId="4" fontId="0" fillId="10" borderId="4" xfId="3" applyNumberFormat="1" applyFont="1" applyFill="1" applyBorder="1" applyAlignment="1">
      <alignment horizontal="center" vertical="center" wrapText="1"/>
    </xf>
    <xf numFmtId="4" fontId="23" fillId="10" borderId="3" xfId="0" applyNumberFormat="1" applyFont="1" applyFill="1" applyBorder="1" applyAlignment="1">
      <alignment horizontal="center" vertical="center"/>
    </xf>
    <xf numFmtId="10" fontId="23" fillId="5" borderId="11" xfId="0" applyNumberFormat="1" applyFont="1" applyFill="1" applyBorder="1" applyAlignment="1">
      <alignment horizontal="center" vertical="center"/>
    </xf>
    <xf numFmtId="177" fontId="23" fillId="5" borderId="17" xfId="2" applyNumberFormat="1" applyFont="1" applyFill="1" applyBorder="1" applyAlignment="1">
      <alignment horizontal="left" vertical="center" wrapText="1"/>
    </xf>
    <xf numFmtId="4" fontId="23" fillId="0" borderId="5" xfId="3" applyNumberFormat="1" applyFont="1" applyFill="1" applyBorder="1" applyAlignment="1">
      <alignment horizontal="left" vertical="center" wrapText="1"/>
    </xf>
    <xf numFmtId="10" fontId="62" fillId="10" borderId="8" xfId="0" applyNumberFormat="1" applyFont="1" applyFill="1" applyBorder="1" applyAlignment="1">
      <alignment horizontal="center" vertical="center"/>
    </xf>
    <xf numFmtId="177" fontId="62" fillId="10" borderId="8" xfId="2" applyNumberFormat="1" applyFont="1" applyFill="1" applyBorder="1" applyAlignment="1">
      <alignment horizontal="center" vertical="center" wrapText="1"/>
    </xf>
    <xf numFmtId="4" fontId="2" fillId="10" borderId="9" xfId="0" applyNumberFormat="1" applyFont="1" applyFill="1" applyBorder="1" applyAlignment="1">
      <alignment horizontal="center" vertical="center"/>
    </xf>
    <xf numFmtId="0" fontId="0" fillId="0" borderId="4" xfId="0" applyFont="1" applyBorder="1" applyAlignment="1">
      <alignment vertical="center"/>
    </xf>
    <xf numFmtId="10" fontId="23" fillId="5" borderId="4" xfId="0" applyNumberFormat="1" applyFont="1" applyFill="1" applyBorder="1" applyAlignment="1">
      <alignment horizontal="center" vertical="center"/>
    </xf>
    <xf numFmtId="177" fontId="23" fillId="5" borderId="4" xfId="2" applyNumberFormat="1" applyFont="1" applyFill="1" applyBorder="1" applyAlignment="1">
      <alignment horizontal="left" vertical="center" wrapText="1"/>
    </xf>
    <xf numFmtId="10" fontId="23" fillId="5" borderId="0" xfId="0" applyNumberFormat="1" applyFont="1" applyFill="1" applyBorder="1" applyAlignment="1">
      <alignment horizontal="center" vertical="center"/>
    </xf>
    <xf numFmtId="177" fontId="23" fillId="5" borderId="0" xfId="2" applyNumberFormat="1" applyFont="1" applyFill="1" applyBorder="1" applyAlignment="1">
      <alignment horizontal="left" vertical="center" wrapText="1"/>
    </xf>
    <xf numFmtId="0" fontId="23" fillId="10" borderId="4" xfId="0" applyFont="1" applyFill="1" applyBorder="1" applyAlignment="1">
      <alignment horizontal="center" vertical="center"/>
    </xf>
    <xf numFmtId="177" fontId="23" fillId="10" borderId="4" xfId="2" applyNumberFormat="1" applyFont="1" applyFill="1" applyBorder="1" applyAlignment="1">
      <alignment horizontal="left" vertical="center" wrapText="1"/>
    </xf>
    <xf numFmtId="4" fontId="2" fillId="10" borderId="3" xfId="0" applyNumberFormat="1" applyFont="1" applyFill="1" applyBorder="1" applyAlignment="1">
      <alignment horizontal="center" vertical="center"/>
    </xf>
    <xf numFmtId="4" fontId="23" fillId="0" borderId="1" xfId="0" applyNumberFormat="1" applyFont="1" applyBorder="1" applyAlignment="1">
      <alignment vertical="center"/>
    </xf>
    <xf numFmtId="176" fontId="65" fillId="12" borderId="66" xfId="7886" applyFont="1" applyFill="1" applyBorder="1" applyAlignment="1">
      <alignment vertical="center"/>
    </xf>
    <xf numFmtId="176" fontId="65" fillId="12" borderId="66" xfId="8506" applyFont="1" applyFill="1" applyBorder="1" applyAlignment="1">
      <alignment vertical="center"/>
    </xf>
    <xf numFmtId="176" fontId="65" fillId="12" borderId="66" xfId="8350" applyFont="1" applyFill="1" applyBorder="1" applyAlignment="1">
      <alignment vertical="center"/>
    </xf>
    <xf numFmtId="176" fontId="65" fillId="12" borderId="66" xfId="8657" applyFont="1" applyFill="1" applyBorder="1" applyAlignment="1">
      <alignment vertical="center"/>
    </xf>
    <xf numFmtId="176" fontId="65" fillId="12" borderId="66" xfId="8440" applyFont="1" applyFill="1" applyBorder="1" applyAlignment="1">
      <alignment vertical="center"/>
    </xf>
    <xf numFmtId="0" fontId="12" fillId="0" borderId="1" xfId="7971" applyFont="1" applyFill="1" applyBorder="1" applyAlignment="1">
      <alignment horizontal="justify" vertical="center" wrapText="1"/>
    </xf>
    <xf numFmtId="0" fontId="12" fillId="12" borderId="1" xfId="7971" applyFont="1" applyFill="1" applyBorder="1" applyAlignment="1">
      <alignment horizontal="justify" vertical="center" wrapText="1"/>
    </xf>
    <xf numFmtId="0" fontId="6" fillId="0" borderId="4" xfId="0" applyNumberFormat="1" applyFont="1" applyBorder="1"/>
    <xf numFmtId="4" fontId="23" fillId="0" borderId="6" xfId="1" applyNumberFormat="1" applyFont="1" applyBorder="1" applyAlignment="1">
      <alignment vertical="center"/>
    </xf>
    <xf numFmtId="1" fontId="9" fillId="0" borderId="17" xfId="0" applyNumberFormat="1"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lignment vertical="center"/>
    </xf>
    <xf numFmtId="4" fontId="62" fillId="0" borderId="1" xfId="0" applyNumberFormat="1" applyFont="1" applyFill="1" applyBorder="1" applyAlignment="1">
      <alignment vertical="center"/>
    </xf>
    <xf numFmtId="4" fontId="23" fillId="0" borderId="20" xfId="0" applyNumberFormat="1" applyFont="1" applyBorder="1" applyAlignment="1">
      <alignment vertical="center"/>
    </xf>
    <xf numFmtId="4" fontId="23" fillId="2" borderId="3" xfId="0" applyNumberFormat="1" applyFont="1" applyFill="1" applyBorder="1" applyAlignment="1">
      <alignment vertical="center"/>
    </xf>
    <xf numFmtId="1" fontId="9" fillId="0" borderId="17" xfId="0" applyNumberFormat="1" applyFont="1" applyFill="1" applyBorder="1" applyAlignment="1">
      <alignment vertical="center" wrapText="1"/>
    </xf>
    <xf numFmtId="4" fontId="62" fillId="0" borderId="6" xfId="0" applyNumberFormat="1" applyFont="1" applyFill="1" applyBorder="1" applyAlignment="1">
      <alignment vertical="center"/>
    </xf>
    <xf numFmtId="4" fontId="0" fillId="0" borderId="0" xfId="0" applyNumberFormat="1" applyFont="1" applyBorder="1" applyAlignment="1">
      <alignment vertical="center"/>
    </xf>
    <xf numFmtId="4" fontId="23" fillId="0" borderId="20" xfId="0" applyNumberFormat="1" applyFont="1" applyFill="1" applyBorder="1" applyAlignment="1">
      <alignment vertical="center"/>
    </xf>
    <xf numFmtId="4" fontId="62" fillId="10" borderId="67" xfId="3" applyNumberFormat="1" applyFont="1" applyFill="1" applyBorder="1" applyAlignment="1">
      <alignment horizontal="left" vertical="center" wrapText="1"/>
    </xf>
    <xf numFmtId="4" fontId="23" fillId="0" borderId="9" xfId="3" applyNumberFormat="1" applyFont="1" applyFill="1" applyBorder="1" applyAlignment="1">
      <alignment horizontal="left" vertical="center" wrapText="1"/>
    </xf>
    <xf numFmtId="1" fontId="9" fillId="0" borderId="12" xfId="0" applyNumberFormat="1" applyFont="1" applyBorder="1" applyAlignment="1">
      <alignment vertical="center" wrapText="1"/>
    </xf>
    <xf numFmtId="1" fontId="9" fillId="0" borderId="1" xfId="0" applyNumberFormat="1" applyFont="1" applyFill="1" applyBorder="1" applyAlignment="1">
      <alignment horizontal="center" vertical="center" wrapText="1"/>
    </xf>
    <xf numFmtId="1" fontId="31" fillId="0" borderId="1" xfId="6" applyNumberFormat="1" applyFont="1" applyFill="1" applyBorder="1" applyAlignment="1">
      <alignment horizontal="center" vertical="center" wrapText="1"/>
    </xf>
    <xf numFmtId="0" fontId="2" fillId="10" borderId="15" xfId="0" applyFont="1" applyFill="1" applyBorder="1" applyAlignment="1">
      <alignment vertical="center" wrapText="1"/>
    </xf>
    <xf numFmtId="0" fontId="2" fillId="10" borderId="16" xfId="0" applyFont="1" applyFill="1" applyBorder="1" applyAlignment="1">
      <alignment vertical="center" wrapText="1"/>
    </xf>
    <xf numFmtId="1" fontId="0" fillId="0" borderId="14" xfId="0" applyNumberFormat="1" applyBorder="1" applyAlignment="1">
      <alignment vertical="center" wrapText="1"/>
    </xf>
    <xf numFmtId="0" fontId="63" fillId="0" borderId="15" xfId="0" applyFont="1" applyBorder="1" applyAlignment="1">
      <alignment horizontal="center" vertical="center" wrapText="1"/>
    </xf>
    <xf numFmtId="0" fontId="0" fillId="0" borderId="15" xfId="0" applyBorder="1" applyAlignment="1">
      <alignment vertical="center" wrapText="1"/>
    </xf>
    <xf numFmtId="177" fontId="0" fillId="0" borderId="15" xfId="0" applyNumberFormat="1" applyBorder="1" applyAlignment="1">
      <alignment vertical="center"/>
    </xf>
    <xf numFmtId="4" fontId="0" fillId="0" borderId="16" xfId="0" applyNumberFormat="1" applyBorder="1" applyAlignment="1">
      <alignment vertical="center"/>
    </xf>
    <xf numFmtId="10" fontId="0" fillId="0" borderId="5" xfId="0" applyNumberFormat="1" applyFont="1" applyBorder="1" applyAlignment="1">
      <alignment horizontal="center" vertical="center"/>
    </xf>
    <xf numFmtId="0" fontId="0" fillId="0" borderId="4" xfId="0" applyFont="1" applyBorder="1" applyAlignment="1">
      <alignment vertical="center" wrapText="1"/>
    </xf>
    <xf numFmtId="177" fontId="0" fillId="0" borderId="3" xfId="2" applyNumberFormat="1" applyFont="1" applyBorder="1" applyAlignment="1">
      <alignment vertical="center"/>
    </xf>
    <xf numFmtId="4" fontId="0" fillId="0" borderId="3" xfId="0" applyNumberFormat="1" applyBorder="1" applyAlignment="1">
      <alignment vertical="center"/>
    </xf>
    <xf numFmtId="10" fontId="0" fillId="0" borderId="23" xfId="5" applyNumberFormat="1" applyFont="1" applyBorder="1" applyAlignment="1">
      <alignment vertical="center"/>
    </xf>
    <xf numFmtId="44" fontId="0" fillId="0" borderId="0" xfId="0" applyNumberFormat="1" applyFont="1" applyFill="1" applyBorder="1" applyAlignment="1">
      <alignment horizontal="center" vertical="center" wrapText="1"/>
    </xf>
    <xf numFmtId="4" fontId="62" fillId="0" borderId="0" xfId="0" applyNumberFormat="1" applyFont="1" applyFill="1" applyBorder="1" applyAlignment="1">
      <alignment vertical="center"/>
    </xf>
    <xf numFmtId="44" fontId="0" fillId="0" borderId="4" xfId="0" applyNumberFormat="1" applyFont="1" applyFill="1" applyBorder="1" applyAlignment="1">
      <alignment horizontal="center" vertical="center" wrapText="1"/>
    </xf>
    <xf numFmtId="0" fontId="0" fillId="0" borderId="0" xfId="0" applyAlignment="1">
      <alignment horizontal="center" vertical="center"/>
    </xf>
    <xf numFmtId="0" fontId="12" fillId="7" borderId="1" xfId="0" applyFont="1" applyFill="1" applyBorder="1" applyAlignment="1">
      <alignment horizontal="center" vertical="center" wrapText="1"/>
    </xf>
    <xf numFmtId="0" fontId="6" fillId="7" borderId="1" xfId="4" applyFont="1" applyFill="1" applyBorder="1" applyAlignment="1">
      <alignment horizontal="left" vertical="center" wrapText="1"/>
    </xf>
    <xf numFmtId="0" fontId="6" fillId="7" borderId="1" xfId="4" applyFont="1" applyFill="1" applyBorder="1" applyAlignment="1">
      <alignment horizontal="center" vertical="center" wrapText="1"/>
    </xf>
    <xf numFmtId="176" fontId="65" fillId="7" borderId="66" xfId="10" applyFont="1" applyFill="1" applyBorder="1" applyAlignment="1">
      <alignment vertical="center"/>
    </xf>
    <xf numFmtId="43" fontId="7" fillId="0" borderId="1" xfId="2" applyFont="1" applyFill="1" applyBorder="1" applyAlignment="1">
      <alignment horizontal="center" vertical="center" wrapText="1"/>
    </xf>
    <xf numFmtId="10" fontId="14" fillId="0" borderId="0" xfId="0" applyNumberFormat="1" applyFont="1" applyAlignment="1">
      <alignment vertical="center"/>
    </xf>
    <xf numFmtId="0" fontId="17" fillId="0" borderId="5" xfId="0" applyFont="1" applyBorder="1" applyAlignment="1">
      <alignment horizontal="center" vertical="center" wrapText="1"/>
    </xf>
    <xf numFmtId="0" fontId="37" fillId="0" borderId="1" xfId="0" applyFont="1" applyFill="1" applyBorder="1" applyAlignment="1">
      <alignment horizontal="center" vertical="center" wrapText="1"/>
    </xf>
    <xf numFmtId="44" fontId="8" fillId="10" borderId="13" xfId="0" applyNumberFormat="1" applyFont="1" applyFill="1" applyBorder="1" applyAlignment="1">
      <alignment vertical="center"/>
    </xf>
    <xf numFmtId="0" fontId="0" fillId="0" borderId="1" xfId="0" applyBorder="1" applyAlignment="1">
      <alignment horizontal="right" vertical="center" wrapText="1"/>
    </xf>
    <xf numFmtId="0" fontId="0" fillId="2" borderId="4" xfId="0" applyFill="1" applyBorder="1" applyAlignment="1">
      <alignment vertical="center" wrapText="1"/>
    </xf>
    <xf numFmtId="0" fontId="0" fillId="0" borderId="0" xfId="0" applyBorder="1" applyAlignment="1">
      <alignment horizontal="right" vertical="center"/>
    </xf>
    <xf numFmtId="4" fontId="23" fillId="0" borderId="20" xfId="1" applyNumberFormat="1" applyFont="1" applyBorder="1" applyAlignment="1">
      <alignment vertical="center"/>
    </xf>
    <xf numFmtId="4" fontId="0" fillId="0" borderId="0" xfId="1" applyNumberFormat="1" applyFont="1" applyBorder="1" applyAlignment="1">
      <alignment vertical="center"/>
    </xf>
    <xf numFmtId="4" fontId="23" fillId="0" borderId="0" xfId="0" applyNumberFormat="1" applyFont="1" applyFill="1" applyAlignment="1">
      <alignment vertical="center"/>
    </xf>
    <xf numFmtId="43" fontId="14" fillId="0" borderId="1" xfId="0" applyNumberFormat="1" applyFont="1" applyBorder="1" applyAlignment="1">
      <alignment vertical="center"/>
    </xf>
    <xf numFmtId="0" fontId="0" fillId="0" borderId="0" xfId="0"/>
    <xf numFmtId="0" fontId="0" fillId="0" borderId="1" xfId="0" applyBorder="1" applyAlignment="1">
      <alignment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0" borderId="0" xfId="0" applyAlignment="1">
      <alignment horizontal="center" vertical="center"/>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8" fillId="2"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2" borderId="4" xfId="2"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0" fillId="0" borderId="1" xfId="1" applyNumberFormat="1" applyFont="1" applyFill="1" applyBorder="1" applyAlignment="1">
      <alignment vertical="center"/>
    </xf>
    <xf numFmtId="1" fontId="14" fillId="0" borderId="2" xfId="0" applyNumberFormat="1" applyFont="1" applyFill="1" applyBorder="1" applyAlignment="1">
      <alignment horizontal="left" vertical="center" wrapText="1"/>
    </xf>
    <xf numFmtId="0" fontId="0" fillId="0" borderId="1" xfId="0" applyFont="1" applyFill="1" applyBorder="1" applyAlignment="1">
      <alignment vertical="center" wrapText="1"/>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0" xfId="2" applyNumberFormat="1" applyFont="1" applyBorder="1" applyAlignment="1">
      <alignment vertical="center"/>
    </xf>
    <xf numFmtId="0" fontId="0" fillId="0" borderId="1" xfId="0" applyFont="1" applyFill="1" applyBorder="1" applyAlignment="1">
      <alignment horizontal="center" vertical="center" wrapText="1"/>
    </xf>
    <xf numFmtId="0" fontId="0" fillId="2" borderId="4"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177" fontId="0" fillId="0" borderId="1" xfId="2" applyNumberFormat="1" applyFont="1" applyFill="1" applyBorder="1" applyAlignment="1">
      <alignment horizontal="right" vertical="center" wrapText="1"/>
    </xf>
    <xf numFmtId="0" fontId="6" fillId="0" borderId="3" xfId="0" applyNumberFormat="1" applyFont="1" applyBorder="1" applyAlignment="1">
      <alignment vertical="center" wrapText="1"/>
    </xf>
    <xf numFmtId="0" fontId="6" fillId="0" borderId="3" xfId="0" applyNumberFormat="1" applyFont="1" applyBorder="1" applyAlignment="1">
      <alignment vertical="center"/>
    </xf>
    <xf numFmtId="0" fontId="6" fillId="0" borderId="13" xfId="0" applyNumberFormat="1" applyFont="1" applyBorder="1" applyAlignment="1">
      <alignment horizontal="left" vertical="center" wrapText="1"/>
    </xf>
    <xf numFmtId="4" fontId="23" fillId="0" borderId="6" xfId="1" applyNumberFormat="1" applyFont="1" applyBorder="1" applyAlignment="1">
      <alignment vertical="center"/>
    </xf>
    <xf numFmtId="1" fontId="9" fillId="0" borderId="17" xfId="0" applyNumberFormat="1" applyFont="1" applyBorder="1" applyAlignment="1">
      <alignment horizontal="center" vertical="center" wrapText="1"/>
    </xf>
    <xf numFmtId="4" fontId="0" fillId="2" borderId="4" xfId="0" applyNumberFormat="1" applyFill="1" applyBorder="1" applyAlignment="1">
      <alignment vertical="center"/>
    </xf>
    <xf numFmtId="0" fontId="0" fillId="0" borderId="0" xfId="0"/>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2" fillId="10" borderId="1" xfId="0" applyFont="1" applyFill="1" applyBorder="1" applyAlignment="1">
      <alignment horizontal="center" vertical="center" wrapText="1"/>
    </xf>
    <xf numFmtId="4" fontId="0" fillId="0" borderId="1" xfId="0" applyNumberFormat="1" applyBorder="1"/>
    <xf numFmtId="1" fontId="8" fillId="0" borderId="1" xfId="0" applyNumberFormat="1" applyFont="1" applyBorder="1" applyAlignment="1">
      <alignment horizontal="center" vertical="center" wrapText="1"/>
    </xf>
    <xf numFmtId="44" fontId="8" fillId="0" borderId="1" xfId="0" applyNumberFormat="1" applyFont="1" applyFill="1" applyBorder="1" applyAlignment="1">
      <alignment vertical="center"/>
    </xf>
    <xf numFmtId="0" fontId="0" fillId="0" borderId="5" xfId="0" applyBorder="1"/>
    <xf numFmtId="1" fontId="2" fillId="0" borderId="1" xfId="0" applyNumberFormat="1" applyFont="1" applyFill="1" applyBorder="1" applyAlignment="1">
      <alignment horizontal="center" vertical="center" wrapText="1"/>
    </xf>
    <xf numFmtId="44" fontId="0" fillId="0" borderId="0" xfId="0" applyNumberFormat="1"/>
    <xf numFmtId="44" fontId="0" fillId="0" borderId="1" xfId="0" applyNumberFormat="1" applyBorder="1"/>
    <xf numFmtId="1" fontId="18" fillId="2" borderId="1" xfId="0" applyNumberFormat="1" applyFont="1" applyFill="1" applyBorder="1" applyAlignment="1">
      <alignment horizontal="center" vertical="center" wrapText="1"/>
    </xf>
    <xf numFmtId="10" fontId="14" fillId="0" borderId="3" xfId="0" applyNumberFormat="1" applyFont="1" applyBorder="1" applyAlignment="1">
      <alignment vertical="center"/>
    </xf>
    <xf numFmtId="0" fontId="14" fillId="0" borderId="5" xfId="0" applyFont="1" applyBorder="1" applyAlignment="1">
      <alignment vertical="center"/>
    </xf>
    <xf numFmtId="0" fontId="62" fillId="10" borderId="14" xfId="0" applyFont="1" applyFill="1" applyBorder="1" applyAlignment="1">
      <alignment horizontal="right" vertical="center" wrapText="1"/>
    </xf>
    <xf numFmtId="0" fontId="0" fillId="13" borderId="5" xfId="0" applyFill="1" applyBorder="1" applyAlignment="1" applyProtection="1">
      <alignment vertical="center" wrapText="1"/>
      <protection locked="0"/>
    </xf>
    <xf numFmtId="43" fontId="0" fillId="0" borderId="0" xfId="2" applyFont="1" applyBorder="1"/>
    <xf numFmtId="4" fontId="23" fillId="0" borderId="9" xfId="0" applyNumberFormat="1" applyFont="1" applyBorder="1" applyAlignment="1">
      <alignment vertical="center"/>
    </xf>
    <xf numFmtId="4" fontId="0" fillId="0" borderId="1" xfId="1" applyNumberFormat="1" applyFont="1" applyBorder="1" applyAlignment="1">
      <alignment vertical="center"/>
    </xf>
    <xf numFmtId="177" fontId="0" fillId="0" borderId="1" xfId="2" applyNumberFormat="1" applyFont="1" applyBorder="1" applyAlignment="1">
      <alignment vertical="center"/>
    </xf>
    <xf numFmtId="1" fontId="5" fillId="0" borderId="1" xfId="0" applyNumberFormat="1" applyFont="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0" xfId="0"/>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2" borderId="3" xfId="0" applyFont="1" applyFill="1" applyBorder="1" applyAlignment="1">
      <alignment vertical="center"/>
    </xf>
    <xf numFmtId="182" fontId="0" fillId="0" borderId="0" xfId="5" applyNumberFormat="1" applyFont="1" applyBorder="1" applyAlignment="1">
      <alignment vertical="center"/>
    </xf>
    <xf numFmtId="183" fontId="0" fillId="0" borderId="1" xfId="0" applyNumberFormat="1" applyFont="1" applyFill="1" applyBorder="1" applyAlignment="1">
      <alignment horizontal="right" vertical="center"/>
    </xf>
    <xf numFmtId="0" fontId="0" fillId="0" borderId="0" xfId="0"/>
    <xf numFmtId="4" fontId="76" fillId="10" borderId="23" xfId="0" applyNumberFormat="1" applyFont="1" applyFill="1" applyBorder="1" applyAlignment="1">
      <alignment horizontal="center"/>
    </xf>
    <xf numFmtId="9" fontId="0" fillId="0" borderId="0" xfId="0" applyNumberFormat="1" applyFont="1" applyAlignment="1">
      <alignment vertical="center"/>
    </xf>
    <xf numFmtId="9" fontId="0" fillId="0" borderId="0" xfId="0" applyNumberFormat="1" applyAlignment="1">
      <alignment vertical="center" wrapText="1"/>
    </xf>
    <xf numFmtId="9" fontId="0" fillId="0" borderId="0" xfId="0" applyNumberFormat="1"/>
    <xf numFmtId="0" fontId="23" fillId="5" borderId="4" xfId="0" applyFont="1" applyFill="1" applyBorder="1" applyAlignment="1">
      <alignment horizontal="left" vertical="center" wrapText="1"/>
    </xf>
    <xf numFmtId="4" fontId="23" fillId="0" borderId="4" xfId="3" applyNumberFormat="1" applyFont="1" applyFill="1" applyBorder="1" applyAlignment="1">
      <alignment horizontal="left" vertical="center" wrapText="1"/>
    </xf>
    <xf numFmtId="4" fontId="0" fillId="0" borderId="3" xfId="2" applyNumberFormat="1" applyFont="1" applyBorder="1" applyAlignment="1">
      <alignment horizontal="center" vertical="center"/>
    </xf>
    <xf numFmtId="4" fontId="62" fillId="10" borderId="3" xfId="3" applyNumberFormat="1" applyFont="1" applyFill="1" applyBorder="1" applyAlignment="1">
      <alignment horizontal="center" vertical="center" wrapText="1"/>
    </xf>
    <xf numFmtId="170" fontId="62" fillId="10" borderId="3" xfId="3" applyNumberFormat="1" applyFont="1" applyFill="1" applyBorder="1" applyAlignment="1">
      <alignment horizontal="center" vertical="center" wrapText="1"/>
    </xf>
    <xf numFmtId="49" fontId="20" fillId="0" borderId="2" xfId="0" applyNumberFormat="1" applyFont="1" applyBorder="1" applyAlignment="1">
      <alignment horizontal="center"/>
    </xf>
    <xf numFmtId="49" fontId="20" fillId="0" borderId="4" xfId="0" applyNumberFormat="1" applyFont="1" applyBorder="1" applyAlignment="1">
      <alignment horizontal="center"/>
    </xf>
    <xf numFmtId="49" fontId="20" fillId="0" borderId="3" xfId="0" applyNumberFormat="1" applyFont="1" applyBorder="1" applyAlignment="1">
      <alignment horizontal="center"/>
    </xf>
    <xf numFmtId="14" fontId="20" fillId="0" borderId="2" xfId="0" applyNumberFormat="1" applyFont="1" applyBorder="1" applyAlignment="1">
      <alignment horizontal="center"/>
    </xf>
    <xf numFmtId="14" fontId="20" fillId="0" borderId="4" xfId="0" applyNumberFormat="1" applyFont="1" applyBorder="1" applyAlignment="1">
      <alignment horizontal="center"/>
    </xf>
    <xf numFmtId="14" fontId="20" fillId="0" borderId="3" xfId="0" applyNumberFormat="1" applyFont="1" applyBorder="1" applyAlignment="1">
      <alignment horizontal="center"/>
    </xf>
    <xf numFmtId="167" fontId="19" fillId="5" borderId="0" xfId="3" applyNumberFormat="1" applyFont="1" applyFill="1" applyBorder="1" applyAlignment="1">
      <alignment horizontal="center" vertical="center" wrapText="1"/>
    </xf>
    <xf numFmtId="0" fontId="20" fillId="0" borderId="2"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center"/>
    </xf>
    <xf numFmtId="0" fontId="17" fillId="5"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19" fillId="5" borderId="0" xfId="0" applyFont="1" applyFill="1" applyBorder="1" applyAlignment="1">
      <alignment horizontal="center" vertical="center" wrapText="1"/>
    </xf>
    <xf numFmtId="0" fontId="19" fillId="5" borderId="0" xfId="0" applyFont="1" applyFill="1" applyBorder="1" applyAlignment="1" applyProtection="1">
      <alignment horizontal="center" vertical="center" wrapText="1"/>
      <protection locked="0"/>
    </xf>
    <xf numFmtId="0" fontId="10"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20" fillId="0" borderId="0" xfId="0" applyFont="1" applyBorder="1" applyAlignment="1">
      <alignment horizontal="center"/>
    </xf>
    <xf numFmtId="49" fontId="20" fillId="0" borderId="0" xfId="0" applyNumberFormat="1" applyFont="1" applyBorder="1" applyAlignment="1">
      <alignment horizontal="center"/>
    </xf>
    <xf numFmtId="14" fontId="20" fillId="0" borderId="0" xfId="0" applyNumberFormat="1" applyFont="1" applyBorder="1" applyAlignment="1">
      <alignment horizontal="center"/>
    </xf>
    <xf numFmtId="0" fontId="2" fillId="10" borderId="14"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6" fillId="0" borderId="0" xfId="0" applyFont="1" applyAlignment="1">
      <alignment horizontal="center" vertical="center"/>
    </xf>
    <xf numFmtId="0" fontId="75" fillId="0" borderId="0" xfId="0" applyFont="1" applyAlignment="1">
      <alignment horizontal="center" vertical="center"/>
    </xf>
    <xf numFmtId="0" fontId="63" fillId="0" borderId="30" xfId="0" applyFont="1" applyBorder="1" applyAlignment="1">
      <alignment horizontal="center" vertical="center"/>
    </xf>
    <xf numFmtId="0" fontId="63" fillId="0" borderId="31" xfId="0" applyFont="1" applyBorder="1" applyAlignment="1">
      <alignment horizontal="center" vertical="center"/>
    </xf>
    <xf numFmtId="0" fontId="63" fillId="0" borderId="29" xfId="0" applyFont="1" applyBorder="1" applyAlignment="1">
      <alignment horizontal="center" vertical="center"/>
    </xf>
    <xf numFmtId="0" fontId="63" fillId="0" borderId="26" xfId="0" applyFont="1" applyBorder="1" applyAlignment="1">
      <alignment horizontal="center" vertical="center"/>
    </xf>
    <xf numFmtId="0" fontId="63" fillId="0" borderId="27" xfId="0" applyFont="1" applyBorder="1" applyAlignment="1">
      <alignment horizontal="center" vertical="center"/>
    </xf>
    <xf numFmtId="0" fontId="63" fillId="0" borderId="28" xfId="0" applyFont="1" applyBorder="1" applyAlignment="1">
      <alignment horizontal="center" vertical="center"/>
    </xf>
    <xf numFmtId="0" fontId="61" fillId="0" borderId="0" xfId="0" applyFont="1" applyAlignment="1">
      <alignment horizontal="center" vertical="center"/>
    </xf>
    <xf numFmtId="0" fontId="63" fillId="0" borderId="19" xfId="0" applyFont="1" applyBorder="1" applyAlignment="1">
      <alignment horizontal="center" vertical="center"/>
    </xf>
    <xf numFmtId="0" fontId="63" fillId="0" borderId="53" xfId="0" applyFont="1" applyBorder="1" applyAlignment="1">
      <alignment horizontal="center" vertical="center"/>
    </xf>
    <xf numFmtId="0" fontId="63" fillId="0" borderId="52" xfId="0" applyFont="1" applyBorder="1" applyAlignment="1">
      <alignment horizontal="center" vertical="center"/>
    </xf>
    <xf numFmtId="0" fontId="63" fillId="0" borderId="60" xfId="0" applyFont="1" applyBorder="1" applyAlignment="1">
      <alignment horizontal="center" vertical="center"/>
    </xf>
    <xf numFmtId="0" fontId="63" fillId="0" borderId="61" xfId="0" applyFont="1" applyBorder="1" applyAlignment="1">
      <alignment horizontal="center" vertical="center"/>
    </xf>
    <xf numFmtId="0" fontId="63" fillId="0" borderId="62" xfId="0" applyFont="1" applyBorder="1" applyAlignment="1">
      <alignment horizontal="center" vertical="center"/>
    </xf>
    <xf numFmtId="0" fontId="0" fillId="0" borderId="7" xfId="0" applyBorder="1" applyAlignment="1">
      <alignment horizontal="left" vertical="center"/>
    </xf>
    <xf numFmtId="0" fontId="26" fillId="0" borderId="8" xfId="0" applyFont="1" applyFill="1" applyBorder="1" applyAlignment="1">
      <alignment horizontal="left" wrapText="1"/>
    </xf>
    <xf numFmtId="0" fontId="0" fillId="0" borderId="0" xfId="0" applyBorder="1" applyAlignment="1">
      <alignment horizontal="center" vertical="center"/>
    </xf>
  </cellXfs>
  <cellStyles count="44576">
    <cellStyle name="20% - Ênfase1" xfId="26" builtinId="30" customBuiltin="1"/>
    <cellStyle name="20% - Ênfase1 10" xfId="1387"/>
    <cellStyle name="20% - Ênfase1 10 10" xfId="43950"/>
    <cellStyle name="20% - Ênfase1 10 2" xfId="11223"/>
    <cellStyle name="20% - Ênfase1 10 2 2" xfId="21677"/>
    <cellStyle name="20% - Ênfase1 10 2 3" xfId="32865"/>
    <cellStyle name="20% - Ênfase1 10 3" xfId="12951"/>
    <cellStyle name="20% - Ênfase1 10 3 2" xfId="23570"/>
    <cellStyle name="20% - Ênfase1 10 3 3" xfId="34756"/>
    <cellStyle name="20% - Ênfase1 10 4" xfId="14676"/>
    <cellStyle name="20% - Ênfase1 10 4 2" xfId="25466"/>
    <cellStyle name="20% - Ênfase1 10 4 3" xfId="36652"/>
    <cellStyle name="20% - Ênfase1 10 5" xfId="16401"/>
    <cellStyle name="20% - Ênfase1 10 5 2" xfId="27362"/>
    <cellStyle name="20% - Ênfase1 10 5 3" xfId="38548"/>
    <cellStyle name="20% - Ênfase1 10 6" xfId="18126"/>
    <cellStyle name="20% - Ênfase1 10 6 2" xfId="29258"/>
    <cellStyle name="20% - Ênfase1 10 6 3" xfId="40444"/>
    <cellStyle name="20% - Ênfase1 10 7" xfId="19851"/>
    <cellStyle name="20% - Ênfase1 10 8" xfId="31039"/>
    <cellStyle name="20% - Ênfase1 10 9" xfId="42225"/>
    <cellStyle name="20% - Ênfase1 11" xfId="1703"/>
    <cellStyle name="20% - Ênfase1 11 10" xfId="44238"/>
    <cellStyle name="20% - Ênfase1 11 2" xfId="11511"/>
    <cellStyle name="20% - Ênfase1 11 2 2" xfId="21993"/>
    <cellStyle name="20% - Ênfase1 11 2 3" xfId="33181"/>
    <cellStyle name="20% - Ênfase1 11 3" xfId="13239"/>
    <cellStyle name="20% - Ênfase1 11 3 2" xfId="23886"/>
    <cellStyle name="20% - Ênfase1 11 3 3" xfId="35072"/>
    <cellStyle name="20% - Ênfase1 11 4" xfId="14964"/>
    <cellStyle name="20% - Ênfase1 11 4 2" xfId="25782"/>
    <cellStyle name="20% - Ênfase1 11 4 3" xfId="36968"/>
    <cellStyle name="20% - Ênfase1 11 5" xfId="16689"/>
    <cellStyle name="20% - Ênfase1 11 5 2" xfId="27678"/>
    <cellStyle name="20% - Ênfase1 11 5 3" xfId="38864"/>
    <cellStyle name="20% - Ênfase1 11 6" xfId="18414"/>
    <cellStyle name="20% - Ênfase1 11 6 2" xfId="29574"/>
    <cellStyle name="20% - Ênfase1 11 6 3" xfId="40760"/>
    <cellStyle name="20% - Ênfase1 11 7" xfId="20139"/>
    <cellStyle name="20% - Ênfase1 11 8" xfId="31327"/>
    <cellStyle name="20% - Ênfase1 11 9" xfId="42513"/>
    <cellStyle name="20% - Ênfase1 12" xfId="2090"/>
    <cellStyle name="20% - Ênfase1 12 2" xfId="20427"/>
    <cellStyle name="20% - Ênfase1 12 3" xfId="31615"/>
    <cellStyle name="20% - Ênfase1 13" xfId="11799"/>
    <cellStyle name="20% - Ênfase1 13 2" xfId="22309"/>
    <cellStyle name="20% - Ênfase1 13 3" xfId="33497"/>
    <cellStyle name="20% - Ênfase1 14" xfId="13527"/>
    <cellStyle name="20% - Ênfase1 14 2" xfId="24202"/>
    <cellStyle name="20% - Ênfase1 14 3" xfId="35388"/>
    <cellStyle name="20% - Ênfase1 15" xfId="15252"/>
    <cellStyle name="20% - Ênfase1 15 2" xfId="26098"/>
    <cellStyle name="20% - Ênfase1 15 3" xfId="37284"/>
    <cellStyle name="20% - Ênfase1 16" xfId="16977"/>
    <cellStyle name="20% - Ênfase1 16 2" xfId="27994"/>
    <cellStyle name="20% - Ênfase1 16 3" xfId="39180"/>
    <cellStyle name="20% - Ênfase1 17" xfId="18702"/>
    <cellStyle name="20% - Ênfase1 18" xfId="29890"/>
    <cellStyle name="20% - Ênfase1 19" xfId="41076"/>
    <cellStyle name="20% - Ênfase1 2" xfId="143"/>
    <cellStyle name="20% - Ênfase1 2 10" xfId="11819"/>
    <cellStyle name="20% - Ênfase1 2 10 2" xfId="22328"/>
    <cellStyle name="20% - Ênfase1 2 10 3" xfId="33514"/>
    <cellStyle name="20% - Ênfase1 2 11" xfId="13544"/>
    <cellStyle name="20% - Ênfase1 2 11 2" xfId="24224"/>
    <cellStyle name="20% - Ênfase1 2 11 3" xfId="35410"/>
    <cellStyle name="20% - Ênfase1 2 12" xfId="15269"/>
    <cellStyle name="20% - Ênfase1 2 12 2" xfId="26120"/>
    <cellStyle name="20% - Ênfase1 2 12 3" xfId="37306"/>
    <cellStyle name="20% - Ênfase1 2 13" xfId="16994"/>
    <cellStyle name="20% - Ênfase1 2 13 2" xfId="28016"/>
    <cellStyle name="20% - Ênfase1 2 13 3" xfId="39202"/>
    <cellStyle name="20% - Ênfase1 2 14" xfId="18719"/>
    <cellStyle name="20% - Ênfase1 2 15" xfId="29907"/>
    <cellStyle name="20% - Ênfase1 2 16" xfId="41093"/>
    <cellStyle name="20% - Ênfase1 2 17" xfId="42818"/>
    <cellStyle name="20% - Ênfase1 2 2" xfId="233"/>
    <cellStyle name="20% - Ênfase1 2 2 10" xfId="13626"/>
    <cellStyle name="20% - Ênfase1 2 2 10 2" xfId="24314"/>
    <cellStyle name="20% - Ênfase1 2 2 10 3" xfId="35500"/>
    <cellStyle name="20% - Ênfase1 2 2 11" xfId="15351"/>
    <cellStyle name="20% - Ênfase1 2 2 11 2" xfId="26210"/>
    <cellStyle name="20% - Ênfase1 2 2 11 3" xfId="37396"/>
    <cellStyle name="20% - Ênfase1 2 2 12" xfId="17076"/>
    <cellStyle name="20% - Ênfase1 2 2 12 2" xfId="28106"/>
    <cellStyle name="20% - Ênfase1 2 2 12 3" xfId="39292"/>
    <cellStyle name="20% - Ênfase1 2 2 13" xfId="18801"/>
    <cellStyle name="20% - Ênfase1 2 2 14" xfId="29989"/>
    <cellStyle name="20% - Ênfase1 2 2 15" xfId="41175"/>
    <cellStyle name="20% - Ênfase1 2 2 16" xfId="42900"/>
    <cellStyle name="20% - Ênfase1 2 2 2" xfId="391"/>
    <cellStyle name="20% - Ênfase1 2 2 2 10" xfId="15495"/>
    <cellStyle name="20% - Ênfase1 2 2 2 10 2" xfId="26368"/>
    <cellStyle name="20% - Ênfase1 2 2 2 10 3" xfId="37554"/>
    <cellStyle name="20% - Ênfase1 2 2 2 11" xfId="17220"/>
    <cellStyle name="20% - Ênfase1 2 2 2 11 2" xfId="28264"/>
    <cellStyle name="20% - Ênfase1 2 2 2 11 3" xfId="39450"/>
    <cellStyle name="20% - Ênfase1 2 2 2 12" xfId="18945"/>
    <cellStyle name="20% - Ênfase1 2 2 2 13" xfId="30133"/>
    <cellStyle name="20% - Ênfase1 2 2 2 14" xfId="41319"/>
    <cellStyle name="20% - Ênfase1 2 2 2 15" xfId="43044"/>
    <cellStyle name="20% - Ênfase1 2 2 2 2" xfId="709"/>
    <cellStyle name="20% - Ênfase1 2 2 2 2 10" xfId="43332"/>
    <cellStyle name="20% - Ênfase1 2 2 2 2 2" xfId="10605"/>
    <cellStyle name="20% - Ênfase1 2 2 2 2 2 2" xfId="20999"/>
    <cellStyle name="20% - Ênfase1 2 2 2 2 2 3" xfId="32187"/>
    <cellStyle name="20% - Ênfase1 2 2 2 2 3" xfId="12333"/>
    <cellStyle name="20% - Ênfase1 2 2 2 2 3 2" xfId="22892"/>
    <cellStyle name="20% - Ênfase1 2 2 2 2 3 3" xfId="34078"/>
    <cellStyle name="20% - Ênfase1 2 2 2 2 4" xfId="14058"/>
    <cellStyle name="20% - Ênfase1 2 2 2 2 4 2" xfId="24788"/>
    <cellStyle name="20% - Ênfase1 2 2 2 2 4 3" xfId="35974"/>
    <cellStyle name="20% - Ênfase1 2 2 2 2 5" xfId="15783"/>
    <cellStyle name="20% - Ênfase1 2 2 2 2 5 2" xfId="26684"/>
    <cellStyle name="20% - Ênfase1 2 2 2 2 5 3" xfId="37870"/>
    <cellStyle name="20% - Ênfase1 2 2 2 2 6" xfId="17508"/>
    <cellStyle name="20% - Ênfase1 2 2 2 2 6 2" xfId="28580"/>
    <cellStyle name="20% - Ênfase1 2 2 2 2 6 3" xfId="39766"/>
    <cellStyle name="20% - Ênfase1 2 2 2 2 7" xfId="19233"/>
    <cellStyle name="20% - Ênfase1 2 2 2 2 8" xfId="30421"/>
    <cellStyle name="20% - Ênfase1 2 2 2 2 9" xfId="41607"/>
    <cellStyle name="20% - Ênfase1 2 2 2 3" xfId="1025"/>
    <cellStyle name="20% - Ênfase1 2 2 2 3 10" xfId="43620"/>
    <cellStyle name="20% - Ênfase1 2 2 2 3 2" xfId="10893"/>
    <cellStyle name="20% - Ênfase1 2 2 2 3 2 2" xfId="21315"/>
    <cellStyle name="20% - Ênfase1 2 2 2 3 2 3" xfId="32503"/>
    <cellStyle name="20% - Ênfase1 2 2 2 3 3" xfId="12621"/>
    <cellStyle name="20% - Ênfase1 2 2 2 3 3 2" xfId="23208"/>
    <cellStyle name="20% - Ênfase1 2 2 2 3 3 3" xfId="34394"/>
    <cellStyle name="20% - Ênfase1 2 2 2 3 4" xfId="14346"/>
    <cellStyle name="20% - Ênfase1 2 2 2 3 4 2" xfId="25104"/>
    <cellStyle name="20% - Ênfase1 2 2 2 3 4 3" xfId="36290"/>
    <cellStyle name="20% - Ênfase1 2 2 2 3 5" xfId="16071"/>
    <cellStyle name="20% - Ênfase1 2 2 2 3 5 2" xfId="27000"/>
    <cellStyle name="20% - Ênfase1 2 2 2 3 5 3" xfId="38186"/>
    <cellStyle name="20% - Ênfase1 2 2 2 3 6" xfId="17796"/>
    <cellStyle name="20% - Ênfase1 2 2 2 3 6 2" xfId="28896"/>
    <cellStyle name="20% - Ênfase1 2 2 2 3 6 3" xfId="40082"/>
    <cellStyle name="20% - Ênfase1 2 2 2 3 7" xfId="19521"/>
    <cellStyle name="20% - Ênfase1 2 2 2 3 8" xfId="30709"/>
    <cellStyle name="20% - Ênfase1 2 2 2 3 9" xfId="41895"/>
    <cellStyle name="20% - Ênfase1 2 2 2 4" xfId="1341"/>
    <cellStyle name="20% - Ênfase1 2 2 2 4 10" xfId="43908"/>
    <cellStyle name="20% - Ênfase1 2 2 2 4 2" xfId="11181"/>
    <cellStyle name="20% - Ênfase1 2 2 2 4 2 2" xfId="21631"/>
    <cellStyle name="20% - Ênfase1 2 2 2 4 2 3" xfId="32819"/>
    <cellStyle name="20% - Ênfase1 2 2 2 4 3" xfId="12909"/>
    <cellStyle name="20% - Ênfase1 2 2 2 4 3 2" xfId="23524"/>
    <cellStyle name="20% - Ênfase1 2 2 2 4 3 3" xfId="34710"/>
    <cellStyle name="20% - Ênfase1 2 2 2 4 4" xfId="14634"/>
    <cellStyle name="20% - Ênfase1 2 2 2 4 4 2" xfId="25420"/>
    <cellStyle name="20% - Ênfase1 2 2 2 4 4 3" xfId="36606"/>
    <cellStyle name="20% - Ênfase1 2 2 2 4 5" xfId="16359"/>
    <cellStyle name="20% - Ênfase1 2 2 2 4 5 2" xfId="27316"/>
    <cellStyle name="20% - Ênfase1 2 2 2 4 5 3" xfId="38502"/>
    <cellStyle name="20% - Ênfase1 2 2 2 4 6" xfId="18084"/>
    <cellStyle name="20% - Ênfase1 2 2 2 4 6 2" xfId="29212"/>
    <cellStyle name="20% - Ênfase1 2 2 2 4 6 3" xfId="40398"/>
    <cellStyle name="20% - Ênfase1 2 2 2 4 7" xfId="19809"/>
    <cellStyle name="20% - Ênfase1 2 2 2 4 8" xfId="30997"/>
    <cellStyle name="20% - Ênfase1 2 2 2 4 9" xfId="42183"/>
    <cellStyle name="20% - Ênfase1 2 2 2 5" xfId="1657"/>
    <cellStyle name="20% - Ênfase1 2 2 2 5 10" xfId="44196"/>
    <cellStyle name="20% - Ênfase1 2 2 2 5 2" xfId="11469"/>
    <cellStyle name="20% - Ênfase1 2 2 2 5 2 2" xfId="21947"/>
    <cellStyle name="20% - Ênfase1 2 2 2 5 2 3" xfId="33135"/>
    <cellStyle name="20% - Ênfase1 2 2 2 5 3" xfId="13197"/>
    <cellStyle name="20% - Ênfase1 2 2 2 5 3 2" xfId="23840"/>
    <cellStyle name="20% - Ênfase1 2 2 2 5 3 3" xfId="35026"/>
    <cellStyle name="20% - Ênfase1 2 2 2 5 4" xfId="14922"/>
    <cellStyle name="20% - Ênfase1 2 2 2 5 4 2" xfId="25736"/>
    <cellStyle name="20% - Ênfase1 2 2 2 5 4 3" xfId="36922"/>
    <cellStyle name="20% - Ênfase1 2 2 2 5 5" xfId="16647"/>
    <cellStyle name="20% - Ênfase1 2 2 2 5 5 2" xfId="27632"/>
    <cellStyle name="20% - Ênfase1 2 2 2 5 5 3" xfId="38818"/>
    <cellStyle name="20% - Ênfase1 2 2 2 5 6" xfId="18372"/>
    <cellStyle name="20% - Ênfase1 2 2 2 5 6 2" xfId="29528"/>
    <cellStyle name="20% - Ênfase1 2 2 2 5 6 3" xfId="40714"/>
    <cellStyle name="20% - Ênfase1 2 2 2 5 7" xfId="20097"/>
    <cellStyle name="20% - Ênfase1 2 2 2 5 8" xfId="31285"/>
    <cellStyle name="20% - Ênfase1 2 2 2 5 9" xfId="42471"/>
    <cellStyle name="20% - Ênfase1 2 2 2 6" xfId="1973"/>
    <cellStyle name="20% - Ênfase1 2 2 2 6 10" xfId="44484"/>
    <cellStyle name="20% - Ênfase1 2 2 2 6 2" xfId="11757"/>
    <cellStyle name="20% - Ênfase1 2 2 2 6 2 2" xfId="22263"/>
    <cellStyle name="20% - Ênfase1 2 2 2 6 2 3" xfId="33451"/>
    <cellStyle name="20% - Ênfase1 2 2 2 6 3" xfId="13485"/>
    <cellStyle name="20% - Ênfase1 2 2 2 6 3 2" xfId="24156"/>
    <cellStyle name="20% - Ênfase1 2 2 2 6 3 3" xfId="35342"/>
    <cellStyle name="20% - Ênfase1 2 2 2 6 4" xfId="15210"/>
    <cellStyle name="20% - Ênfase1 2 2 2 6 4 2" xfId="26052"/>
    <cellStyle name="20% - Ênfase1 2 2 2 6 4 3" xfId="37238"/>
    <cellStyle name="20% - Ênfase1 2 2 2 6 5" xfId="16935"/>
    <cellStyle name="20% - Ênfase1 2 2 2 6 5 2" xfId="27948"/>
    <cellStyle name="20% - Ênfase1 2 2 2 6 5 3" xfId="39134"/>
    <cellStyle name="20% - Ênfase1 2 2 2 6 6" xfId="18660"/>
    <cellStyle name="20% - Ênfase1 2 2 2 6 6 2" xfId="29844"/>
    <cellStyle name="20% - Ênfase1 2 2 2 6 6 3" xfId="41030"/>
    <cellStyle name="20% - Ênfase1 2 2 2 6 7" xfId="20385"/>
    <cellStyle name="20% - Ênfase1 2 2 2 6 8" xfId="31573"/>
    <cellStyle name="20% - Ênfase1 2 2 2 6 9" xfId="42759"/>
    <cellStyle name="20% - Ênfase1 2 2 2 7" xfId="10316"/>
    <cellStyle name="20% - Ênfase1 2 2 2 7 2" xfId="20683"/>
    <cellStyle name="20% - Ênfase1 2 2 2 7 3" xfId="31871"/>
    <cellStyle name="20% - Ênfase1 2 2 2 8" xfId="12045"/>
    <cellStyle name="20% - Ênfase1 2 2 2 8 2" xfId="22576"/>
    <cellStyle name="20% - Ênfase1 2 2 2 8 3" xfId="33762"/>
    <cellStyle name="20% - Ênfase1 2 2 2 9" xfId="13770"/>
    <cellStyle name="20% - Ênfase1 2 2 2 9 2" xfId="24472"/>
    <cellStyle name="20% - Ênfase1 2 2 2 9 3" xfId="35658"/>
    <cellStyle name="20% - Ênfase1 2 2 3" xfId="551"/>
    <cellStyle name="20% - Ênfase1 2 2 3 10" xfId="43188"/>
    <cellStyle name="20% - Ênfase1 2 2 3 2" xfId="10461"/>
    <cellStyle name="20% - Ênfase1 2 2 3 2 2" xfId="20841"/>
    <cellStyle name="20% - Ênfase1 2 2 3 2 3" xfId="32029"/>
    <cellStyle name="20% - Ênfase1 2 2 3 3" xfId="12189"/>
    <cellStyle name="20% - Ênfase1 2 2 3 3 2" xfId="22734"/>
    <cellStyle name="20% - Ênfase1 2 2 3 3 3" xfId="33920"/>
    <cellStyle name="20% - Ênfase1 2 2 3 4" xfId="13914"/>
    <cellStyle name="20% - Ênfase1 2 2 3 4 2" xfId="24630"/>
    <cellStyle name="20% - Ênfase1 2 2 3 4 3" xfId="35816"/>
    <cellStyle name="20% - Ênfase1 2 2 3 5" xfId="15639"/>
    <cellStyle name="20% - Ênfase1 2 2 3 5 2" xfId="26526"/>
    <cellStyle name="20% - Ênfase1 2 2 3 5 3" xfId="37712"/>
    <cellStyle name="20% - Ênfase1 2 2 3 6" xfId="17364"/>
    <cellStyle name="20% - Ênfase1 2 2 3 6 2" xfId="28422"/>
    <cellStyle name="20% - Ênfase1 2 2 3 6 3" xfId="39608"/>
    <cellStyle name="20% - Ênfase1 2 2 3 7" xfId="19089"/>
    <cellStyle name="20% - Ênfase1 2 2 3 8" xfId="30277"/>
    <cellStyle name="20% - Ênfase1 2 2 3 9" xfId="41463"/>
    <cellStyle name="20% - Ênfase1 2 2 4" xfId="867"/>
    <cellStyle name="20% - Ênfase1 2 2 4 10" xfId="43476"/>
    <cellStyle name="20% - Ênfase1 2 2 4 2" xfId="10749"/>
    <cellStyle name="20% - Ênfase1 2 2 4 2 2" xfId="21157"/>
    <cellStyle name="20% - Ênfase1 2 2 4 2 3" xfId="32345"/>
    <cellStyle name="20% - Ênfase1 2 2 4 3" xfId="12477"/>
    <cellStyle name="20% - Ênfase1 2 2 4 3 2" xfId="23050"/>
    <cellStyle name="20% - Ênfase1 2 2 4 3 3" xfId="34236"/>
    <cellStyle name="20% - Ênfase1 2 2 4 4" xfId="14202"/>
    <cellStyle name="20% - Ênfase1 2 2 4 4 2" xfId="24946"/>
    <cellStyle name="20% - Ênfase1 2 2 4 4 3" xfId="36132"/>
    <cellStyle name="20% - Ênfase1 2 2 4 5" xfId="15927"/>
    <cellStyle name="20% - Ênfase1 2 2 4 5 2" xfId="26842"/>
    <cellStyle name="20% - Ênfase1 2 2 4 5 3" xfId="38028"/>
    <cellStyle name="20% - Ênfase1 2 2 4 6" xfId="17652"/>
    <cellStyle name="20% - Ênfase1 2 2 4 6 2" xfId="28738"/>
    <cellStyle name="20% - Ênfase1 2 2 4 6 3" xfId="39924"/>
    <cellStyle name="20% - Ênfase1 2 2 4 7" xfId="19377"/>
    <cellStyle name="20% - Ênfase1 2 2 4 8" xfId="30565"/>
    <cellStyle name="20% - Ênfase1 2 2 4 9" xfId="41751"/>
    <cellStyle name="20% - Ênfase1 2 2 5" xfId="1183"/>
    <cellStyle name="20% - Ênfase1 2 2 5 10" xfId="43764"/>
    <cellStyle name="20% - Ênfase1 2 2 5 2" xfId="11037"/>
    <cellStyle name="20% - Ênfase1 2 2 5 2 2" xfId="21473"/>
    <cellStyle name="20% - Ênfase1 2 2 5 2 3" xfId="32661"/>
    <cellStyle name="20% - Ênfase1 2 2 5 3" xfId="12765"/>
    <cellStyle name="20% - Ênfase1 2 2 5 3 2" xfId="23366"/>
    <cellStyle name="20% - Ênfase1 2 2 5 3 3" xfId="34552"/>
    <cellStyle name="20% - Ênfase1 2 2 5 4" xfId="14490"/>
    <cellStyle name="20% - Ênfase1 2 2 5 4 2" xfId="25262"/>
    <cellStyle name="20% - Ênfase1 2 2 5 4 3" xfId="36448"/>
    <cellStyle name="20% - Ênfase1 2 2 5 5" xfId="16215"/>
    <cellStyle name="20% - Ênfase1 2 2 5 5 2" xfId="27158"/>
    <cellStyle name="20% - Ênfase1 2 2 5 5 3" xfId="38344"/>
    <cellStyle name="20% - Ênfase1 2 2 5 6" xfId="17940"/>
    <cellStyle name="20% - Ênfase1 2 2 5 6 2" xfId="29054"/>
    <cellStyle name="20% - Ênfase1 2 2 5 6 3" xfId="40240"/>
    <cellStyle name="20% - Ênfase1 2 2 5 7" xfId="19665"/>
    <cellStyle name="20% - Ênfase1 2 2 5 8" xfId="30853"/>
    <cellStyle name="20% - Ênfase1 2 2 5 9" xfId="42039"/>
    <cellStyle name="20% - Ênfase1 2 2 6" xfId="1499"/>
    <cellStyle name="20% - Ênfase1 2 2 6 10" xfId="44052"/>
    <cellStyle name="20% - Ênfase1 2 2 6 2" xfId="11325"/>
    <cellStyle name="20% - Ênfase1 2 2 6 2 2" xfId="21789"/>
    <cellStyle name="20% - Ênfase1 2 2 6 2 3" xfId="32977"/>
    <cellStyle name="20% - Ênfase1 2 2 6 3" xfId="13053"/>
    <cellStyle name="20% - Ênfase1 2 2 6 3 2" xfId="23682"/>
    <cellStyle name="20% - Ênfase1 2 2 6 3 3" xfId="34868"/>
    <cellStyle name="20% - Ênfase1 2 2 6 4" xfId="14778"/>
    <cellStyle name="20% - Ênfase1 2 2 6 4 2" xfId="25578"/>
    <cellStyle name="20% - Ênfase1 2 2 6 4 3" xfId="36764"/>
    <cellStyle name="20% - Ênfase1 2 2 6 5" xfId="16503"/>
    <cellStyle name="20% - Ênfase1 2 2 6 5 2" xfId="27474"/>
    <cellStyle name="20% - Ênfase1 2 2 6 5 3" xfId="38660"/>
    <cellStyle name="20% - Ênfase1 2 2 6 6" xfId="18228"/>
    <cellStyle name="20% - Ênfase1 2 2 6 6 2" xfId="29370"/>
    <cellStyle name="20% - Ênfase1 2 2 6 6 3" xfId="40556"/>
    <cellStyle name="20% - Ênfase1 2 2 6 7" xfId="19953"/>
    <cellStyle name="20% - Ênfase1 2 2 6 8" xfId="31141"/>
    <cellStyle name="20% - Ênfase1 2 2 6 9" xfId="42327"/>
    <cellStyle name="20% - Ênfase1 2 2 7" xfId="1815"/>
    <cellStyle name="20% - Ênfase1 2 2 7 10" xfId="44340"/>
    <cellStyle name="20% - Ênfase1 2 2 7 2" xfId="11613"/>
    <cellStyle name="20% - Ênfase1 2 2 7 2 2" xfId="22105"/>
    <cellStyle name="20% - Ênfase1 2 2 7 2 3" xfId="33293"/>
    <cellStyle name="20% - Ênfase1 2 2 7 3" xfId="13341"/>
    <cellStyle name="20% - Ênfase1 2 2 7 3 2" xfId="23998"/>
    <cellStyle name="20% - Ênfase1 2 2 7 3 3" xfId="35184"/>
    <cellStyle name="20% - Ênfase1 2 2 7 4" xfId="15066"/>
    <cellStyle name="20% - Ênfase1 2 2 7 4 2" xfId="25894"/>
    <cellStyle name="20% - Ênfase1 2 2 7 4 3" xfId="37080"/>
    <cellStyle name="20% - Ênfase1 2 2 7 5" xfId="16791"/>
    <cellStyle name="20% - Ênfase1 2 2 7 5 2" xfId="27790"/>
    <cellStyle name="20% - Ênfase1 2 2 7 5 3" xfId="38976"/>
    <cellStyle name="20% - Ênfase1 2 2 7 6" xfId="18516"/>
    <cellStyle name="20% - Ênfase1 2 2 7 6 2" xfId="29686"/>
    <cellStyle name="20% - Ênfase1 2 2 7 6 3" xfId="40872"/>
    <cellStyle name="20% - Ênfase1 2 2 7 7" xfId="20241"/>
    <cellStyle name="20% - Ênfase1 2 2 7 8" xfId="31429"/>
    <cellStyle name="20% - Ênfase1 2 2 7 9" xfId="42615"/>
    <cellStyle name="20% - Ênfase1 2 2 8" xfId="2143"/>
    <cellStyle name="20% - Ênfase1 2 2 8 2" xfId="20529"/>
    <cellStyle name="20% - Ênfase1 2 2 8 3" xfId="31717"/>
    <cellStyle name="20% - Ênfase1 2 2 9" xfId="11901"/>
    <cellStyle name="20% - Ênfase1 2 2 9 2" xfId="22418"/>
    <cellStyle name="20% - Ênfase1 2 2 9 3" xfId="33604"/>
    <cellStyle name="20% - Ênfase1 2 3" xfId="301"/>
    <cellStyle name="20% - Ênfase1 2 3 10" xfId="15413"/>
    <cellStyle name="20% - Ênfase1 2 3 10 2" xfId="26278"/>
    <cellStyle name="20% - Ênfase1 2 3 10 3" xfId="37464"/>
    <cellStyle name="20% - Ênfase1 2 3 11" xfId="17138"/>
    <cellStyle name="20% - Ênfase1 2 3 11 2" xfId="28174"/>
    <cellStyle name="20% - Ênfase1 2 3 11 3" xfId="39360"/>
    <cellStyle name="20% - Ênfase1 2 3 12" xfId="18863"/>
    <cellStyle name="20% - Ênfase1 2 3 13" xfId="30051"/>
    <cellStyle name="20% - Ênfase1 2 3 14" xfId="41237"/>
    <cellStyle name="20% - Ênfase1 2 3 15" xfId="42962"/>
    <cellStyle name="20% - Ênfase1 2 3 2" xfId="619"/>
    <cellStyle name="20% - Ênfase1 2 3 2 10" xfId="43250"/>
    <cellStyle name="20% - Ênfase1 2 3 2 2" xfId="10523"/>
    <cellStyle name="20% - Ênfase1 2 3 2 2 2" xfId="20909"/>
    <cellStyle name="20% - Ênfase1 2 3 2 2 3" xfId="32097"/>
    <cellStyle name="20% - Ênfase1 2 3 2 3" xfId="12251"/>
    <cellStyle name="20% - Ênfase1 2 3 2 3 2" xfId="22802"/>
    <cellStyle name="20% - Ênfase1 2 3 2 3 3" xfId="33988"/>
    <cellStyle name="20% - Ênfase1 2 3 2 4" xfId="13976"/>
    <cellStyle name="20% - Ênfase1 2 3 2 4 2" xfId="24698"/>
    <cellStyle name="20% - Ênfase1 2 3 2 4 3" xfId="35884"/>
    <cellStyle name="20% - Ênfase1 2 3 2 5" xfId="15701"/>
    <cellStyle name="20% - Ênfase1 2 3 2 5 2" xfId="26594"/>
    <cellStyle name="20% - Ênfase1 2 3 2 5 3" xfId="37780"/>
    <cellStyle name="20% - Ênfase1 2 3 2 6" xfId="17426"/>
    <cellStyle name="20% - Ênfase1 2 3 2 6 2" xfId="28490"/>
    <cellStyle name="20% - Ênfase1 2 3 2 6 3" xfId="39676"/>
    <cellStyle name="20% - Ênfase1 2 3 2 7" xfId="19151"/>
    <cellStyle name="20% - Ênfase1 2 3 2 8" xfId="30339"/>
    <cellStyle name="20% - Ênfase1 2 3 2 9" xfId="41525"/>
    <cellStyle name="20% - Ênfase1 2 3 3" xfId="935"/>
    <cellStyle name="20% - Ênfase1 2 3 3 10" xfId="43538"/>
    <cellStyle name="20% - Ênfase1 2 3 3 2" xfId="10811"/>
    <cellStyle name="20% - Ênfase1 2 3 3 2 2" xfId="21225"/>
    <cellStyle name="20% - Ênfase1 2 3 3 2 3" xfId="32413"/>
    <cellStyle name="20% - Ênfase1 2 3 3 3" xfId="12539"/>
    <cellStyle name="20% - Ênfase1 2 3 3 3 2" xfId="23118"/>
    <cellStyle name="20% - Ênfase1 2 3 3 3 3" xfId="34304"/>
    <cellStyle name="20% - Ênfase1 2 3 3 4" xfId="14264"/>
    <cellStyle name="20% - Ênfase1 2 3 3 4 2" xfId="25014"/>
    <cellStyle name="20% - Ênfase1 2 3 3 4 3" xfId="36200"/>
    <cellStyle name="20% - Ênfase1 2 3 3 5" xfId="15989"/>
    <cellStyle name="20% - Ênfase1 2 3 3 5 2" xfId="26910"/>
    <cellStyle name="20% - Ênfase1 2 3 3 5 3" xfId="38096"/>
    <cellStyle name="20% - Ênfase1 2 3 3 6" xfId="17714"/>
    <cellStyle name="20% - Ênfase1 2 3 3 6 2" xfId="28806"/>
    <cellStyle name="20% - Ênfase1 2 3 3 6 3" xfId="39992"/>
    <cellStyle name="20% - Ênfase1 2 3 3 7" xfId="19439"/>
    <cellStyle name="20% - Ênfase1 2 3 3 8" xfId="30627"/>
    <cellStyle name="20% - Ênfase1 2 3 3 9" xfId="41813"/>
    <cellStyle name="20% - Ênfase1 2 3 4" xfId="1251"/>
    <cellStyle name="20% - Ênfase1 2 3 4 10" xfId="43826"/>
    <cellStyle name="20% - Ênfase1 2 3 4 2" xfId="11099"/>
    <cellStyle name="20% - Ênfase1 2 3 4 2 2" xfId="21541"/>
    <cellStyle name="20% - Ênfase1 2 3 4 2 3" xfId="32729"/>
    <cellStyle name="20% - Ênfase1 2 3 4 3" xfId="12827"/>
    <cellStyle name="20% - Ênfase1 2 3 4 3 2" xfId="23434"/>
    <cellStyle name="20% - Ênfase1 2 3 4 3 3" xfId="34620"/>
    <cellStyle name="20% - Ênfase1 2 3 4 4" xfId="14552"/>
    <cellStyle name="20% - Ênfase1 2 3 4 4 2" xfId="25330"/>
    <cellStyle name="20% - Ênfase1 2 3 4 4 3" xfId="36516"/>
    <cellStyle name="20% - Ênfase1 2 3 4 5" xfId="16277"/>
    <cellStyle name="20% - Ênfase1 2 3 4 5 2" xfId="27226"/>
    <cellStyle name="20% - Ênfase1 2 3 4 5 3" xfId="38412"/>
    <cellStyle name="20% - Ênfase1 2 3 4 6" xfId="18002"/>
    <cellStyle name="20% - Ênfase1 2 3 4 6 2" xfId="29122"/>
    <cellStyle name="20% - Ênfase1 2 3 4 6 3" xfId="40308"/>
    <cellStyle name="20% - Ênfase1 2 3 4 7" xfId="19727"/>
    <cellStyle name="20% - Ênfase1 2 3 4 8" xfId="30915"/>
    <cellStyle name="20% - Ênfase1 2 3 4 9" xfId="42101"/>
    <cellStyle name="20% - Ênfase1 2 3 5" xfId="1567"/>
    <cellStyle name="20% - Ênfase1 2 3 5 10" xfId="44114"/>
    <cellStyle name="20% - Ênfase1 2 3 5 2" xfId="11387"/>
    <cellStyle name="20% - Ênfase1 2 3 5 2 2" xfId="21857"/>
    <cellStyle name="20% - Ênfase1 2 3 5 2 3" xfId="33045"/>
    <cellStyle name="20% - Ênfase1 2 3 5 3" xfId="13115"/>
    <cellStyle name="20% - Ênfase1 2 3 5 3 2" xfId="23750"/>
    <cellStyle name="20% - Ênfase1 2 3 5 3 3" xfId="34936"/>
    <cellStyle name="20% - Ênfase1 2 3 5 4" xfId="14840"/>
    <cellStyle name="20% - Ênfase1 2 3 5 4 2" xfId="25646"/>
    <cellStyle name="20% - Ênfase1 2 3 5 4 3" xfId="36832"/>
    <cellStyle name="20% - Ênfase1 2 3 5 5" xfId="16565"/>
    <cellStyle name="20% - Ênfase1 2 3 5 5 2" xfId="27542"/>
    <cellStyle name="20% - Ênfase1 2 3 5 5 3" xfId="38728"/>
    <cellStyle name="20% - Ênfase1 2 3 5 6" xfId="18290"/>
    <cellStyle name="20% - Ênfase1 2 3 5 6 2" xfId="29438"/>
    <cellStyle name="20% - Ênfase1 2 3 5 6 3" xfId="40624"/>
    <cellStyle name="20% - Ênfase1 2 3 5 7" xfId="20015"/>
    <cellStyle name="20% - Ênfase1 2 3 5 8" xfId="31203"/>
    <cellStyle name="20% - Ênfase1 2 3 5 9" xfId="42389"/>
    <cellStyle name="20% - Ênfase1 2 3 6" xfId="1883"/>
    <cellStyle name="20% - Ênfase1 2 3 6 10" xfId="44402"/>
    <cellStyle name="20% - Ênfase1 2 3 6 2" xfId="11675"/>
    <cellStyle name="20% - Ênfase1 2 3 6 2 2" xfId="22173"/>
    <cellStyle name="20% - Ênfase1 2 3 6 2 3" xfId="33361"/>
    <cellStyle name="20% - Ênfase1 2 3 6 3" xfId="13403"/>
    <cellStyle name="20% - Ênfase1 2 3 6 3 2" xfId="24066"/>
    <cellStyle name="20% - Ênfase1 2 3 6 3 3" xfId="35252"/>
    <cellStyle name="20% - Ênfase1 2 3 6 4" xfId="15128"/>
    <cellStyle name="20% - Ênfase1 2 3 6 4 2" xfId="25962"/>
    <cellStyle name="20% - Ênfase1 2 3 6 4 3" xfId="37148"/>
    <cellStyle name="20% - Ênfase1 2 3 6 5" xfId="16853"/>
    <cellStyle name="20% - Ênfase1 2 3 6 5 2" xfId="27858"/>
    <cellStyle name="20% - Ênfase1 2 3 6 5 3" xfId="39044"/>
    <cellStyle name="20% - Ênfase1 2 3 6 6" xfId="18578"/>
    <cellStyle name="20% - Ênfase1 2 3 6 6 2" xfId="29754"/>
    <cellStyle name="20% - Ênfase1 2 3 6 6 3" xfId="40940"/>
    <cellStyle name="20% - Ênfase1 2 3 6 7" xfId="20303"/>
    <cellStyle name="20% - Ênfase1 2 3 6 8" xfId="31491"/>
    <cellStyle name="20% - Ênfase1 2 3 6 9" xfId="42677"/>
    <cellStyle name="20% - Ênfase1 2 3 7" xfId="10234"/>
    <cellStyle name="20% - Ênfase1 2 3 7 2" xfId="20593"/>
    <cellStyle name="20% - Ênfase1 2 3 7 3" xfId="31781"/>
    <cellStyle name="20% - Ênfase1 2 3 8" xfId="11963"/>
    <cellStyle name="20% - Ênfase1 2 3 8 2" xfId="22486"/>
    <cellStyle name="20% - Ênfase1 2 3 8 3" xfId="33672"/>
    <cellStyle name="20% - Ênfase1 2 3 9" xfId="13688"/>
    <cellStyle name="20% - Ênfase1 2 3 9 2" xfId="24382"/>
    <cellStyle name="20% - Ênfase1 2 3 9 3" xfId="35568"/>
    <cellStyle name="20% - Ênfase1 2 4" xfId="461"/>
    <cellStyle name="20% - Ênfase1 2 4 10" xfId="43106"/>
    <cellStyle name="20% - Ênfase1 2 4 2" xfId="10379"/>
    <cellStyle name="20% - Ênfase1 2 4 2 2" xfId="20751"/>
    <cellStyle name="20% - Ênfase1 2 4 2 3" xfId="31939"/>
    <cellStyle name="20% - Ênfase1 2 4 3" xfId="12107"/>
    <cellStyle name="20% - Ênfase1 2 4 3 2" xfId="22644"/>
    <cellStyle name="20% - Ênfase1 2 4 3 3" xfId="33830"/>
    <cellStyle name="20% - Ênfase1 2 4 4" xfId="13832"/>
    <cellStyle name="20% - Ênfase1 2 4 4 2" xfId="24540"/>
    <cellStyle name="20% - Ênfase1 2 4 4 3" xfId="35726"/>
    <cellStyle name="20% - Ênfase1 2 4 5" xfId="15557"/>
    <cellStyle name="20% - Ênfase1 2 4 5 2" xfId="26436"/>
    <cellStyle name="20% - Ênfase1 2 4 5 3" xfId="37622"/>
    <cellStyle name="20% - Ênfase1 2 4 6" xfId="17282"/>
    <cellStyle name="20% - Ênfase1 2 4 6 2" xfId="28332"/>
    <cellStyle name="20% - Ênfase1 2 4 6 3" xfId="39518"/>
    <cellStyle name="20% - Ênfase1 2 4 7" xfId="19007"/>
    <cellStyle name="20% - Ênfase1 2 4 8" xfId="30195"/>
    <cellStyle name="20% - Ênfase1 2 4 9" xfId="41381"/>
    <cellStyle name="20% - Ênfase1 2 5" xfId="777"/>
    <cellStyle name="20% - Ênfase1 2 5 10" xfId="43394"/>
    <cellStyle name="20% - Ênfase1 2 5 2" xfId="10667"/>
    <cellStyle name="20% - Ênfase1 2 5 2 2" xfId="21067"/>
    <cellStyle name="20% - Ênfase1 2 5 2 3" xfId="32255"/>
    <cellStyle name="20% - Ênfase1 2 5 3" xfId="12395"/>
    <cellStyle name="20% - Ênfase1 2 5 3 2" xfId="22960"/>
    <cellStyle name="20% - Ênfase1 2 5 3 3" xfId="34146"/>
    <cellStyle name="20% - Ênfase1 2 5 4" xfId="14120"/>
    <cellStyle name="20% - Ênfase1 2 5 4 2" xfId="24856"/>
    <cellStyle name="20% - Ênfase1 2 5 4 3" xfId="36042"/>
    <cellStyle name="20% - Ênfase1 2 5 5" xfId="15845"/>
    <cellStyle name="20% - Ênfase1 2 5 5 2" xfId="26752"/>
    <cellStyle name="20% - Ênfase1 2 5 5 3" xfId="37938"/>
    <cellStyle name="20% - Ênfase1 2 5 6" xfId="17570"/>
    <cellStyle name="20% - Ênfase1 2 5 6 2" xfId="28648"/>
    <cellStyle name="20% - Ênfase1 2 5 6 3" xfId="39834"/>
    <cellStyle name="20% - Ênfase1 2 5 7" xfId="19295"/>
    <cellStyle name="20% - Ênfase1 2 5 8" xfId="30483"/>
    <cellStyle name="20% - Ênfase1 2 5 9" xfId="41669"/>
    <cellStyle name="20% - Ênfase1 2 6" xfId="1093"/>
    <cellStyle name="20% - Ênfase1 2 6 10" xfId="43682"/>
    <cellStyle name="20% - Ênfase1 2 6 2" xfId="10955"/>
    <cellStyle name="20% - Ênfase1 2 6 2 2" xfId="21383"/>
    <cellStyle name="20% - Ênfase1 2 6 2 3" xfId="32571"/>
    <cellStyle name="20% - Ênfase1 2 6 3" xfId="12683"/>
    <cellStyle name="20% - Ênfase1 2 6 3 2" xfId="23276"/>
    <cellStyle name="20% - Ênfase1 2 6 3 3" xfId="34462"/>
    <cellStyle name="20% - Ênfase1 2 6 4" xfId="14408"/>
    <cellStyle name="20% - Ênfase1 2 6 4 2" xfId="25172"/>
    <cellStyle name="20% - Ênfase1 2 6 4 3" xfId="36358"/>
    <cellStyle name="20% - Ênfase1 2 6 5" xfId="16133"/>
    <cellStyle name="20% - Ênfase1 2 6 5 2" xfId="27068"/>
    <cellStyle name="20% - Ênfase1 2 6 5 3" xfId="38254"/>
    <cellStyle name="20% - Ênfase1 2 6 6" xfId="17858"/>
    <cellStyle name="20% - Ênfase1 2 6 6 2" xfId="28964"/>
    <cellStyle name="20% - Ênfase1 2 6 6 3" xfId="40150"/>
    <cellStyle name="20% - Ênfase1 2 6 7" xfId="19583"/>
    <cellStyle name="20% - Ênfase1 2 6 8" xfId="30771"/>
    <cellStyle name="20% - Ênfase1 2 6 9" xfId="41957"/>
    <cellStyle name="20% - Ênfase1 2 7" xfId="1409"/>
    <cellStyle name="20% - Ênfase1 2 7 10" xfId="43970"/>
    <cellStyle name="20% - Ênfase1 2 7 2" xfId="11243"/>
    <cellStyle name="20% - Ênfase1 2 7 2 2" xfId="21699"/>
    <cellStyle name="20% - Ênfase1 2 7 2 3" xfId="32887"/>
    <cellStyle name="20% - Ênfase1 2 7 3" xfId="12971"/>
    <cellStyle name="20% - Ênfase1 2 7 3 2" xfId="23592"/>
    <cellStyle name="20% - Ênfase1 2 7 3 3" xfId="34778"/>
    <cellStyle name="20% - Ênfase1 2 7 4" xfId="14696"/>
    <cellStyle name="20% - Ênfase1 2 7 4 2" xfId="25488"/>
    <cellStyle name="20% - Ênfase1 2 7 4 3" xfId="36674"/>
    <cellStyle name="20% - Ênfase1 2 7 5" xfId="16421"/>
    <cellStyle name="20% - Ênfase1 2 7 5 2" xfId="27384"/>
    <cellStyle name="20% - Ênfase1 2 7 5 3" xfId="38570"/>
    <cellStyle name="20% - Ênfase1 2 7 6" xfId="18146"/>
    <cellStyle name="20% - Ênfase1 2 7 6 2" xfId="29280"/>
    <cellStyle name="20% - Ênfase1 2 7 6 3" xfId="40466"/>
    <cellStyle name="20% - Ênfase1 2 7 7" xfId="19871"/>
    <cellStyle name="20% - Ênfase1 2 7 8" xfId="31059"/>
    <cellStyle name="20% - Ênfase1 2 7 9" xfId="42245"/>
    <cellStyle name="20% - Ênfase1 2 8" xfId="1725"/>
    <cellStyle name="20% - Ênfase1 2 8 10" xfId="44258"/>
    <cellStyle name="20% - Ênfase1 2 8 2" xfId="11531"/>
    <cellStyle name="20% - Ênfase1 2 8 2 2" xfId="22015"/>
    <cellStyle name="20% - Ênfase1 2 8 2 3" xfId="33203"/>
    <cellStyle name="20% - Ênfase1 2 8 3" xfId="13259"/>
    <cellStyle name="20% - Ênfase1 2 8 3 2" xfId="23908"/>
    <cellStyle name="20% - Ênfase1 2 8 3 3" xfId="35094"/>
    <cellStyle name="20% - Ênfase1 2 8 4" xfId="14984"/>
    <cellStyle name="20% - Ênfase1 2 8 4 2" xfId="25804"/>
    <cellStyle name="20% - Ênfase1 2 8 4 3" xfId="36990"/>
    <cellStyle name="20% - Ênfase1 2 8 5" xfId="16709"/>
    <cellStyle name="20% - Ênfase1 2 8 5 2" xfId="27700"/>
    <cellStyle name="20% - Ênfase1 2 8 5 3" xfId="38886"/>
    <cellStyle name="20% - Ênfase1 2 8 6" xfId="18434"/>
    <cellStyle name="20% - Ênfase1 2 8 6 2" xfId="29596"/>
    <cellStyle name="20% - Ênfase1 2 8 6 3" xfId="40782"/>
    <cellStyle name="20% - Ênfase1 2 8 7" xfId="20159"/>
    <cellStyle name="20% - Ênfase1 2 8 8" xfId="31347"/>
    <cellStyle name="20% - Ênfase1 2 8 9" xfId="42533"/>
    <cellStyle name="20% - Ênfase1 2 9" xfId="2110"/>
    <cellStyle name="20% - Ênfase1 2 9 2" xfId="20447"/>
    <cellStyle name="20% - Ênfase1 2 9 3" xfId="31635"/>
    <cellStyle name="20% - Ênfase1 20" xfId="42801"/>
    <cellStyle name="20% - Ênfase1 3" xfId="167"/>
    <cellStyle name="20% - Ênfase1 3 10" xfId="11841"/>
    <cellStyle name="20% - Ênfase1 3 10 2" xfId="22352"/>
    <cellStyle name="20% - Ênfase1 3 10 3" xfId="33538"/>
    <cellStyle name="20% - Ênfase1 3 11" xfId="13566"/>
    <cellStyle name="20% - Ênfase1 3 11 2" xfId="24248"/>
    <cellStyle name="20% - Ênfase1 3 11 3" xfId="35434"/>
    <cellStyle name="20% - Ênfase1 3 12" xfId="15291"/>
    <cellStyle name="20% - Ênfase1 3 12 2" xfId="26144"/>
    <cellStyle name="20% - Ênfase1 3 12 3" xfId="37330"/>
    <cellStyle name="20% - Ênfase1 3 13" xfId="17016"/>
    <cellStyle name="20% - Ênfase1 3 13 2" xfId="28040"/>
    <cellStyle name="20% - Ênfase1 3 13 3" xfId="39226"/>
    <cellStyle name="20% - Ênfase1 3 14" xfId="18741"/>
    <cellStyle name="20% - Ênfase1 3 15" xfId="29929"/>
    <cellStyle name="20% - Ênfase1 3 16" xfId="41115"/>
    <cellStyle name="20% - Ênfase1 3 17" xfId="42840"/>
    <cellStyle name="20% - Ênfase1 3 2" xfId="257"/>
    <cellStyle name="20% - Ênfase1 3 2 10" xfId="13648"/>
    <cellStyle name="20% - Ênfase1 3 2 10 2" xfId="24338"/>
    <cellStyle name="20% - Ênfase1 3 2 10 3" xfId="35524"/>
    <cellStyle name="20% - Ênfase1 3 2 11" xfId="15373"/>
    <cellStyle name="20% - Ênfase1 3 2 11 2" xfId="26234"/>
    <cellStyle name="20% - Ênfase1 3 2 11 3" xfId="37420"/>
    <cellStyle name="20% - Ênfase1 3 2 12" xfId="17098"/>
    <cellStyle name="20% - Ênfase1 3 2 12 2" xfId="28130"/>
    <cellStyle name="20% - Ênfase1 3 2 12 3" xfId="39316"/>
    <cellStyle name="20% - Ênfase1 3 2 13" xfId="18823"/>
    <cellStyle name="20% - Ênfase1 3 2 14" xfId="30011"/>
    <cellStyle name="20% - Ênfase1 3 2 15" xfId="41197"/>
    <cellStyle name="20% - Ênfase1 3 2 16" xfId="42922"/>
    <cellStyle name="20% - Ênfase1 3 2 2" xfId="415"/>
    <cellStyle name="20% - Ênfase1 3 2 2 10" xfId="15517"/>
    <cellStyle name="20% - Ênfase1 3 2 2 10 2" xfId="26392"/>
    <cellStyle name="20% - Ênfase1 3 2 2 10 3" xfId="37578"/>
    <cellStyle name="20% - Ênfase1 3 2 2 11" xfId="17242"/>
    <cellStyle name="20% - Ênfase1 3 2 2 11 2" xfId="28288"/>
    <cellStyle name="20% - Ênfase1 3 2 2 11 3" xfId="39474"/>
    <cellStyle name="20% - Ênfase1 3 2 2 12" xfId="18967"/>
    <cellStyle name="20% - Ênfase1 3 2 2 13" xfId="30155"/>
    <cellStyle name="20% - Ênfase1 3 2 2 14" xfId="41341"/>
    <cellStyle name="20% - Ênfase1 3 2 2 15" xfId="43066"/>
    <cellStyle name="20% - Ênfase1 3 2 2 2" xfId="733"/>
    <cellStyle name="20% - Ênfase1 3 2 2 2 10" xfId="43354"/>
    <cellStyle name="20% - Ênfase1 3 2 2 2 2" xfId="10627"/>
    <cellStyle name="20% - Ênfase1 3 2 2 2 2 2" xfId="21023"/>
    <cellStyle name="20% - Ênfase1 3 2 2 2 2 3" xfId="32211"/>
    <cellStyle name="20% - Ênfase1 3 2 2 2 3" xfId="12355"/>
    <cellStyle name="20% - Ênfase1 3 2 2 2 3 2" xfId="22916"/>
    <cellStyle name="20% - Ênfase1 3 2 2 2 3 3" xfId="34102"/>
    <cellStyle name="20% - Ênfase1 3 2 2 2 4" xfId="14080"/>
    <cellStyle name="20% - Ênfase1 3 2 2 2 4 2" xfId="24812"/>
    <cellStyle name="20% - Ênfase1 3 2 2 2 4 3" xfId="35998"/>
    <cellStyle name="20% - Ênfase1 3 2 2 2 5" xfId="15805"/>
    <cellStyle name="20% - Ênfase1 3 2 2 2 5 2" xfId="26708"/>
    <cellStyle name="20% - Ênfase1 3 2 2 2 5 3" xfId="37894"/>
    <cellStyle name="20% - Ênfase1 3 2 2 2 6" xfId="17530"/>
    <cellStyle name="20% - Ênfase1 3 2 2 2 6 2" xfId="28604"/>
    <cellStyle name="20% - Ênfase1 3 2 2 2 6 3" xfId="39790"/>
    <cellStyle name="20% - Ênfase1 3 2 2 2 7" xfId="19255"/>
    <cellStyle name="20% - Ênfase1 3 2 2 2 8" xfId="30443"/>
    <cellStyle name="20% - Ênfase1 3 2 2 2 9" xfId="41629"/>
    <cellStyle name="20% - Ênfase1 3 2 2 3" xfId="1049"/>
    <cellStyle name="20% - Ênfase1 3 2 2 3 10" xfId="43642"/>
    <cellStyle name="20% - Ênfase1 3 2 2 3 2" xfId="10915"/>
    <cellStyle name="20% - Ênfase1 3 2 2 3 2 2" xfId="21339"/>
    <cellStyle name="20% - Ênfase1 3 2 2 3 2 3" xfId="32527"/>
    <cellStyle name="20% - Ênfase1 3 2 2 3 3" xfId="12643"/>
    <cellStyle name="20% - Ênfase1 3 2 2 3 3 2" xfId="23232"/>
    <cellStyle name="20% - Ênfase1 3 2 2 3 3 3" xfId="34418"/>
    <cellStyle name="20% - Ênfase1 3 2 2 3 4" xfId="14368"/>
    <cellStyle name="20% - Ênfase1 3 2 2 3 4 2" xfId="25128"/>
    <cellStyle name="20% - Ênfase1 3 2 2 3 4 3" xfId="36314"/>
    <cellStyle name="20% - Ênfase1 3 2 2 3 5" xfId="16093"/>
    <cellStyle name="20% - Ênfase1 3 2 2 3 5 2" xfId="27024"/>
    <cellStyle name="20% - Ênfase1 3 2 2 3 5 3" xfId="38210"/>
    <cellStyle name="20% - Ênfase1 3 2 2 3 6" xfId="17818"/>
    <cellStyle name="20% - Ênfase1 3 2 2 3 6 2" xfId="28920"/>
    <cellStyle name="20% - Ênfase1 3 2 2 3 6 3" xfId="40106"/>
    <cellStyle name="20% - Ênfase1 3 2 2 3 7" xfId="19543"/>
    <cellStyle name="20% - Ênfase1 3 2 2 3 8" xfId="30731"/>
    <cellStyle name="20% - Ênfase1 3 2 2 3 9" xfId="41917"/>
    <cellStyle name="20% - Ênfase1 3 2 2 4" xfId="1365"/>
    <cellStyle name="20% - Ênfase1 3 2 2 4 10" xfId="43930"/>
    <cellStyle name="20% - Ênfase1 3 2 2 4 2" xfId="11203"/>
    <cellStyle name="20% - Ênfase1 3 2 2 4 2 2" xfId="21655"/>
    <cellStyle name="20% - Ênfase1 3 2 2 4 2 3" xfId="32843"/>
    <cellStyle name="20% - Ênfase1 3 2 2 4 3" xfId="12931"/>
    <cellStyle name="20% - Ênfase1 3 2 2 4 3 2" xfId="23548"/>
    <cellStyle name="20% - Ênfase1 3 2 2 4 3 3" xfId="34734"/>
    <cellStyle name="20% - Ênfase1 3 2 2 4 4" xfId="14656"/>
    <cellStyle name="20% - Ênfase1 3 2 2 4 4 2" xfId="25444"/>
    <cellStyle name="20% - Ênfase1 3 2 2 4 4 3" xfId="36630"/>
    <cellStyle name="20% - Ênfase1 3 2 2 4 5" xfId="16381"/>
    <cellStyle name="20% - Ênfase1 3 2 2 4 5 2" xfId="27340"/>
    <cellStyle name="20% - Ênfase1 3 2 2 4 5 3" xfId="38526"/>
    <cellStyle name="20% - Ênfase1 3 2 2 4 6" xfId="18106"/>
    <cellStyle name="20% - Ênfase1 3 2 2 4 6 2" xfId="29236"/>
    <cellStyle name="20% - Ênfase1 3 2 2 4 6 3" xfId="40422"/>
    <cellStyle name="20% - Ênfase1 3 2 2 4 7" xfId="19831"/>
    <cellStyle name="20% - Ênfase1 3 2 2 4 8" xfId="31019"/>
    <cellStyle name="20% - Ênfase1 3 2 2 4 9" xfId="42205"/>
    <cellStyle name="20% - Ênfase1 3 2 2 5" xfId="1681"/>
    <cellStyle name="20% - Ênfase1 3 2 2 5 10" xfId="44218"/>
    <cellStyle name="20% - Ênfase1 3 2 2 5 2" xfId="11491"/>
    <cellStyle name="20% - Ênfase1 3 2 2 5 2 2" xfId="21971"/>
    <cellStyle name="20% - Ênfase1 3 2 2 5 2 3" xfId="33159"/>
    <cellStyle name="20% - Ênfase1 3 2 2 5 3" xfId="13219"/>
    <cellStyle name="20% - Ênfase1 3 2 2 5 3 2" xfId="23864"/>
    <cellStyle name="20% - Ênfase1 3 2 2 5 3 3" xfId="35050"/>
    <cellStyle name="20% - Ênfase1 3 2 2 5 4" xfId="14944"/>
    <cellStyle name="20% - Ênfase1 3 2 2 5 4 2" xfId="25760"/>
    <cellStyle name="20% - Ênfase1 3 2 2 5 4 3" xfId="36946"/>
    <cellStyle name="20% - Ênfase1 3 2 2 5 5" xfId="16669"/>
    <cellStyle name="20% - Ênfase1 3 2 2 5 5 2" xfId="27656"/>
    <cellStyle name="20% - Ênfase1 3 2 2 5 5 3" xfId="38842"/>
    <cellStyle name="20% - Ênfase1 3 2 2 5 6" xfId="18394"/>
    <cellStyle name="20% - Ênfase1 3 2 2 5 6 2" xfId="29552"/>
    <cellStyle name="20% - Ênfase1 3 2 2 5 6 3" xfId="40738"/>
    <cellStyle name="20% - Ênfase1 3 2 2 5 7" xfId="20119"/>
    <cellStyle name="20% - Ênfase1 3 2 2 5 8" xfId="31307"/>
    <cellStyle name="20% - Ênfase1 3 2 2 5 9" xfId="42493"/>
    <cellStyle name="20% - Ênfase1 3 2 2 6" xfId="1997"/>
    <cellStyle name="20% - Ênfase1 3 2 2 6 10" xfId="44506"/>
    <cellStyle name="20% - Ênfase1 3 2 2 6 2" xfId="11779"/>
    <cellStyle name="20% - Ênfase1 3 2 2 6 2 2" xfId="22287"/>
    <cellStyle name="20% - Ênfase1 3 2 2 6 2 3" xfId="33475"/>
    <cellStyle name="20% - Ênfase1 3 2 2 6 3" xfId="13507"/>
    <cellStyle name="20% - Ênfase1 3 2 2 6 3 2" xfId="24180"/>
    <cellStyle name="20% - Ênfase1 3 2 2 6 3 3" xfId="35366"/>
    <cellStyle name="20% - Ênfase1 3 2 2 6 4" xfId="15232"/>
    <cellStyle name="20% - Ênfase1 3 2 2 6 4 2" xfId="26076"/>
    <cellStyle name="20% - Ênfase1 3 2 2 6 4 3" xfId="37262"/>
    <cellStyle name="20% - Ênfase1 3 2 2 6 5" xfId="16957"/>
    <cellStyle name="20% - Ênfase1 3 2 2 6 5 2" xfId="27972"/>
    <cellStyle name="20% - Ênfase1 3 2 2 6 5 3" xfId="39158"/>
    <cellStyle name="20% - Ênfase1 3 2 2 6 6" xfId="18682"/>
    <cellStyle name="20% - Ênfase1 3 2 2 6 6 2" xfId="29868"/>
    <cellStyle name="20% - Ênfase1 3 2 2 6 6 3" xfId="41054"/>
    <cellStyle name="20% - Ênfase1 3 2 2 6 7" xfId="20407"/>
    <cellStyle name="20% - Ênfase1 3 2 2 6 8" xfId="31595"/>
    <cellStyle name="20% - Ênfase1 3 2 2 6 9" xfId="42781"/>
    <cellStyle name="20% - Ênfase1 3 2 2 7" xfId="10338"/>
    <cellStyle name="20% - Ênfase1 3 2 2 7 2" xfId="20707"/>
    <cellStyle name="20% - Ênfase1 3 2 2 7 3" xfId="31895"/>
    <cellStyle name="20% - Ênfase1 3 2 2 8" xfId="12067"/>
    <cellStyle name="20% - Ênfase1 3 2 2 8 2" xfId="22600"/>
    <cellStyle name="20% - Ênfase1 3 2 2 8 3" xfId="33786"/>
    <cellStyle name="20% - Ênfase1 3 2 2 9" xfId="13792"/>
    <cellStyle name="20% - Ênfase1 3 2 2 9 2" xfId="24496"/>
    <cellStyle name="20% - Ênfase1 3 2 2 9 3" xfId="35682"/>
    <cellStyle name="20% - Ênfase1 3 2 3" xfId="575"/>
    <cellStyle name="20% - Ênfase1 3 2 3 10" xfId="43210"/>
    <cellStyle name="20% - Ênfase1 3 2 3 2" xfId="10483"/>
    <cellStyle name="20% - Ênfase1 3 2 3 2 2" xfId="20865"/>
    <cellStyle name="20% - Ênfase1 3 2 3 2 3" xfId="32053"/>
    <cellStyle name="20% - Ênfase1 3 2 3 3" xfId="12211"/>
    <cellStyle name="20% - Ênfase1 3 2 3 3 2" xfId="22758"/>
    <cellStyle name="20% - Ênfase1 3 2 3 3 3" xfId="33944"/>
    <cellStyle name="20% - Ênfase1 3 2 3 4" xfId="13936"/>
    <cellStyle name="20% - Ênfase1 3 2 3 4 2" xfId="24654"/>
    <cellStyle name="20% - Ênfase1 3 2 3 4 3" xfId="35840"/>
    <cellStyle name="20% - Ênfase1 3 2 3 5" xfId="15661"/>
    <cellStyle name="20% - Ênfase1 3 2 3 5 2" xfId="26550"/>
    <cellStyle name="20% - Ênfase1 3 2 3 5 3" xfId="37736"/>
    <cellStyle name="20% - Ênfase1 3 2 3 6" xfId="17386"/>
    <cellStyle name="20% - Ênfase1 3 2 3 6 2" xfId="28446"/>
    <cellStyle name="20% - Ênfase1 3 2 3 6 3" xfId="39632"/>
    <cellStyle name="20% - Ênfase1 3 2 3 7" xfId="19111"/>
    <cellStyle name="20% - Ênfase1 3 2 3 8" xfId="30299"/>
    <cellStyle name="20% - Ênfase1 3 2 3 9" xfId="41485"/>
    <cellStyle name="20% - Ênfase1 3 2 4" xfId="891"/>
    <cellStyle name="20% - Ênfase1 3 2 4 10" xfId="43498"/>
    <cellStyle name="20% - Ênfase1 3 2 4 2" xfId="10771"/>
    <cellStyle name="20% - Ênfase1 3 2 4 2 2" xfId="21181"/>
    <cellStyle name="20% - Ênfase1 3 2 4 2 3" xfId="32369"/>
    <cellStyle name="20% - Ênfase1 3 2 4 3" xfId="12499"/>
    <cellStyle name="20% - Ênfase1 3 2 4 3 2" xfId="23074"/>
    <cellStyle name="20% - Ênfase1 3 2 4 3 3" xfId="34260"/>
    <cellStyle name="20% - Ênfase1 3 2 4 4" xfId="14224"/>
    <cellStyle name="20% - Ênfase1 3 2 4 4 2" xfId="24970"/>
    <cellStyle name="20% - Ênfase1 3 2 4 4 3" xfId="36156"/>
    <cellStyle name="20% - Ênfase1 3 2 4 5" xfId="15949"/>
    <cellStyle name="20% - Ênfase1 3 2 4 5 2" xfId="26866"/>
    <cellStyle name="20% - Ênfase1 3 2 4 5 3" xfId="38052"/>
    <cellStyle name="20% - Ênfase1 3 2 4 6" xfId="17674"/>
    <cellStyle name="20% - Ênfase1 3 2 4 6 2" xfId="28762"/>
    <cellStyle name="20% - Ênfase1 3 2 4 6 3" xfId="39948"/>
    <cellStyle name="20% - Ênfase1 3 2 4 7" xfId="19399"/>
    <cellStyle name="20% - Ênfase1 3 2 4 8" xfId="30587"/>
    <cellStyle name="20% - Ênfase1 3 2 4 9" xfId="41773"/>
    <cellStyle name="20% - Ênfase1 3 2 5" xfId="1207"/>
    <cellStyle name="20% - Ênfase1 3 2 5 10" xfId="43786"/>
    <cellStyle name="20% - Ênfase1 3 2 5 2" xfId="11059"/>
    <cellStyle name="20% - Ênfase1 3 2 5 2 2" xfId="21497"/>
    <cellStyle name="20% - Ênfase1 3 2 5 2 3" xfId="32685"/>
    <cellStyle name="20% - Ênfase1 3 2 5 3" xfId="12787"/>
    <cellStyle name="20% - Ênfase1 3 2 5 3 2" xfId="23390"/>
    <cellStyle name="20% - Ênfase1 3 2 5 3 3" xfId="34576"/>
    <cellStyle name="20% - Ênfase1 3 2 5 4" xfId="14512"/>
    <cellStyle name="20% - Ênfase1 3 2 5 4 2" xfId="25286"/>
    <cellStyle name="20% - Ênfase1 3 2 5 4 3" xfId="36472"/>
    <cellStyle name="20% - Ênfase1 3 2 5 5" xfId="16237"/>
    <cellStyle name="20% - Ênfase1 3 2 5 5 2" xfId="27182"/>
    <cellStyle name="20% - Ênfase1 3 2 5 5 3" xfId="38368"/>
    <cellStyle name="20% - Ênfase1 3 2 5 6" xfId="17962"/>
    <cellStyle name="20% - Ênfase1 3 2 5 6 2" xfId="29078"/>
    <cellStyle name="20% - Ênfase1 3 2 5 6 3" xfId="40264"/>
    <cellStyle name="20% - Ênfase1 3 2 5 7" xfId="19687"/>
    <cellStyle name="20% - Ênfase1 3 2 5 8" xfId="30875"/>
    <cellStyle name="20% - Ênfase1 3 2 5 9" xfId="42061"/>
    <cellStyle name="20% - Ênfase1 3 2 6" xfId="1523"/>
    <cellStyle name="20% - Ênfase1 3 2 6 10" xfId="44074"/>
    <cellStyle name="20% - Ênfase1 3 2 6 2" xfId="11347"/>
    <cellStyle name="20% - Ênfase1 3 2 6 2 2" xfId="21813"/>
    <cellStyle name="20% - Ênfase1 3 2 6 2 3" xfId="33001"/>
    <cellStyle name="20% - Ênfase1 3 2 6 3" xfId="13075"/>
    <cellStyle name="20% - Ênfase1 3 2 6 3 2" xfId="23706"/>
    <cellStyle name="20% - Ênfase1 3 2 6 3 3" xfId="34892"/>
    <cellStyle name="20% - Ênfase1 3 2 6 4" xfId="14800"/>
    <cellStyle name="20% - Ênfase1 3 2 6 4 2" xfId="25602"/>
    <cellStyle name="20% - Ênfase1 3 2 6 4 3" xfId="36788"/>
    <cellStyle name="20% - Ênfase1 3 2 6 5" xfId="16525"/>
    <cellStyle name="20% - Ênfase1 3 2 6 5 2" xfId="27498"/>
    <cellStyle name="20% - Ênfase1 3 2 6 5 3" xfId="38684"/>
    <cellStyle name="20% - Ênfase1 3 2 6 6" xfId="18250"/>
    <cellStyle name="20% - Ênfase1 3 2 6 6 2" xfId="29394"/>
    <cellStyle name="20% - Ênfase1 3 2 6 6 3" xfId="40580"/>
    <cellStyle name="20% - Ênfase1 3 2 6 7" xfId="19975"/>
    <cellStyle name="20% - Ênfase1 3 2 6 8" xfId="31163"/>
    <cellStyle name="20% - Ênfase1 3 2 6 9" xfId="42349"/>
    <cellStyle name="20% - Ênfase1 3 2 7" xfId="1839"/>
    <cellStyle name="20% - Ênfase1 3 2 7 10" xfId="44362"/>
    <cellStyle name="20% - Ênfase1 3 2 7 2" xfId="11635"/>
    <cellStyle name="20% - Ênfase1 3 2 7 2 2" xfId="22129"/>
    <cellStyle name="20% - Ênfase1 3 2 7 2 3" xfId="33317"/>
    <cellStyle name="20% - Ênfase1 3 2 7 3" xfId="13363"/>
    <cellStyle name="20% - Ênfase1 3 2 7 3 2" xfId="24022"/>
    <cellStyle name="20% - Ênfase1 3 2 7 3 3" xfId="35208"/>
    <cellStyle name="20% - Ênfase1 3 2 7 4" xfId="15088"/>
    <cellStyle name="20% - Ênfase1 3 2 7 4 2" xfId="25918"/>
    <cellStyle name="20% - Ênfase1 3 2 7 4 3" xfId="37104"/>
    <cellStyle name="20% - Ênfase1 3 2 7 5" xfId="16813"/>
    <cellStyle name="20% - Ênfase1 3 2 7 5 2" xfId="27814"/>
    <cellStyle name="20% - Ênfase1 3 2 7 5 3" xfId="39000"/>
    <cellStyle name="20% - Ênfase1 3 2 7 6" xfId="18538"/>
    <cellStyle name="20% - Ênfase1 3 2 7 6 2" xfId="29710"/>
    <cellStyle name="20% - Ênfase1 3 2 7 6 3" xfId="40896"/>
    <cellStyle name="20% - Ênfase1 3 2 7 7" xfId="20263"/>
    <cellStyle name="20% - Ênfase1 3 2 7 8" xfId="31451"/>
    <cellStyle name="20% - Ênfase1 3 2 7 9" xfId="42637"/>
    <cellStyle name="20% - Ênfase1 3 2 8" xfId="2159"/>
    <cellStyle name="20% - Ênfase1 3 2 8 2" xfId="20551"/>
    <cellStyle name="20% - Ênfase1 3 2 8 3" xfId="31739"/>
    <cellStyle name="20% - Ênfase1 3 2 9" xfId="11923"/>
    <cellStyle name="20% - Ênfase1 3 2 9 2" xfId="22442"/>
    <cellStyle name="20% - Ênfase1 3 2 9 3" xfId="33628"/>
    <cellStyle name="20% - Ênfase1 3 3" xfId="325"/>
    <cellStyle name="20% - Ênfase1 3 3 10" xfId="15435"/>
    <cellStyle name="20% - Ênfase1 3 3 10 2" xfId="26302"/>
    <cellStyle name="20% - Ênfase1 3 3 10 3" xfId="37488"/>
    <cellStyle name="20% - Ênfase1 3 3 11" xfId="17160"/>
    <cellStyle name="20% - Ênfase1 3 3 11 2" xfId="28198"/>
    <cellStyle name="20% - Ênfase1 3 3 11 3" xfId="39384"/>
    <cellStyle name="20% - Ênfase1 3 3 12" xfId="18885"/>
    <cellStyle name="20% - Ênfase1 3 3 13" xfId="30073"/>
    <cellStyle name="20% - Ênfase1 3 3 14" xfId="41259"/>
    <cellStyle name="20% - Ênfase1 3 3 15" xfId="42984"/>
    <cellStyle name="20% - Ênfase1 3 3 2" xfId="643"/>
    <cellStyle name="20% - Ênfase1 3 3 2 10" xfId="43272"/>
    <cellStyle name="20% - Ênfase1 3 3 2 2" xfId="10545"/>
    <cellStyle name="20% - Ênfase1 3 3 2 2 2" xfId="20933"/>
    <cellStyle name="20% - Ênfase1 3 3 2 2 3" xfId="32121"/>
    <cellStyle name="20% - Ênfase1 3 3 2 3" xfId="12273"/>
    <cellStyle name="20% - Ênfase1 3 3 2 3 2" xfId="22826"/>
    <cellStyle name="20% - Ênfase1 3 3 2 3 3" xfId="34012"/>
    <cellStyle name="20% - Ênfase1 3 3 2 4" xfId="13998"/>
    <cellStyle name="20% - Ênfase1 3 3 2 4 2" xfId="24722"/>
    <cellStyle name="20% - Ênfase1 3 3 2 4 3" xfId="35908"/>
    <cellStyle name="20% - Ênfase1 3 3 2 5" xfId="15723"/>
    <cellStyle name="20% - Ênfase1 3 3 2 5 2" xfId="26618"/>
    <cellStyle name="20% - Ênfase1 3 3 2 5 3" xfId="37804"/>
    <cellStyle name="20% - Ênfase1 3 3 2 6" xfId="17448"/>
    <cellStyle name="20% - Ênfase1 3 3 2 6 2" xfId="28514"/>
    <cellStyle name="20% - Ênfase1 3 3 2 6 3" xfId="39700"/>
    <cellStyle name="20% - Ênfase1 3 3 2 7" xfId="19173"/>
    <cellStyle name="20% - Ênfase1 3 3 2 8" xfId="30361"/>
    <cellStyle name="20% - Ênfase1 3 3 2 9" xfId="41547"/>
    <cellStyle name="20% - Ênfase1 3 3 3" xfId="959"/>
    <cellStyle name="20% - Ênfase1 3 3 3 10" xfId="43560"/>
    <cellStyle name="20% - Ênfase1 3 3 3 2" xfId="10833"/>
    <cellStyle name="20% - Ênfase1 3 3 3 2 2" xfId="21249"/>
    <cellStyle name="20% - Ênfase1 3 3 3 2 3" xfId="32437"/>
    <cellStyle name="20% - Ênfase1 3 3 3 3" xfId="12561"/>
    <cellStyle name="20% - Ênfase1 3 3 3 3 2" xfId="23142"/>
    <cellStyle name="20% - Ênfase1 3 3 3 3 3" xfId="34328"/>
    <cellStyle name="20% - Ênfase1 3 3 3 4" xfId="14286"/>
    <cellStyle name="20% - Ênfase1 3 3 3 4 2" xfId="25038"/>
    <cellStyle name="20% - Ênfase1 3 3 3 4 3" xfId="36224"/>
    <cellStyle name="20% - Ênfase1 3 3 3 5" xfId="16011"/>
    <cellStyle name="20% - Ênfase1 3 3 3 5 2" xfId="26934"/>
    <cellStyle name="20% - Ênfase1 3 3 3 5 3" xfId="38120"/>
    <cellStyle name="20% - Ênfase1 3 3 3 6" xfId="17736"/>
    <cellStyle name="20% - Ênfase1 3 3 3 6 2" xfId="28830"/>
    <cellStyle name="20% - Ênfase1 3 3 3 6 3" xfId="40016"/>
    <cellStyle name="20% - Ênfase1 3 3 3 7" xfId="19461"/>
    <cellStyle name="20% - Ênfase1 3 3 3 8" xfId="30649"/>
    <cellStyle name="20% - Ênfase1 3 3 3 9" xfId="41835"/>
    <cellStyle name="20% - Ênfase1 3 3 4" xfId="1275"/>
    <cellStyle name="20% - Ênfase1 3 3 4 10" xfId="43848"/>
    <cellStyle name="20% - Ênfase1 3 3 4 2" xfId="11121"/>
    <cellStyle name="20% - Ênfase1 3 3 4 2 2" xfId="21565"/>
    <cellStyle name="20% - Ênfase1 3 3 4 2 3" xfId="32753"/>
    <cellStyle name="20% - Ênfase1 3 3 4 3" xfId="12849"/>
    <cellStyle name="20% - Ênfase1 3 3 4 3 2" xfId="23458"/>
    <cellStyle name="20% - Ênfase1 3 3 4 3 3" xfId="34644"/>
    <cellStyle name="20% - Ênfase1 3 3 4 4" xfId="14574"/>
    <cellStyle name="20% - Ênfase1 3 3 4 4 2" xfId="25354"/>
    <cellStyle name="20% - Ênfase1 3 3 4 4 3" xfId="36540"/>
    <cellStyle name="20% - Ênfase1 3 3 4 5" xfId="16299"/>
    <cellStyle name="20% - Ênfase1 3 3 4 5 2" xfId="27250"/>
    <cellStyle name="20% - Ênfase1 3 3 4 5 3" xfId="38436"/>
    <cellStyle name="20% - Ênfase1 3 3 4 6" xfId="18024"/>
    <cellStyle name="20% - Ênfase1 3 3 4 6 2" xfId="29146"/>
    <cellStyle name="20% - Ênfase1 3 3 4 6 3" xfId="40332"/>
    <cellStyle name="20% - Ênfase1 3 3 4 7" xfId="19749"/>
    <cellStyle name="20% - Ênfase1 3 3 4 8" xfId="30937"/>
    <cellStyle name="20% - Ênfase1 3 3 4 9" xfId="42123"/>
    <cellStyle name="20% - Ênfase1 3 3 5" xfId="1591"/>
    <cellStyle name="20% - Ênfase1 3 3 5 10" xfId="44136"/>
    <cellStyle name="20% - Ênfase1 3 3 5 2" xfId="11409"/>
    <cellStyle name="20% - Ênfase1 3 3 5 2 2" xfId="21881"/>
    <cellStyle name="20% - Ênfase1 3 3 5 2 3" xfId="33069"/>
    <cellStyle name="20% - Ênfase1 3 3 5 3" xfId="13137"/>
    <cellStyle name="20% - Ênfase1 3 3 5 3 2" xfId="23774"/>
    <cellStyle name="20% - Ênfase1 3 3 5 3 3" xfId="34960"/>
    <cellStyle name="20% - Ênfase1 3 3 5 4" xfId="14862"/>
    <cellStyle name="20% - Ênfase1 3 3 5 4 2" xfId="25670"/>
    <cellStyle name="20% - Ênfase1 3 3 5 4 3" xfId="36856"/>
    <cellStyle name="20% - Ênfase1 3 3 5 5" xfId="16587"/>
    <cellStyle name="20% - Ênfase1 3 3 5 5 2" xfId="27566"/>
    <cellStyle name="20% - Ênfase1 3 3 5 5 3" xfId="38752"/>
    <cellStyle name="20% - Ênfase1 3 3 5 6" xfId="18312"/>
    <cellStyle name="20% - Ênfase1 3 3 5 6 2" xfId="29462"/>
    <cellStyle name="20% - Ênfase1 3 3 5 6 3" xfId="40648"/>
    <cellStyle name="20% - Ênfase1 3 3 5 7" xfId="20037"/>
    <cellStyle name="20% - Ênfase1 3 3 5 8" xfId="31225"/>
    <cellStyle name="20% - Ênfase1 3 3 5 9" xfId="42411"/>
    <cellStyle name="20% - Ênfase1 3 3 6" xfId="1907"/>
    <cellStyle name="20% - Ênfase1 3 3 6 10" xfId="44424"/>
    <cellStyle name="20% - Ênfase1 3 3 6 2" xfId="11697"/>
    <cellStyle name="20% - Ênfase1 3 3 6 2 2" xfId="22197"/>
    <cellStyle name="20% - Ênfase1 3 3 6 2 3" xfId="33385"/>
    <cellStyle name="20% - Ênfase1 3 3 6 3" xfId="13425"/>
    <cellStyle name="20% - Ênfase1 3 3 6 3 2" xfId="24090"/>
    <cellStyle name="20% - Ênfase1 3 3 6 3 3" xfId="35276"/>
    <cellStyle name="20% - Ênfase1 3 3 6 4" xfId="15150"/>
    <cellStyle name="20% - Ênfase1 3 3 6 4 2" xfId="25986"/>
    <cellStyle name="20% - Ênfase1 3 3 6 4 3" xfId="37172"/>
    <cellStyle name="20% - Ênfase1 3 3 6 5" xfId="16875"/>
    <cellStyle name="20% - Ênfase1 3 3 6 5 2" xfId="27882"/>
    <cellStyle name="20% - Ênfase1 3 3 6 5 3" xfId="39068"/>
    <cellStyle name="20% - Ênfase1 3 3 6 6" xfId="18600"/>
    <cellStyle name="20% - Ênfase1 3 3 6 6 2" xfId="29778"/>
    <cellStyle name="20% - Ênfase1 3 3 6 6 3" xfId="40964"/>
    <cellStyle name="20% - Ênfase1 3 3 6 7" xfId="20325"/>
    <cellStyle name="20% - Ênfase1 3 3 6 8" xfId="31513"/>
    <cellStyle name="20% - Ênfase1 3 3 6 9" xfId="42699"/>
    <cellStyle name="20% - Ênfase1 3 3 7" xfId="10256"/>
    <cellStyle name="20% - Ênfase1 3 3 7 2" xfId="20617"/>
    <cellStyle name="20% - Ênfase1 3 3 7 3" xfId="31805"/>
    <cellStyle name="20% - Ênfase1 3 3 8" xfId="11985"/>
    <cellStyle name="20% - Ênfase1 3 3 8 2" xfId="22510"/>
    <cellStyle name="20% - Ênfase1 3 3 8 3" xfId="33696"/>
    <cellStyle name="20% - Ênfase1 3 3 9" xfId="13710"/>
    <cellStyle name="20% - Ênfase1 3 3 9 2" xfId="24406"/>
    <cellStyle name="20% - Ênfase1 3 3 9 3" xfId="35592"/>
    <cellStyle name="20% - Ênfase1 3 4" xfId="485"/>
    <cellStyle name="20% - Ênfase1 3 4 10" xfId="43128"/>
    <cellStyle name="20% - Ênfase1 3 4 2" xfId="10401"/>
    <cellStyle name="20% - Ênfase1 3 4 2 2" xfId="20775"/>
    <cellStyle name="20% - Ênfase1 3 4 2 3" xfId="31963"/>
    <cellStyle name="20% - Ênfase1 3 4 3" xfId="12129"/>
    <cellStyle name="20% - Ênfase1 3 4 3 2" xfId="22668"/>
    <cellStyle name="20% - Ênfase1 3 4 3 3" xfId="33854"/>
    <cellStyle name="20% - Ênfase1 3 4 4" xfId="13854"/>
    <cellStyle name="20% - Ênfase1 3 4 4 2" xfId="24564"/>
    <cellStyle name="20% - Ênfase1 3 4 4 3" xfId="35750"/>
    <cellStyle name="20% - Ênfase1 3 4 5" xfId="15579"/>
    <cellStyle name="20% - Ênfase1 3 4 5 2" xfId="26460"/>
    <cellStyle name="20% - Ênfase1 3 4 5 3" xfId="37646"/>
    <cellStyle name="20% - Ênfase1 3 4 6" xfId="17304"/>
    <cellStyle name="20% - Ênfase1 3 4 6 2" xfId="28356"/>
    <cellStyle name="20% - Ênfase1 3 4 6 3" xfId="39542"/>
    <cellStyle name="20% - Ênfase1 3 4 7" xfId="19029"/>
    <cellStyle name="20% - Ênfase1 3 4 8" xfId="30217"/>
    <cellStyle name="20% - Ênfase1 3 4 9" xfId="41403"/>
    <cellStyle name="20% - Ênfase1 3 5" xfId="801"/>
    <cellStyle name="20% - Ênfase1 3 5 10" xfId="43416"/>
    <cellStyle name="20% - Ênfase1 3 5 2" xfId="10689"/>
    <cellStyle name="20% - Ênfase1 3 5 2 2" xfId="21091"/>
    <cellStyle name="20% - Ênfase1 3 5 2 3" xfId="32279"/>
    <cellStyle name="20% - Ênfase1 3 5 3" xfId="12417"/>
    <cellStyle name="20% - Ênfase1 3 5 3 2" xfId="22984"/>
    <cellStyle name="20% - Ênfase1 3 5 3 3" xfId="34170"/>
    <cellStyle name="20% - Ênfase1 3 5 4" xfId="14142"/>
    <cellStyle name="20% - Ênfase1 3 5 4 2" xfId="24880"/>
    <cellStyle name="20% - Ênfase1 3 5 4 3" xfId="36066"/>
    <cellStyle name="20% - Ênfase1 3 5 5" xfId="15867"/>
    <cellStyle name="20% - Ênfase1 3 5 5 2" xfId="26776"/>
    <cellStyle name="20% - Ênfase1 3 5 5 3" xfId="37962"/>
    <cellStyle name="20% - Ênfase1 3 5 6" xfId="17592"/>
    <cellStyle name="20% - Ênfase1 3 5 6 2" xfId="28672"/>
    <cellStyle name="20% - Ênfase1 3 5 6 3" xfId="39858"/>
    <cellStyle name="20% - Ênfase1 3 5 7" xfId="19317"/>
    <cellStyle name="20% - Ênfase1 3 5 8" xfId="30505"/>
    <cellStyle name="20% - Ênfase1 3 5 9" xfId="41691"/>
    <cellStyle name="20% - Ênfase1 3 6" xfId="1117"/>
    <cellStyle name="20% - Ênfase1 3 6 10" xfId="43704"/>
    <cellStyle name="20% - Ênfase1 3 6 2" xfId="10977"/>
    <cellStyle name="20% - Ênfase1 3 6 2 2" xfId="21407"/>
    <cellStyle name="20% - Ênfase1 3 6 2 3" xfId="32595"/>
    <cellStyle name="20% - Ênfase1 3 6 3" xfId="12705"/>
    <cellStyle name="20% - Ênfase1 3 6 3 2" xfId="23300"/>
    <cellStyle name="20% - Ênfase1 3 6 3 3" xfId="34486"/>
    <cellStyle name="20% - Ênfase1 3 6 4" xfId="14430"/>
    <cellStyle name="20% - Ênfase1 3 6 4 2" xfId="25196"/>
    <cellStyle name="20% - Ênfase1 3 6 4 3" xfId="36382"/>
    <cellStyle name="20% - Ênfase1 3 6 5" xfId="16155"/>
    <cellStyle name="20% - Ênfase1 3 6 5 2" xfId="27092"/>
    <cellStyle name="20% - Ênfase1 3 6 5 3" xfId="38278"/>
    <cellStyle name="20% - Ênfase1 3 6 6" xfId="17880"/>
    <cellStyle name="20% - Ênfase1 3 6 6 2" xfId="28988"/>
    <cellStyle name="20% - Ênfase1 3 6 6 3" xfId="40174"/>
    <cellStyle name="20% - Ênfase1 3 6 7" xfId="19605"/>
    <cellStyle name="20% - Ênfase1 3 6 8" xfId="30793"/>
    <cellStyle name="20% - Ênfase1 3 6 9" xfId="41979"/>
    <cellStyle name="20% - Ênfase1 3 7" xfId="1433"/>
    <cellStyle name="20% - Ênfase1 3 7 10" xfId="43992"/>
    <cellStyle name="20% - Ênfase1 3 7 2" xfId="11265"/>
    <cellStyle name="20% - Ênfase1 3 7 2 2" xfId="21723"/>
    <cellStyle name="20% - Ênfase1 3 7 2 3" xfId="32911"/>
    <cellStyle name="20% - Ênfase1 3 7 3" xfId="12993"/>
    <cellStyle name="20% - Ênfase1 3 7 3 2" xfId="23616"/>
    <cellStyle name="20% - Ênfase1 3 7 3 3" xfId="34802"/>
    <cellStyle name="20% - Ênfase1 3 7 4" xfId="14718"/>
    <cellStyle name="20% - Ênfase1 3 7 4 2" xfId="25512"/>
    <cellStyle name="20% - Ênfase1 3 7 4 3" xfId="36698"/>
    <cellStyle name="20% - Ênfase1 3 7 5" xfId="16443"/>
    <cellStyle name="20% - Ênfase1 3 7 5 2" xfId="27408"/>
    <cellStyle name="20% - Ênfase1 3 7 5 3" xfId="38594"/>
    <cellStyle name="20% - Ênfase1 3 7 6" xfId="18168"/>
    <cellStyle name="20% - Ênfase1 3 7 6 2" xfId="29304"/>
    <cellStyle name="20% - Ênfase1 3 7 6 3" xfId="40490"/>
    <cellStyle name="20% - Ênfase1 3 7 7" xfId="19893"/>
    <cellStyle name="20% - Ênfase1 3 7 8" xfId="31081"/>
    <cellStyle name="20% - Ênfase1 3 7 9" xfId="42267"/>
    <cellStyle name="20% - Ênfase1 3 8" xfId="1749"/>
    <cellStyle name="20% - Ênfase1 3 8 10" xfId="44280"/>
    <cellStyle name="20% - Ênfase1 3 8 2" xfId="11553"/>
    <cellStyle name="20% - Ênfase1 3 8 2 2" xfId="22039"/>
    <cellStyle name="20% - Ênfase1 3 8 2 3" xfId="33227"/>
    <cellStyle name="20% - Ênfase1 3 8 3" xfId="13281"/>
    <cellStyle name="20% - Ênfase1 3 8 3 2" xfId="23932"/>
    <cellStyle name="20% - Ênfase1 3 8 3 3" xfId="35118"/>
    <cellStyle name="20% - Ênfase1 3 8 4" xfId="15006"/>
    <cellStyle name="20% - Ênfase1 3 8 4 2" xfId="25828"/>
    <cellStyle name="20% - Ênfase1 3 8 4 3" xfId="37014"/>
    <cellStyle name="20% - Ênfase1 3 8 5" xfId="16731"/>
    <cellStyle name="20% - Ênfase1 3 8 5 2" xfId="27724"/>
    <cellStyle name="20% - Ênfase1 3 8 5 3" xfId="38910"/>
    <cellStyle name="20% - Ênfase1 3 8 6" xfId="18456"/>
    <cellStyle name="20% - Ênfase1 3 8 6 2" xfId="29620"/>
    <cellStyle name="20% - Ênfase1 3 8 6 3" xfId="40806"/>
    <cellStyle name="20% - Ênfase1 3 8 7" xfId="20181"/>
    <cellStyle name="20% - Ênfase1 3 8 8" xfId="31369"/>
    <cellStyle name="20% - Ênfase1 3 8 9" xfId="42555"/>
    <cellStyle name="20% - Ênfase1 3 9" xfId="2096"/>
    <cellStyle name="20% - Ênfase1 3 9 2" xfId="20469"/>
    <cellStyle name="20% - Ênfase1 3 9 3" xfId="31657"/>
    <cellStyle name="20% - Ênfase1 4" xfId="189"/>
    <cellStyle name="20% - Ênfase1 4 10" xfId="13586"/>
    <cellStyle name="20% - Ênfase1 4 10 2" xfId="24270"/>
    <cellStyle name="20% - Ênfase1 4 10 3" xfId="35456"/>
    <cellStyle name="20% - Ênfase1 4 11" xfId="15311"/>
    <cellStyle name="20% - Ênfase1 4 11 2" xfId="26166"/>
    <cellStyle name="20% - Ênfase1 4 11 3" xfId="37352"/>
    <cellStyle name="20% - Ênfase1 4 12" xfId="17036"/>
    <cellStyle name="20% - Ênfase1 4 12 2" xfId="28062"/>
    <cellStyle name="20% - Ênfase1 4 12 3" xfId="39248"/>
    <cellStyle name="20% - Ênfase1 4 13" xfId="18761"/>
    <cellStyle name="20% - Ênfase1 4 14" xfId="29949"/>
    <cellStyle name="20% - Ênfase1 4 15" xfId="41135"/>
    <cellStyle name="20% - Ênfase1 4 16" xfId="42860"/>
    <cellStyle name="20% - Ênfase1 4 2" xfId="347"/>
    <cellStyle name="20% - Ênfase1 4 2 10" xfId="15455"/>
    <cellStyle name="20% - Ênfase1 4 2 10 2" xfId="26324"/>
    <cellStyle name="20% - Ênfase1 4 2 10 3" xfId="37510"/>
    <cellStyle name="20% - Ênfase1 4 2 11" xfId="17180"/>
    <cellStyle name="20% - Ênfase1 4 2 11 2" xfId="28220"/>
    <cellStyle name="20% - Ênfase1 4 2 11 3" xfId="39406"/>
    <cellStyle name="20% - Ênfase1 4 2 12" xfId="18905"/>
    <cellStyle name="20% - Ênfase1 4 2 13" xfId="30093"/>
    <cellStyle name="20% - Ênfase1 4 2 14" xfId="41279"/>
    <cellStyle name="20% - Ênfase1 4 2 15" xfId="43004"/>
    <cellStyle name="20% - Ênfase1 4 2 2" xfId="665"/>
    <cellStyle name="20% - Ênfase1 4 2 2 10" xfId="43292"/>
    <cellStyle name="20% - Ênfase1 4 2 2 2" xfId="10565"/>
    <cellStyle name="20% - Ênfase1 4 2 2 2 2" xfId="20955"/>
    <cellStyle name="20% - Ênfase1 4 2 2 2 3" xfId="32143"/>
    <cellStyle name="20% - Ênfase1 4 2 2 3" xfId="12293"/>
    <cellStyle name="20% - Ênfase1 4 2 2 3 2" xfId="22848"/>
    <cellStyle name="20% - Ênfase1 4 2 2 3 3" xfId="34034"/>
    <cellStyle name="20% - Ênfase1 4 2 2 4" xfId="14018"/>
    <cellStyle name="20% - Ênfase1 4 2 2 4 2" xfId="24744"/>
    <cellStyle name="20% - Ênfase1 4 2 2 4 3" xfId="35930"/>
    <cellStyle name="20% - Ênfase1 4 2 2 5" xfId="15743"/>
    <cellStyle name="20% - Ênfase1 4 2 2 5 2" xfId="26640"/>
    <cellStyle name="20% - Ênfase1 4 2 2 5 3" xfId="37826"/>
    <cellStyle name="20% - Ênfase1 4 2 2 6" xfId="17468"/>
    <cellStyle name="20% - Ênfase1 4 2 2 6 2" xfId="28536"/>
    <cellStyle name="20% - Ênfase1 4 2 2 6 3" xfId="39722"/>
    <cellStyle name="20% - Ênfase1 4 2 2 7" xfId="19193"/>
    <cellStyle name="20% - Ênfase1 4 2 2 8" xfId="30381"/>
    <cellStyle name="20% - Ênfase1 4 2 2 9" xfId="41567"/>
    <cellStyle name="20% - Ênfase1 4 2 3" xfId="981"/>
    <cellStyle name="20% - Ênfase1 4 2 3 10" xfId="43580"/>
    <cellStyle name="20% - Ênfase1 4 2 3 2" xfId="10853"/>
    <cellStyle name="20% - Ênfase1 4 2 3 2 2" xfId="21271"/>
    <cellStyle name="20% - Ênfase1 4 2 3 2 3" xfId="32459"/>
    <cellStyle name="20% - Ênfase1 4 2 3 3" xfId="12581"/>
    <cellStyle name="20% - Ênfase1 4 2 3 3 2" xfId="23164"/>
    <cellStyle name="20% - Ênfase1 4 2 3 3 3" xfId="34350"/>
    <cellStyle name="20% - Ênfase1 4 2 3 4" xfId="14306"/>
    <cellStyle name="20% - Ênfase1 4 2 3 4 2" xfId="25060"/>
    <cellStyle name="20% - Ênfase1 4 2 3 4 3" xfId="36246"/>
    <cellStyle name="20% - Ênfase1 4 2 3 5" xfId="16031"/>
    <cellStyle name="20% - Ênfase1 4 2 3 5 2" xfId="26956"/>
    <cellStyle name="20% - Ênfase1 4 2 3 5 3" xfId="38142"/>
    <cellStyle name="20% - Ênfase1 4 2 3 6" xfId="17756"/>
    <cellStyle name="20% - Ênfase1 4 2 3 6 2" xfId="28852"/>
    <cellStyle name="20% - Ênfase1 4 2 3 6 3" xfId="40038"/>
    <cellStyle name="20% - Ênfase1 4 2 3 7" xfId="19481"/>
    <cellStyle name="20% - Ênfase1 4 2 3 8" xfId="30669"/>
    <cellStyle name="20% - Ênfase1 4 2 3 9" xfId="41855"/>
    <cellStyle name="20% - Ênfase1 4 2 4" xfId="1297"/>
    <cellStyle name="20% - Ênfase1 4 2 4 10" xfId="43868"/>
    <cellStyle name="20% - Ênfase1 4 2 4 2" xfId="11141"/>
    <cellStyle name="20% - Ênfase1 4 2 4 2 2" xfId="21587"/>
    <cellStyle name="20% - Ênfase1 4 2 4 2 3" xfId="32775"/>
    <cellStyle name="20% - Ênfase1 4 2 4 3" xfId="12869"/>
    <cellStyle name="20% - Ênfase1 4 2 4 3 2" xfId="23480"/>
    <cellStyle name="20% - Ênfase1 4 2 4 3 3" xfId="34666"/>
    <cellStyle name="20% - Ênfase1 4 2 4 4" xfId="14594"/>
    <cellStyle name="20% - Ênfase1 4 2 4 4 2" xfId="25376"/>
    <cellStyle name="20% - Ênfase1 4 2 4 4 3" xfId="36562"/>
    <cellStyle name="20% - Ênfase1 4 2 4 5" xfId="16319"/>
    <cellStyle name="20% - Ênfase1 4 2 4 5 2" xfId="27272"/>
    <cellStyle name="20% - Ênfase1 4 2 4 5 3" xfId="38458"/>
    <cellStyle name="20% - Ênfase1 4 2 4 6" xfId="18044"/>
    <cellStyle name="20% - Ênfase1 4 2 4 6 2" xfId="29168"/>
    <cellStyle name="20% - Ênfase1 4 2 4 6 3" xfId="40354"/>
    <cellStyle name="20% - Ênfase1 4 2 4 7" xfId="19769"/>
    <cellStyle name="20% - Ênfase1 4 2 4 8" xfId="30957"/>
    <cellStyle name="20% - Ênfase1 4 2 4 9" xfId="42143"/>
    <cellStyle name="20% - Ênfase1 4 2 5" xfId="1613"/>
    <cellStyle name="20% - Ênfase1 4 2 5 10" xfId="44156"/>
    <cellStyle name="20% - Ênfase1 4 2 5 2" xfId="11429"/>
    <cellStyle name="20% - Ênfase1 4 2 5 2 2" xfId="21903"/>
    <cellStyle name="20% - Ênfase1 4 2 5 2 3" xfId="33091"/>
    <cellStyle name="20% - Ênfase1 4 2 5 3" xfId="13157"/>
    <cellStyle name="20% - Ênfase1 4 2 5 3 2" xfId="23796"/>
    <cellStyle name="20% - Ênfase1 4 2 5 3 3" xfId="34982"/>
    <cellStyle name="20% - Ênfase1 4 2 5 4" xfId="14882"/>
    <cellStyle name="20% - Ênfase1 4 2 5 4 2" xfId="25692"/>
    <cellStyle name="20% - Ênfase1 4 2 5 4 3" xfId="36878"/>
    <cellStyle name="20% - Ênfase1 4 2 5 5" xfId="16607"/>
    <cellStyle name="20% - Ênfase1 4 2 5 5 2" xfId="27588"/>
    <cellStyle name="20% - Ênfase1 4 2 5 5 3" xfId="38774"/>
    <cellStyle name="20% - Ênfase1 4 2 5 6" xfId="18332"/>
    <cellStyle name="20% - Ênfase1 4 2 5 6 2" xfId="29484"/>
    <cellStyle name="20% - Ênfase1 4 2 5 6 3" xfId="40670"/>
    <cellStyle name="20% - Ênfase1 4 2 5 7" xfId="20057"/>
    <cellStyle name="20% - Ênfase1 4 2 5 8" xfId="31245"/>
    <cellStyle name="20% - Ênfase1 4 2 5 9" xfId="42431"/>
    <cellStyle name="20% - Ênfase1 4 2 6" xfId="1929"/>
    <cellStyle name="20% - Ênfase1 4 2 6 10" xfId="44444"/>
    <cellStyle name="20% - Ênfase1 4 2 6 2" xfId="11717"/>
    <cellStyle name="20% - Ênfase1 4 2 6 2 2" xfId="22219"/>
    <cellStyle name="20% - Ênfase1 4 2 6 2 3" xfId="33407"/>
    <cellStyle name="20% - Ênfase1 4 2 6 3" xfId="13445"/>
    <cellStyle name="20% - Ênfase1 4 2 6 3 2" xfId="24112"/>
    <cellStyle name="20% - Ênfase1 4 2 6 3 3" xfId="35298"/>
    <cellStyle name="20% - Ênfase1 4 2 6 4" xfId="15170"/>
    <cellStyle name="20% - Ênfase1 4 2 6 4 2" xfId="26008"/>
    <cellStyle name="20% - Ênfase1 4 2 6 4 3" xfId="37194"/>
    <cellStyle name="20% - Ênfase1 4 2 6 5" xfId="16895"/>
    <cellStyle name="20% - Ênfase1 4 2 6 5 2" xfId="27904"/>
    <cellStyle name="20% - Ênfase1 4 2 6 5 3" xfId="39090"/>
    <cellStyle name="20% - Ênfase1 4 2 6 6" xfId="18620"/>
    <cellStyle name="20% - Ênfase1 4 2 6 6 2" xfId="29800"/>
    <cellStyle name="20% - Ênfase1 4 2 6 6 3" xfId="40986"/>
    <cellStyle name="20% - Ênfase1 4 2 6 7" xfId="20345"/>
    <cellStyle name="20% - Ênfase1 4 2 6 8" xfId="31533"/>
    <cellStyle name="20% - Ênfase1 4 2 6 9" xfId="42719"/>
    <cellStyle name="20% - Ênfase1 4 2 7" xfId="10276"/>
    <cellStyle name="20% - Ênfase1 4 2 7 2" xfId="20639"/>
    <cellStyle name="20% - Ênfase1 4 2 7 3" xfId="31827"/>
    <cellStyle name="20% - Ênfase1 4 2 8" xfId="12005"/>
    <cellStyle name="20% - Ênfase1 4 2 8 2" xfId="22532"/>
    <cellStyle name="20% - Ênfase1 4 2 8 3" xfId="33718"/>
    <cellStyle name="20% - Ênfase1 4 2 9" xfId="13730"/>
    <cellStyle name="20% - Ênfase1 4 2 9 2" xfId="24428"/>
    <cellStyle name="20% - Ênfase1 4 2 9 3" xfId="35614"/>
    <cellStyle name="20% - Ênfase1 4 3" xfId="507"/>
    <cellStyle name="20% - Ênfase1 4 3 10" xfId="43148"/>
    <cellStyle name="20% - Ênfase1 4 3 2" xfId="10421"/>
    <cellStyle name="20% - Ênfase1 4 3 2 2" xfId="20797"/>
    <cellStyle name="20% - Ênfase1 4 3 2 3" xfId="31985"/>
    <cellStyle name="20% - Ênfase1 4 3 3" xfId="12149"/>
    <cellStyle name="20% - Ênfase1 4 3 3 2" xfId="22690"/>
    <cellStyle name="20% - Ênfase1 4 3 3 3" xfId="33876"/>
    <cellStyle name="20% - Ênfase1 4 3 4" xfId="13874"/>
    <cellStyle name="20% - Ênfase1 4 3 4 2" xfId="24586"/>
    <cellStyle name="20% - Ênfase1 4 3 4 3" xfId="35772"/>
    <cellStyle name="20% - Ênfase1 4 3 5" xfId="15599"/>
    <cellStyle name="20% - Ênfase1 4 3 5 2" xfId="26482"/>
    <cellStyle name="20% - Ênfase1 4 3 5 3" xfId="37668"/>
    <cellStyle name="20% - Ênfase1 4 3 6" xfId="17324"/>
    <cellStyle name="20% - Ênfase1 4 3 6 2" xfId="28378"/>
    <cellStyle name="20% - Ênfase1 4 3 6 3" xfId="39564"/>
    <cellStyle name="20% - Ênfase1 4 3 7" xfId="19049"/>
    <cellStyle name="20% - Ênfase1 4 3 8" xfId="30237"/>
    <cellStyle name="20% - Ênfase1 4 3 9" xfId="41423"/>
    <cellStyle name="20% - Ênfase1 4 4" xfId="823"/>
    <cellStyle name="20% - Ênfase1 4 4 10" xfId="43436"/>
    <cellStyle name="20% - Ênfase1 4 4 2" xfId="10709"/>
    <cellStyle name="20% - Ênfase1 4 4 2 2" xfId="21113"/>
    <cellStyle name="20% - Ênfase1 4 4 2 3" xfId="32301"/>
    <cellStyle name="20% - Ênfase1 4 4 3" xfId="12437"/>
    <cellStyle name="20% - Ênfase1 4 4 3 2" xfId="23006"/>
    <cellStyle name="20% - Ênfase1 4 4 3 3" xfId="34192"/>
    <cellStyle name="20% - Ênfase1 4 4 4" xfId="14162"/>
    <cellStyle name="20% - Ênfase1 4 4 4 2" xfId="24902"/>
    <cellStyle name="20% - Ênfase1 4 4 4 3" xfId="36088"/>
    <cellStyle name="20% - Ênfase1 4 4 5" xfId="15887"/>
    <cellStyle name="20% - Ênfase1 4 4 5 2" xfId="26798"/>
    <cellStyle name="20% - Ênfase1 4 4 5 3" xfId="37984"/>
    <cellStyle name="20% - Ênfase1 4 4 6" xfId="17612"/>
    <cellStyle name="20% - Ênfase1 4 4 6 2" xfId="28694"/>
    <cellStyle name="20% - Ênfase1 4 4 6 3" xfId="39880"/>
    <cellStyle name="20% - Ênfase1 4 4 7" xfId="19337"/>
    <cellStyle name="20% - Ênfase1 4 4 8" xfId="30525"/>
    <cellStyle name="20% - Ênfase1 4 4 9" xfId="41711"/>
    <cellStyle name="20% - Ênfase1 4 5" xfId="1139"/>
    <cellStyle name="20% - Ênfase1 4 5 10" xfId="43724"/>
    <cellStyle name="20% - Ênfase1 4 5 2" xfId="10997"/>
    <cellStyle name="20% - Ênfase1 4 5 2 2" xfId="21429"/>
    <cellStyle name="20% - Ênfase1 4 5 2 3" xfId="32617"/>
    <cellStyle name="20% - Ênfase1 4 5 3" xfId="12725"/>
    <cellStyle name="20% - Ênfase1 4 5 3 2" xfId="23322"/>
    <cellStyle name="20% - Ênfase1 4 5 3 3" xfId="34508"/>
    <cellStyle name="20% - Ênfase1 4 5 4" xfId="14450"/>
    <cellStyle name="20% - Ênfase1 4 5 4 2" xfId="25218"/>
    <cellStyle name="20% - Ênfase1 4 5 4 3" xfId="36404"/>
    <cellStyle name="20% - Ênfase1 4 5 5" xfId="16175"/>
    <cellStyle name="20% - Ênfase1 4 5 5 2" xfId="27114"/>
    <cellStyle name="20% - Ênfase1 4 5 5 3" xfId="38300"/>
    <cellStyle name="20% - Ênfase1 4 5 6" xfId="17900"/>
    <cellStyle name="20% - Ênfase1 4 5 6 2" xfId="29010"/>
    <cellStyle name="20% - Ênfase1 4 5 6 3" xfId="40196"/>
    <cellStyle name="20% - Ênfase1 4 5 7" xfId="19625"/>
    <cellStyle name="20% - Ênfase1 4 5 8" xfId="30813"/>
    <cellStyle name="20% - Ênfase1 4 5 9" xfId="41999"/>
    <cellStyle name="20% - Ênfase1 4 6" xfId="1455"/>
    <cellStyle name="20% - Ênfase1 4 6 10" xfId="44012"/>
    <cellStyle name="20% - Ênfase1 4 6 2" xfId="11285"/>
    <cellStyle name="20% - Ênfase1 4 6 2 2" xfId="21745"/>
    <cellStyle name="20% - Ênfase1 4 6 2 3" xfId="32933"/>
    <cellStyle name="20% - Ênfase1 4 6 3" xfId="13013"/>
    <cellStyle name="20% - Ênfase1 4 6 3 2" xfId="23638"/>
    <cellStyle name="20% - Ênfase1 4 6 3 3" xfId="34824"/>
    <cellStyle name="20% - Ênfase1 4 6 4" xfId="14738"/>
    <cellStyle name="20% - Ênfase1 4 6 4 2" xfId="25534"/>
    <cellStyle name="20% - Ênfase1 4 6 4 3" xfId="36720"/>
    <cellStyle name="20% - Ênfase1 4 6 5" xfId="16463"/>
    <cellStyle name="20% - Ênfase1 4 6 5 2" xfId="27430"/>
    <cellStyle name="20% - Ênfase1 4 6 5 3" xfId="38616"/>
    <cellStyle name="20% - Ênfase1 4 6 6" xfId="18188"/>
    <cellStyle name="20% - Ênfase1 4 6 6 2" xfId="29326"/>
    <cellStyle name="20% - Ênfase1 4 6 6 3" xfId="40512"/>
    <cellStyle name="20% - Ênfase1 4 6 7" xfId="19913"/>
    <cellStyle name="20% - Ênfase1 4 6 8" xfId="31101"/>
    <cellStyle name="20% - Ênfase1 4 6 9" xfId="42287"/>
    <cellStyle name="20% - Ênfase1 4 7" xfId="1771"/>
    <cellStyle name="20% - Ênfase1 4 7 10" xfId="44300"/>
    <cellStyle name="20% - Ênfase1 4 7 2" xfId="11573"/>
    <cellStyle name="20% - Ênfase1 4 7 2 2" xfId="22061"/>
    <cellStyle name="20% - Ênfase1 4 7 2 3" xfId="33249"/>
    <cellStyle name="20% - Ênfase1 4 7 3" xfId="13301"/>
    <cellStyle name="20% - Ênfase1 4 7 3 2" xfId="23954"/>
    <cellStyle name="20% - Ênfase1 4 7 3 3" xfId="35140"/>
    <cellStyle name="20% - Ênfase1 4 7 4" xfId="15026"/>
    <cellStyle name="20% - Ênfase1 4 7 4 2" xfId="25850"/>
    <cellStyle name="20% - Ênfase1 4 7 4 3" xfId="37036"/>
    <cellStyle name="20% - Ênfase1 4 7 5" xfId="16751"/>
    <cellStyle name="20% - Ênfase1 4 7 5 2" xfId="27746"/>
    <cellStyle name="20% - Ênfase1 4 7 5 3" xfId="38932"/>
    <cellStyle name="20% - Ênfase1 4 7 6" xfId="18476"/>
    <cellStyle name="20% - Ênfase1 4 7 6 2" xfId="29642"/>
    <cellStyle name="20% - Ênfase1 4 7 6 3" xfId="40828"/>
    <cellStyle name="20% - Ênfase1 4 7 7" xfId="20201"/>
    <cellStyle name="20% - Ênfase1 4 7 8" xfId="31389"/>
    <cellStyle name="20% - Ênfase1 4 7 9" xfId="42575"/>
    <cellStyle name="20% - Ênfase1 4 8" xfId="2115"/>
    <cellStyle name="20% - Ênfase1 4 8 2" xfId="20489"/>
    <cellStyle name="20% - Ênfase1 4 8 3" xfId="31677"/>
    <cellStyle name="20% - Ênfase1 4 9" xfId="11861"/>
    <cellStyle name="20% - Ênfase1 4 9 2" xfId="22374"/>
    <cellStyle name="20% - Ênfase1 4 9 3" xfId="33560"/>
    <cellStyle name="20% - Ênfase1 5" xfId="211"/>
    <cellStyle name="20% - Ênfase1 5 10" xfId="13606"/>
    <cellStyle name="20% - Ênfase1 5 10 2" xfId="24292"/>
    <cellStyle name="20% - Ênfase1 5 10 3" xfId="35478"/>
    <cellStyle name="20% - Ênfase1 5 11" xfId="15331"/>
    <cellStyle name="20% - Ênfase1 5 11 2" xfId="26188"/>
    <cellStyle name="20% - Ênfase1 5 11 3" xfId="37374"/>
    <cellStyle name="20% - Ênfase1 5 12" xfId="17056"/>
    <cellStyle name="20% - Ênfase1 5 12 2" xfId="28084"/>
    <cellStyle name="20% - Ênfase1 5 12 3" xfId="39270"/>
    <cellStyle name="20% - Ênfase1 5 13" xfId="18781"/>
    <cellStyle name="20% - Ênfase1 5 14" xfId="29969"/>
    <cellStyle name="20% - Ênfase1 5 15" xfId="41155"/>
    <cellStyle name="20% - Ênfase1 5 16" xfId="42880"/>
    <cellStyle name="20% - Ênfase1 5 2" xfId="369"/>
    <cellStyle name="20% - Ênfase1 5 2 10" xfId="15475"/>
    <cellStyle name="20% - Ênfase1 5 2 10 2" xfId="26346"/>
    <cellStyle name="20% - Ênfase1 5 2 10 3" xfId="37532"/>
    <cellStyle name="20% - Ênfase1 5 2 11" xfId="17200"/>
    <cellStyle name="20% - Ênfase1 5 2 11 2" xfId="28242"/>
    <cellStyle name="20% - Ênfase1 5 2 11 3" xfId="39428"/>
    <cellStyle name="20% - Ênfase1 5 2 12" xfId="18925"/>
    <cellStyle name="20% - Ênfase1 5 2 13" xfId="30113"/>
    <cellStyle name="20% - Ênfase1 5 2 14" xfId="41299"/>
    <cellStyle name="20% - Ênfase1 5 2 15" xfId="43024"/>
    <cellStyle name="20% - Ênfase1 5 2 2" xfId="687"/>
    <cellStyle name="20% - Ênfase1 5 2 2 10" xfId="43312"/>
    <cellStyle name="20% - Ênfase1 5 2 2 2" xfId="10585"/>
    <cellStyle name="20% - Ênfase1 5 2 2 2 2" xfId="20977"/>
    <cellStyle name="20% - Ênfase1 5 2 2 2 3" xfId="32165"/>
    <cellStyle name="20% - Ênfase1 5 2 2 3" xfId="12313"/>
    <cellStyle name="20% - Ênfase1 5 2 2 3 2" xfId="22870"/>
    <cellStyle name="20% - Ênfase1 5 2 2 3 3" xfId="34056"/>
    <cellStyle name="20% - Ênfase1 5 2 2 4" xfId="14038"/>
    <cellStyle name="20% - Ênfase1 5 2 2 4 2" xfId="24766"/>
    <cellStyle name="20% - Ênfase1 5 2 2 4 3" xfId="35952"/>
    <cellStyle name="20% - Ênfase1 5 2 2 5" xfId="15763"/>
    <cellStyle name="20% - Ênfase1 5 2 2 5 2" xfId="26662"/>
    <cellStyle name="20% - Ênfase1 5 2 2 5 3" xfId="37848"/>
    <cellStyle name="20% - Ênfase1 5 2 2 6" xfId="17488"/>
    <cellStyle name="20% - Ênfase1 5 2 2 6 2" xfId="28558"/>
    <cellStyle name="20% - Ênfase1 5 2 2 6 3" xfId="39744"/>
    <cellStyle name="20% - Ênfase1 5 2 2 7" xfId="19213"/>
    <cellStyle name="20% - Ênfase1 5 2 2 8" xfId="30401"/>
    <cellStyle name="20% - Ênfase1 5 2 2 9" xfId="41587"/>
    <cellStyle name="20% - Ênfase1 5 2 3" xfId="1003"/>
    <cellStyle name="20% - Ênfase1 5 2 3 10" xfId="43600"/>
    <cellStyle name="20% - Ênfase1 5 2 3 2" xfId="10873"/>
    <cellStyle name="20% - Ênfase1 5 2 3 2 2" xfId="21293"/>
    <cellStyle name="20% - Ênfase1 5 2 3 2 3" xfId="32481"/>
    <cellStyle name="20% - Ênfase1 5 2 3 3" xfId="12601"/>
    <cellStyle name="20% - Ênfase1 5 2 3 3 2" xfId="23186"/>
    <cellStyle name="20% - Ênfase1 5 2 3 3 3" xfId="34372"/>
    <cellStyle name="20% - Ênfase1 5 2 3 4" xfId="14326"/>
    <cellStyle name="20% - Ênfase1 5 2 3 4 2" xfId="25082"/>
    <cellStyle name="20% - Ênfase1 5 2 3 4 3" xfId="36268"/>
    <cellStyle name="20% - Ênfase1 5 2 3 5" xfId="16051"/>
    <cellStyle name="20% - Ênfase1 5 2 3 5 2" xfId="26978"/>
    <cellStyle name="20% - Ênfase1 5 2 3 5 3" xfId="38164"/>
    <cellStyle name="20% - Ênfase1 5 2 3 6" xfId="17776"/>
    <cellStyle name="20% - Ênfase1 5 2 3 6 2" xfId="28874"/>
    <cellStyle name="20% - Ênfase1 5 2 3 6 3" xfId="40060"/>
    <cellStyle name="20% - Ênfase1 5 2 3 7" xfId="19501"/>
    <cellStyle name="20% - Ênfase1 5 2 3 8" xfId="30689"/>
    <cellStyle name="20% - Ênfase1 5 2 3 9" xfId="41875"/>
    <cellStyle name="20% - Ênfase1 5 2 4" xfId="1319"/>
    <cellStyle name="20% - Ênfase1 5 2 4 10" xfId="43888"/>
    <cellStyle name="20% - Ênfase1 5 2 4 2" xfId="11161"/>
    <cellStyle name="20% - Ênfase1 5 2 4 2 2" xfId="21609"/>
    <cellStyle name="20% - Ênfase1 5 2 4 2 3" xfId="32797"/>
    <cellStyle name="20% - Ênfase1 5 2 4 3" xfId="12889"/>
    <cellStyle name="20% - Ênfase1 5 2 4 3 2" xfId="23502"/>
    <cellStyle name="20% - Ênfase1 5 2 4 3 3" xfId="34688"/>
    <cellStyle name="20% - Ênfase1 5 2 4 4" xfId="14614"/>
    <cellStyle name="20% - Ênfase1 5 2 4 4 2" xfId="25398"/>
    <cellStyle name="20% - Ênfase1 5 2 4 4 3" xfId="36584"/>
    <cellStyle name="20% - Ênfase1 5 2 4 5" xfId="16339"/>
    <cellStyle name="20% - Ênfase1 5 2 4 5 2" xfId="27294"/>
    <cellStyle name="20% - Ênfase1 5 2 4 5 3" xfId="38480"/>
    <cellStyle name="20% - Ênfase1 5 2 4 6" xfId="18064"/>
    <cellStyle name="20% - Ênfase1 5 2 4 6 2" xfId="29190"/>
    <cellStyle name="20% - Ênfase1 5 2 4 6 3" xfId="40376"/>
    <cellStyle name="20% - Ênfase1 5 2 4 7" xfId="19789"/>
    <cellStyle name="20% - Ênfase1 5 2 4 8" xfId="30977"/>
    <cellStyle name="20% - Ênfase1 5 2 4 9" xfId="42163"/>
    <cellStyle name="20% - Ênfase1 5 2 5" xfId="1635"/>
    <cellStyle name="20% - Ênfase1 5 2 5 10" xfId="44176"/>
    <cellStyle name="20% - Ênfase1 5 2 5 2" xfId="11449"/>
    <cellStyle name="20% - Ênfase1 5 2 5 2 2" xfId="21925"/>
    <cellStyle name="20% - Ênfase1 5 2 5 2 3" xfId="33113"/>
    <cellStyle name="20% - Ênfase1 5 2 5 3" xfId="13177"/>
    <cellStyle name="20% - Ênfase1 5 2 5 3 2" xfId="23818"/>
    <cellStyle name="20% - Ênfase1 5 2 5 3 3" xfId="35004"/>
    <cellStyle name="20% - Ênfase1 5 2 5 4" xfId="14902"/>
    <cellStyle name="20% - Ênfase1 5 2 5 4 2" xfId="25714"/>
    <cellStyle name="20% - Ênfase1 5 2 5 4 3" xfId="36900"/>
    <cellStyle name="20% - Ênfase1 5 2 5 5" xfId="16627"/>
    <cellStyle name="20% - Ênfase1 5 2 5 5 2" xfId="27610"/>
    <cellStyle name="20% - Ênfase1 5 2 5 5 3" xfId="38796"/>
    <cellStyle name="20% - Ênfase1 5 2 5 6" xfId="18352"/>
    <cellStyle name="20% - Ênfase1 5 2 5 6 2" xfId="29506"/>
    <cellStyle name="20% - Ênfase1 5 2 5 6 3" xfId="40692"/>
    <cellStyle name="20% - Ênfase1 5 2 5 7" xfId="20077"/>
    <cellStyle name="20% - Ênfase1 5 2 5 8" xfId="31265"/>
    <cellStyle name="20% - Ênfase1 5 2 5 9" xfId="42451"/>
    <cellStyle name="20% - Ênfase1 5 2 6" xfId="1951"/>
    <cellStyle name="20% - Ênfase1 5 2 6 10" xfId="44464"/>
    <cellStyle name="20% - Ênfase1 5 2 6 2" xfId="11737"/>
    <cellStyle name="20% - Ênfase1 5 2 6 2 2" xfId="22241"/>
    <cellStyle name="20% - Ênfase1 5 2 6 2 3" xfId="33429"/>
    <cellStyle name="20% - Ênfase1 5 2 6 3" xfId="13465"/>
    <cellStyle name="20% - Ênfase1 5 2 6 3 2" xfId="24134"/>
    <cellStyle name="20% - Ênfase1 5 2 6 3 3" xfId="35320"/>
    <cellStyle name="20% - Ênfase1 5 2 6 4" xfId="15190"/>
    <cellStyle name="20% - Ênfase1 5 2 6 4 2" xfId="26030"/>
    <cellStyle name="20% - Ênfase1 5 2 6 4 3" xfId="37216"/>
    <cellStyle name="20% - Ênfase1 5 2 6 5" xfId="16915"/>
    <cellStyle name="20% - Ênfase1 5 2 6 5 2" xfId="27926"/>
    <cellStyle name="20% - Ênfase1 5 2 6 5 3" xfId="39112"/>
    <cellStyle name="20% - Ênfase1 5 2 6 6" xfId="18640"/>
    <cellStyle name="20% - Ênfase1 5 2 6 6 2" xfId="29822"/>
    <cellStyle name="20% - Ênfase1 5 2 6 6 3" xfId="41008"/>
    <cellStyle name="20% - Ênfase1 5 2 6 7" xfId="20365"/>
    <cellStyle name="20% - Ênfase1 5 2 6 8" xfId="31553"/>
    <cellStyle name="20% - Ênfase1 5 2 6 9" xfId="42739"/>
    <cellStyle name="20% - Ênfase1 5 2 7" xfId="10296"/>
    <cellStyle name="20% - Ênfase1 5 2 7 2" xfId="20661"/>
    <cellStyle name="20% - Ênfase1 5 2 7 3" xfId="31849"/>
    <cellStyle name="20% - Ênfase1 5 2 8" xfId="12025"/>
    <cellStyle name="20% - Ênfase1 5 2 8 2" xfId="22554"/>
    <cellStyle name="20% - Ênfase1 5 2 8 3" xfId="33740"/>
    <cellStyle name="20% - Ênfase1 5 2 9" xfId="13750"/>
    <cellStyle name="20% - Ênfase1 5 2 9 2" xfId="24450"/>
    <cellStyle name="20% - Ênfase1 5 2 9 3" xfId="35636"/>
    <cellStyle name="20% - Ênfase1 5 3" xfId="529"/>
    <cellStyle name="20% - Ênfase1 5 3 10" xfId="43168"/>
    <cellStyle name="20% - Ênfase1 5 3 2" xfId="10441"/>
    <cellStyle name="20% - Ênfase1 5 3 2 2" xfId="20819"/>
    <cellStyle name="20% - Ênfase1 5 3 2 3" xfId="32007"/>
    <cellStyle name="20% - Ênfase1 5 3 3" xfId="12169"/>
    <cellStyle name="20% - Ênfase1 5 3 3 2" xfId="22712"/>
    <cellStyle name="20% - Ênfase1 5 3 3 3" xfId="33898"/>
    <cellStyle name="20% - Ênfase1 5 3 4" xfId="13894"/>
    <cellStyle name="20% - Ênfase1 5 3 4 2" xfId="24608"/>
    <cellStyle name="20% - Ênfase1 5 3 4 3" xfId="35794"/>
    <cellStyle name="20% - Ênfase1 5 3 5" xfId="15619"/>
    <cellStyle name="20% - Ênfase1 5 3 5 2" xfId="26504"/>
    <cellStyle name="20% - Ênfase1 5 3 5 3" xfId="37690"/>
    <cellStyle name="20% - Ênfase1 5 3 6" xfId="17344"/>
    <cellStyle name="20% - Ênfase1 5 3 6 2" xfId="28400"/>
    <cellStyle name="20% - Ênfase1 5 3 6 3" xfId="39586"/>
    <cellStyle name="20% - Ênfase1 5 3 7" xfId="19069"/>
    <cellStyle name="20% - Ênfase1 5 3 8" xfId="30257"/>
    <cellStyle name="20% - Ênfase1 5 3 9" xfId="41443"/>
    <cellStyle name="20% - Ênfase1 5 4" xfId="845"/>
    <cellStyle name="20% - Ênfase1 5 4 10" xfId="43456"/>
    <cellStyle name="20% - Ênfase1 5 4 2" xfId="10729"/>
    <cellStyle name="20% - Ênfase1 5 4 2 2" xfId="21135"/>
    <cellStyle name="20% - Ênfase1 5 4 2 3" xfId="32323"/>
    <cellStyle name="20% - Ênfase1 5 4 3" xfId="12457"/>
    <cellStyle name="20% - Ênfase1 5 4 3 2" xfId="23028"/>
    <cellStyle name="20% - Ênfase1 5 4 3 3" xfId="34214"/>
    <cellStyle name="20% - Ênfase1 5 4 4" xfId="14182"/>
    <cellStyle name="20% - Ênfase1 5 4 4 2" xfId="24924"/>
    <cellStyle name="20% - Ênfase1 5 4 4 3" xfId="36110"/>
    <cellStyle name="20% - Ênfase1 5 4 5" xfId="15907"/>
    <cellStyle name="20% - Ênfase1 5 4 5 2" xfId="26820"/>
    <cellStyle name="20% - Ênfase1 5 4 5 3" xfId="38006"/>
    <cellStyle name="20% - Ênfase1 5 4 6" xfId="17632"/>
    <cellStyle name="20% - Ênfase1 5 4 6 2" xfId="28716"/>
    <cellStyle name="20% - Ênfase1 5 4 6 3" xfId="39902"/>
    <cellStyle name="20% - Ênfase1 5 4 7" xfId="19357"/>
    <cellStyle name="20% - Ênfase1 5 4 8" xfId="30545"/>
    <cellStyle name="20% - Ênfase1 5 4 9" xfId="41731"/>
    <cellStyle name="20% - Ênfase1 5 5" xfId="1161"/>
    <cellStyle name="20% - Ênfase1 5 5 10" xfId="43744"/>
    <cellStyle name="20% - Ênfase1 5 5 2" xfId="11017"/>
    <cellStyle name="20% - Ênfase1 5 5 2 2" xfId="21451"/>
    <cellStyle name="20% - Ênfase1 5 5 2 3" xfId="32639"/>
    <cellStyle name="20% - Ênfase1 5 5 3" xfId="12745"/>
    <cellStyle name="20% - Ênfase1 5 5 3 2" xfId="23344"/>
    <cellStyle name="20% - Ênfase1 5 5 3 3" xfId="34530"/>
    <cellStyle name="20% - Ênfase1 5 5 4" xfId="14470"/>
    <cellStyle name="20% - Ênfase1 5 5 4 2" xfId="25240"/>
    <cellStyle name="20% - Ênfase1 5 5 4 3" xfId="36426"/>
    <cellStyle name="20% - Ênfase1 5 5 5" xfId="16195"/>
    <cellStyle name="20% - Ênfase1 5 5 5 2" xfId="27136"/>
    <cellStyle name="20% - Ênfase1 5 5 5 3" xfId="38322"/>
    <cellStyle name="20% - Ênfase1 5 5 6" xfId="17920"/>
    <cellStyle name="20% - Ênfase1 5 5 6 2" xfId="29032"/>
    <cellStyle name="20% - Ênfase1 5 5 6 3" xfId="40218"/>
    <cellStyle name="20% - Ênfase1 5 5 7" xfId="19645"/>
    <cellStyle name="20% - Ênfase1 5 5 8" xfId="30833"/>
    <cellStyle name="20% - Ênfase1 5 5 9" xfId="42019"/>
    <cellStyle name="20% - Ênfase1 5 6" xfId="1477"/>
    <cellStyle name="20% - Ênfase1 5 6 10" xfId="44032"/>
    <cellStyle name="20% - Ênfase1 5 6 2" xfId="11305"/>
    <cellStyle name="20% - Ênfase1 5 6 2 2" xfId="21767"/>
    <cellStyle name="20% - Ênfase1 5 6 2 3" xfId="32955"/>
    <cellStyle name="20% - Ênfase1 5 6 3" xfId="13033"/>
    <cellStyle name="20% - Ênfase1 5 6 3 2" xfId="23660"/>
    <cellStyle name="20% - Ênfase1 5 6 3 3" xfId="34846"/>
    <cellStyle name="20% - Ênfase1 5 6 4" xfId="14758"/>
    <cellStyle name="20% - Ênfase1 5 6 4 2" xfId="25556"/>
    <cellStyle name="20% - Ênfase1 5 6 4 3" xfId="36742"/>
    <cellStyle name="20% - Ênfase1 5 6 5" xfId="16483"/>
    <cellStyle name="20% - Ênfase1 5 6 5 2" xfId="27452"/>
    <cellStyle name="20% - Ênfase1 5 6 5 3" xfId="38638"/>
    <cellStyle name="20% - Ênfase1 5 6 6" xfId="18208"/>
    <cellStyle name="20% - Ênfase1 5 6 6 2" xfId="29348"/>
    <cellStyle name="20% - Ênfase1 5 6 6 3" xfId="40534"/>
    <cellStyle name="20% - Ênfase1 5 6 7" xfId="19933"/>
    <cellStyle name="20% - Ênfase1 5 6 8" xfId="31121"/>
    <cellStyle name="20% - Ênfase1 5 6 9" xfId="42307"/>
    <cellStyle name="20% - Ênfase1 5 7" xfId="1793"/>
    <cellStyle name="20% - Ênfase1 5 7 10" xfId="44320"/>
    <cellStyle name="20% - Ênfase1 5 7 2" xfId="11593"/>
    <cellStyle name="20% - Ênfase1 5 7 2 2" xfId="22083"/>
    <cellStyle name="20% - Ênfase1 5 7 2 3" xfId="33271"/>
    <cellStyle name="20% - Ênfase1 5 7 3" xfId="13321"/>
    <cellStyle name="20% - Ênfase1 5 7 3 2" xfId="23976"/>
    <cellStyle name="20% - Ênfase1 5 7 3 3" xfId="35162"/>
    <cellStyle name="20% - Ênfase1 5 7 4" xfId="15046"/>
    <cellStyle name="20% - Ênfase1 5 7 4 2" xfId="25872"/>
    <cellStyle name="20% - Ênfase1 5 7 4 3" xfId="37058"/>
    <cellStyle name="20% - Ênfase1 5 7 5" xfId="16771"/>
    <cellStyle name="20% - Ênfase1 5 7 5 2" xfId="27768"/>
    <cellStyle name="20% - Ênfase1 5 7 5 3" xfId="38954"/>
    <cellStyle name="20% - Ênfase1 5 7 6" xfId="18496"/>
    <cellStyle name="20% - Ênfase1 5 7 6 2" xfId="29664"/>
    <cellStyle name="20% - Ênfase1 5 7 6 3" xfId="40850"/>
    <cellStyle name="20% - Ênfase1 5 7 7" xfId="20221"/>
    <cellStyle name="20% - Ênfase1 5 7 8" xfId="31409"/>
    <cellStyle name="20% - Ênfase1 5 7 9" xfId="42595"/>
    <cellStyle name="20% - Ênfase1 5 8" xfId="2075"/>
    <cellStyle name="20% - Ênfase1 5 8 2" xfId="20509"/>
    <cellStyle name="20% - Ênfase1 5 8 3" xfId="31697"/>
    <cellStyle name="20% - Ênfase1 5 9" xfId="11881"/>
    <cellStyle name="20% - Ênfase1 5 9 2" xfId="22396"/>
    <cellStyle name="20% - Ênfase1 5 9 3" xfId="33582"/>
    <cellStyle name="20% - Ênfase1 6" xfId="279"/>
    <cellStyle name="20% - Ênfase1 6 10" xfId="15393"/>
    <cellStyle name="20% - Ênfase1 6 10 2" xfId="26256"/>
    <cellStyle name="20% - Ênfase1 6 10 3" xfId="37442"/>
    <cellStyle name="20% - Ênfase1 6 11" xfId="17118"/>
    <cellStyle name="20% - Ênfase1 6 11 2" xfId="28152"/>
    <cellStyle name="20% - Ênfase1 6 11 3" xfId="39338"/>
    <cellStyle name="20% - Ênfase1 6 12" xfId="18843"/>
    <cellStyle name="20% - Ênfase1 6 13" xfId="30031"/>
    <cellStyle name="20% - Ênfase1 6 14" xfId="41217"/>
    <cellStyle name="20% - Ênfase1 6 15" xfId="42942"/>
    <cellStyle name="20% - Ênfase1 6 2" xfId="597"/>
    <cellStyle name="20% - Ênfase1 6 2 10" xfId="43230"/>
    <cellStyle name="20% - Ênfase1 6 2 2" xfId="10503"/>
    <cellStyle name="20% - Ênfase1 6 2 2 2" xfId="20887"/>
    <cellStyle name="20% - Ênfase1 6 2 2 3" xfId="32075"/>
    <cellStyle name="20% - Ênfase1 6 2 3" xfId="12231"/>
    <cellStyle name="20% - Ênfase1 6 2 3 2" xfId="22780"/>
    <cellStyle name="20% - Ênfase1 6 2 3 3" xfId="33966"/>
    <cellStyle name="20% - Ênfase1 6 2 4" xfId="13956"/>
    <cellStyle name="20% - Ênfase1 6 2 4 2" xfId="24676"/>
    <cellStyle name="20% - Ênfase1 6 2 4 3" xfId="35862"/>
    <cellStyle name="20% - Ênfase1 6 2 5" xfId="15681"/>
    <cellStyle name="20% - Ênfase1 6 2 5 2" xfId="26572"/>
    <cellStyle name="20% - Ênfase1 6 2 5 3" xfId="37758"/>
    <cellStyle name="20% - Ênfase1 6 2 6" xfId="17406"/>
    <cellStyle name="20% - Ênfase1 6 2 6 2" xfId="28468"/>
    <cellStyle name="20% - Ênfase1 6 2 6 3" xfId="39654"/>
    <cellStyle name="20% - Ênfase1 6 2 7" xfId="19131"/>
    <cellStyle name="20% - Ênfase1 6 2 8" xfId="30319"/>
    <cellStyle name="20% - Ênfase1 6 2 9" xfId="41505"/>
    <cellStyle name="20% - Ênfase1 6 3" xfId="913"/>
    <cellStyle name="20% - Ênfase1 6 3 10" xfId="43518"/>
    <cellStyle name="20% - Ênfase1 6 3 2" xfId="10791"/>
    <cellStyle name="20% - Ênfase1 6 3 2 2" xfId="21203"/>
    <cellStyle name="20% - Ênfase1 6 3 2 3" xfId="32391"/>
    <cellStyle name="20% - Ênfase1 6 3 3" xfId="12519"/>
    <cellStyle name="20% - Ênfase1 6 3 3 2" xfId="23096"/>
    <cellStyle name="20% - Ênfase1 6 3 3 3" xfId="34282"/>
    <cellStyle name="20% - Ênfase1 6 3 4" xfId="14244"/>
    <cellStyle name="20% - Ênfase1 6 3 4 2" xfId="24992"/>
    <cellStyle name="20% - Ênfase1 6 3 4 3" xfId="36178"/>
    <cellStyle name="20% - Ênfase1 6 3 5" xfId="15969"/>
    <cellStyle name="20% - Ênfase1 6 3 5 2" xfId="26888"/>
    <cellStyle name="20% - Ênfase1 6 3 5 3" xfId="38074"/>
    <cellStyle name="20% - Ênfase1 6 3 6" xfId="17694"/>
    <cellStyle name="20% - Ênfase1 6 3 6 2" xfId="28784"/>
    <cellStyle name="20% - Ênfase1 6 3 6 3" xfId="39970"/>
    <cellStyle name="20% - Ênfase1 6 3 7" xfId="19419"/>
    <cellStyle name="20% - Ênfase1 6 3 8" xfId="30607"/>
    <cellStyle name="20% - Ênfase1 6 3 9" xfId="41793"/>
    <cellStyle name="20% - Ênfase1 6 4" xfId="1229"/>
    <cellStyle name="20% - Ênfase1 6 4 10" xfId="43806"/>
    <cellStyle name="20% - Ênfase1 6 4 2" xfId="11079"/>
    <cellStyle name="20% - Ênfase1 6 4 2 2" xfId="21519"/>
    <cellStyle name="20% - Ênfase1 6 4 2 3" xfId="32707"/>
    <cellStyle name="20% - Ênfase1 6 4 3" xfId="12807"/>
    <cellStyle name="20% - Ênfase1 6 4 3 2" xfId="23412"/>
    <cellStyle name="20% - Ênfase1 6 4 3 3" xfId="34598"/>
    <cellStyle name="20% - Ênfase1 6 4 4" xfId="14532"/>
    <cellStyle name="20% - Ênfase1 6 4 4 2" xfId="25308"/>
    <cellStyle name="20% - Ênfase1 6 4 4 3" xfId="36494"/>
    <cellStyle name="20% - Ênfase1 6 4 5" xfId="16257"/>
    <cellStyle name="20% - Ênfase1 6 4 5 2" xfId="27204"/>
    <cellStyle name="20% - Ênfase1 6 4 5 3" xfId="38390"/>
    <cellStyle name="20% - Ênfase1 6 4 6" xfId="17982"/>
    <cellStyle name="20% - Ênfase1 6 4 6 2" xfId="29100"/>
    <cellStyle name="20% - Ênfase1 6 4 6 3" xfId="40286"/>
    <cellStyle name="20% - Ênfase1 6 4 7" xfId="19707"/>
    <cellStyle name="20% - Ênfase1 6 4 8" xfId="30895"/>
    <cellStyle name="20% - Ênfase1 6 4 9" xfId="42081"/>
    <cellStyle name="20% - Ênfase1 6 5" xfId="1545"/>
    <cellStyle name="20% - Ênfase1 6 5 10" xfId="44094"/>
    <cellStyle name="20% - Ênfase1 6 5 2" xfId="11367"/>
    <cellStyle name="20% - Ênfase1 6 5 2 2" xfId="21835"/>
    <cellStyle name="20% - Ênfase1 6 5 2 3" xfId="33023"/>
    <cellStyle name="20% - Ênfase1 6 5 3" xfId="13095"/>
    <cellStyle name="20% - Ênfase1 6 5 3 2" xfId="23728"/>
    <cellStyle name="20% - Ênfase1 6 5 3 3" xfId="34914"/>
    <cellStyle name="20% - Ênfase1 6 5 4" xfId="14820"/>
    <cellStyle name="20% - Ênfase1 6 5 4 2" xfId="25624"/>
    <cellStyle name="20% - Ênfase1 6 5 4 3" xfId="36810"/>
    <cellStyle name="20% - Ênfase1 6 5 5" xfId="16545"/>
    <cellStyle name="20% - Ênfase1 6 5 5 2" xfId="27520"/>
    <cellStyle name="20% - Ênfase1 6 5 5 3" xfId="38706"/>
    <cellStyle name="20% - Ênfase1 6 5 6" xfId="18270"/>
    <cellStyle name="20% - Ênfase1 6 5 6 2" xfId="29416"/>
    <cellStyle name="20% - Ênfase1 6 5 6 3" xfId="40602"/>
    <cellStyle name="20% - Ênfase1 6 5 7" xfId="19995"/>
    <cellStyle name="20% - Ênfase1 6 5 8" xfId="31183"/>
    <cellStyle name="20% - Ênfase1 6 5 9" xfId="42369"/>
    <cellStyle name="20% - Ênfase1 6 6" xfId="1861"/>
    <cellStyle name="20% - Ênfase1 6 6 10" xfId="44382"/>
    <cellStyle name="20% - Ênfase1 6 6 2" xfId="11655"/>
    <cellStyle name="20% - Ênfase1 6 6 2 2" xfId="22151"/>
    <cellStyle name="20% - Ênfase1 6 6 2 3" xfId="33339"/>
    <cellStyle name="20% - Ênfase1 6 6 3" xfId="13383"/>
    <cellStyle name="20% - Ênfase1 6 6 3 2" xfId="24044"/>
    <cellStyle name="20% - Ênfase1 6 6 3 3" xfId="35230"/>
    <cellStyle name="20% - Ênfase1 6 6 4" xfId="15108"/>
    <cellStyle name="20% - Ênfase1 6 6 4 2" xfId="25940"/>
    <cellStyle name="20% - Ênfase1 6 6 4 3" xfId="37126"/>
    <cellStyle name="20% - Ênfase1 6 6 5" xfId="16833"/>
    <cellStyle name="20% - Ênfase1 6 6 5 2" xfId="27836"/>
    <cellStyle name="20% - Ênfase1 6 6 5 3" xfId="39022"/>
    <cellStyle name="20% - Ênfase1 6 6 6" xfId="18558"/>
    <cellStyle name="20% - Ênfase1 6 6 6 2" xfId="29732"/>
    <cellStyle name="20% - Ênfase1 6 6 6 3" xfId="40918"/>
    <cellStyle name="20% - Ênfase1 6 6 7" xfId="20283"/>
    <cellStyle name="20% - Ênfase1 6 6 8" xfId="31471"/>
    <cellStyle name="20% - Ênfase1 6 6 9" xfId="42657"/>
    <cellStyle name="20% - Ênfase1 6 7" xfId="10214"/>
    <cellStyle name="20% - Ênfase1 6 7 2" xfId="20571"/>
    <cellStyle name="20% - Ênfase1 6 7 3" xfId="31759"/>
    <cellStyle name="20% - Ênfase1 6 8" xfId="11943"/>
    <cellStyle name="20% - Ênfase1 6 8 2" xfId="22464"/>
    <cellStyle name="20% - Ênfase1 6 8 3" xfId="33650"/>
    <cellStyle name="20% - Ênfase1 6 9" xfId="13668"/>
    <cellStyle name="20% - Ênfase1 6 9 2" xfId="24360"/>
    <cellStyle name="20% - Ênfase1 6 9 3" xfId="35546"/>
    <cellStyle name="20% - Ênfase1 7" xfId="439"/>
    <cellStyle name="20% - Ênfase1 7 10" xfId="43086"/>
    <cellStyle name="20% - Ênfase1 7 2" xfId="10359"/>
    <cellStyle name="20% - Ênfase1 7 2 2" xfId="20729"/>
    <cellStyle name="20% - Ênfase1 7 2 3" xfId="31917"/>
    <cellStyle name="20% - Ênfase1 7 3" xfId="12087"/>
    <cellStyle name="20% - Ênfase1 7 3 2" xfId="22622"/>
    <cellStyle name="20% - Ênfase1 7 3 3" xfId="33808"/>
    <cellStyle name="20% - Ênfase1 7 4" xfId="13812"/>
    <cellStyle name="20% - Ênfase1 7 4 2" xfId="24518"/>
    <cellStyle name="20% - Ênfase1 7 4 3" xfId="35704"/>
    <cellStyle name="20% - Ênfase1 7 5" xfId="15537"/>
    <cellStyle name="20% - Ênfase1 7 5 2" xfId="26414"/>
    <cellStyle name="20% - Ênfase1 7 5 3" xfId="37600"/>
    <cellStyle name="20% - Ênfase1 7 6" xfId="17262"/>
    <cellStyle name="20% - Ênfase1 7 6 2" xfId="28310"/>
    <cellStyle name="20% - Ênfase1 7 6 3" xfId="39496"/>
    <cellStyle name="20% - Ênfase1 7 7" xfId="18987"/>
    <cellStyle name="20% - Ênfase1 7 8" xfId="30175"/>
    <cellStyle name="20% - Ênfase1 7 9" xfId="41361"/>
    <cellStyle name="20% - Ênfase1 8" xfId="755"/>
    <cellStyle name="20% - Ênfase1 8 10" xfId="43374"/>
    <cellStyle name="20% - Ênfase1 8 2" xfId="10647"/>
    <cellStyle name="20% - Ênfase1 8 2 2" xfId="21045"/>
    <cellStyle name="20% - Ênfase1 8 2 3" xfId="32233"/>
    <cellStyle name="20% - Ênfase1 8 3" xfId="12375"/>
    <cellStyle name="20% - Ênfase1 8 3 2" xfId="22938"/>
    <cellStyle name="20% - Ênfase1 8 3 3" xfId="34124"/>
    <cellStyle name="20% - Ênfase1 8 4" xfId="14100"/>
    <cellStyle name="20% - Ênfase1 8 4 2" xfId="24834"/>
    <cellStyle name="20% - Ênfase1 8 4 3" xfId="36020"/>
    <cellStyle name="20% - Ênfase1 8 5" xfId="15825"/>
    <cellStyle name="20% - Ênfase1 8 5 2" xfId="26730"/>
    <cellStyle name="20% - Ênfase1 8 5 3" xfId="37916"/>
    <cellStyle name="20% - Ênfase1 8 6" xfId="17550"/>
    <cellStyle name="20% - Ênfase1 8 6 2" xfId="28626"/>
    <cellStyle name="20% - Ênfase1 8 6 3" xfId="39812"/>
    <cellStyle name="20% - Ênfase1 8 7" xfId="19275"/>
    <cellStyle name="20% - Ênfase1 8 8" xfId="30463"/>
    <cellStyle name="20% - Ênfase1 8 9" xfId="41649"/>
    <cellStyle name="20% - Ênfase1 9" xfId="1071"/>
    <cellStyle name="20% - Ênfase1 9 10" xfId="43662"/>
    <cellStyle name="20% - Ênfase1 9 2" xfId="10935"/>
    <cellStyle name="20% - Ênfase1 9 2 2" xfId="21361"/>
    <cellStyle name="20% - Ênfase1 9 2 3" xfId="32549"/>
    <cellStyle name="20% - Ênfase1 9 3" xfId="12663"/>
    <cellStyle name="20% - Ênfase1 9 3 2" xfId="23254"/>
    <cellStyle name="20% - Ênfase1 9 3 3" xfId="34440"/>
    <cellStyle name="20% - Ênfase1 9 4" xfId="14388"/>
    <cellStyle name="20% - Ênfase1 9 4 2" xfId="25150"/>
    <cellStyle name="20% - Ênfase1 9 4 3" xfId="36336"/>
    <cellStyle name="20% - Ênfase1 9 5" xfId="16113"/>
    <cellStyle name="20% - Ênfase1 9 5 2" xfId="27046"/>
    <cellStyle name="20% - Ênfase1 9 5 3" xfId="38232"/>
    <cellStyle name="20% - Ênfase1 9 6" xfId="17838"/>
    <cellStyle name="20% - Ênfase1 9 6 2" xfId="28942"/>
    <cellStyle name="20% - Ênfase1 9 6 3" xfId="40128"/>
    <cellStyle name="20% - Ênfase1 9 7" xfId="19563"/>
    <cellStyle name="20% - Ênfase1 9 8" xfId="30751"/>
    <cellStyle name="20% - Ênfase1 9 9" xfId="41937"/>
    <cellStyle name="20% - Ênfase2" xfId="29" builtinId="34" customBuiltin="1"/>
    <cellStyle name="20% - Ênfase2 10" xfId="1388"/>
    <cellStyle name="20% - Ênfase2 10 10" xfId="43951"/>
    <cellStyle name="20% - Ênfase2 10 2" xfId="11224"/>
    <cellStyle name="20% - Ênfase2 10 2 2" xfId="21678"/>
    <cellStyle name="20% - Ênfase2 10 2 3" xfId="32866"/>
    <cellStyle name="20% - Ênfase2 10 3" xfId="12952"/>
    <cellStyle name="20% - Ênfase2 10 3 2" xfId="23571"/>
    <cellStyle name="20% - Ênfase2 10 3 3" xfId="34757"/>
    <cellStyle name="20% - Ênfase2 10 4" xfId="14677"/>
    <cellStyle name="20% - Ênfase2 10 4 2" xfId="25467"/>
    <cellStyle name="20% - Ênfase2 10 4 3" xfId="36653"/>
    <cellStyle name="20% - Ênfase2 10 5" xfId="16402"/>
    <cellStyle name="20% - Ênfase2 10 5 2" xfId="27363"/>
    <cellStyle name="20% - Ênfase2 10 5 3" xfId="38549"/>
    <cellStyle name="20% - Ênfase2 10 6" xfId="18127"/>
    <cellStyle name="20% - Ênfase2 10 6 2" xfId="29259"/>
    <cellStyle name="20% - Ênfase2 10 6 3" xfId="40445"/>
    <cellStyle name="20% - Ênfase2 10 7" xfId="19852"/>
    <cellStyle name="20% - Ênfase2 10 8" xfId="31040"/>
    <cellStyle name="20% - Ênfase2 10 9" xfId="42226"/>
    <cellStyle name="20% - Ênfase2 11" xfId="1704"/>
    <cellStyle name="20% - Ênfase2 11 10" xfId="44239"/>
    <cellStyle name="20% - Ênfase2 11 2" xfId="11512"/>
    <cellStyle name="20% - Ênfase2 11 2 2" xfId="21994"/>
    <cellStyle name="20% - Ênfase2 11 2 3" xfId="33182"/>
    <cellStyle name="20% - Ênfase2 11 3" xfId="13240"/>
    <cellStyle name="20% - Ênfase2 11 3 2" xfId="23887"/>
    <cellStyle name="20% - Ênfase2 11 3 3" xfId="35073"/>
    <cellStyle name="20% - Ênfase2 11 4" xfId="14965"/>
    <cellStyle name="20% - Ênfase2 11 4 2" xfId="25783"/>
    <cellStyle name="20% - Ênfase2 11 4 3" xfId="36969"/>
    <cellStyle name="20% - Ênfase2 11 5" xfId="16690"/>
    <cellStyle name="20% - Ênfase2 11 5 2" xfId="27679"/>
    <cellStyle name="20% - Ênfase2 11 5 3" xfId="38865"/>
    <cellStyle name="20% - Ênfase2 11 6" xfId="18415"/>
    <cellStyle name="20% - Ênfase2 11 6 2" xfId="29575"/>
    <cellStyle name="20% - Ênfase2 11 6 3" xfId="40761"/>
    <cellStyle name="20% - Ênfase2 11 7" xfId="20140"/>
    <cellStyle name="20% - Ênfase2 11 8" xfId="31328"/>
    <cellStyle name="20% - Ênfase2 11 9" xfId="42514"/>
    <cellStyle name="20% - Ênfase2 12" xfId="2157"/>
    <cellStyle name="20% - Ênfase2 12 2" xfId="20428"/>
    <cellStyle name="20% - Ênfase2 12 3" xfId="31616"/>
    <cellStyle name="20% - Ênfase2 13" xfId="11800"/>
    <cellStyle name="20% - Ênfase2 13 2" xfId="22310"/>
    <cellStyle name="20% - Ênfase2 13 3" xfId="33498"/>
    <cellStyle name="20% - Ênfase2 14" xfId="13528"/>
    <cellStyle name="20% - Ênfase2 14 2" xfId="24203"/>
    <cellStyle name="20% - Ênfase2 14 3" xfId="35389"/>
    <cellStyle name="20% - Ênfase2 15" xfId="15253"/>
    <cellStyle name="20% - Ênfase2 15 2" xfId="26099"/>
    <cellStyle name="20% - Ênfase2 15 3" xfId="37285"/>
    <cellStyle name="20% - Ênfase2 16" xfId="16978"/>
    <cellStyle name="20% - Ênfase2 16 2" xfId="27995"/>
    <cellStyle name="20% - Ênfase2 16 3" xfId="39181"/>
    <cellStyle name="20% - Ênfase2 17" xfId="18703"/>
    <cellStyle name="20% - Ênfase2 18" xfId="29891"/>
    <cellStyle name="20% - Ênfase2 19" xfId="41077"/>
    <cellStyle name="20% - Ênfase2 2" xfId="144"/>
    <cellStyle name="20% - Ênfase2 2 10" xfId="11820"/>
    <cellStyle name="20% - Ênfase2 2 10 2" xfId="22329"/>
    <cellStyle name="20% - Ênfase2 2 10 3" xfId="33515"/>
    <cellStyle name="20% - Ênfase2 2 11" xfId="13545"/>
    <cellStyle name="20% - Ênfase2 2 11 2" xfId="24225"/>
    <cellStyle name="20% - Ênfase2 2 11 3" xfId="35411"/>
    <cellStyle name="20% - Ênfase2 2 12" xfId="15270"/>
    <cellStyle name="20% - Ênfase2 2 12 2" xfId="26121"/>
    <cellStyle name="20% - Ênfase2 2 12 3" xfId="37307"/>
    <cellStyle name="20% - Ênfase2 2 13" xfId="16995"/>
    <cellStyle name="20% - Ênfase2 2 13 2" xfId="28017"/>
    <cellStyle name="20% - Ênfase2 2 13 3" xfId="39203"/>
    <cellStyle name="20% - Ênfase2 2 14" xfId="18720"/>
    <cellStyle name="20% - Ênfase2 2 15" xfId="29908"/>
    <cellStyle name="20% - Ênfase2 2 16" xfId="41094"/>
    <cellStyle name="20% - Ênfase2 2 17" xfId="42819"/>
    <cellStyle name="20% - Ênfase2 2 2" xfId="234"/>
    <cellStyle name="20% - Ênfase2 2 2 10" xfId="13627"/>
    <cellStyle name="20% - Ênfase2 2 2 10 2" xfId="24315"/>
    <cellStyle name="20% - Ênfase2 2 2 10 3" xfId="35501"/>
    <cellStyle name="20% - Ênfase2 2 2 11" xfId="15352"/>
    <cellStyle name="20% - Ênfase2 2 2 11 2" xfId="26211"/>
    <cellStyle name="20% - Ênfase2 2 2 11 3" xfId="37397"/>
    <cellStyle name="20% - Ênfase2 2 2 12" xfId="17077"/>
    <cellStyle name="20% - Ênfase2 2 2 12 2" xfId="28107"/>
    <cellStyle name="20% - Ênfase2 2 2 12 3" xfId="39293"/>
    <cellStyle name="20% - Ênfase2 2 2 13" xfId="18802"/>
    <cellStyle name="20% - Ênfase2 2 2 14" xfId="29990"/>
    <cellStyle name="20% - Ênfase2 2 2 15" xfId="41176"/>
    <cellStyle name="20% - Ênfase2 2 2 16" xfId="42901"/>
    <cellStyle name="20% - Ênfase2 2 2 2" xfId="392"/>
    <cellStyle name="20% - Ênfase2 2 2 2 10" xfId="15496"/>
    <cellStyle name="20% - Ênfase2 2 2 2 10 2" xfId="26369"/>
    <cellStyle name="20% - Ênfase2 2 2 2 10 3" xfId="37555"/>
    <cellStyle name="20% - Ênfase2 2 2 2 11" xfId="17221"/>
    <cellStyle name="20% - Ênfase2 2 2 2 11 2" xfId="28265"/>
    <cellStyle name="20% - Ênfase2 2 2 2 11 3" xfId="39451"/>
    <cellStyle name="20% - Ênfase2 2 2 2 12" xfId="18946"/>
    <cellStyle name="20% - Ênfase2 2 2 2 13" xfId="30134"/>
    <cellStyle name="20% - Ênfase2 2 2 2 14" xfId="41320"/>
    <cellStyle name="20% - Ênfase2 2 2 2 15" xfId="43045"/>
    <cellStyle name="20% - Ênfase2 2 2 2 2" xfId="710"/>
    <cellStyle name="20% - Ênfase2 2 2 2 2 10" xfId="43333"/>
    <cellStyle name="20% - Ênfase2 2 2 2 2 2" xfId="10606"/>
    <cellStyle name="20% - Ênfase2 2 2 2 2 2 2" xfId="21000"/>
    <cellStyle name="20% - Ênfase2 2 2 2 2 2 3" xfId="32188"/>
    <cellStyle name="20% - Ênfase2 2 2 2 2 3" xfId="12334"/>
    <cellStyle name="20% - Ênfase2 2 2 2 2 3 2" xfId="22893"/>
    <cellStyle name="20% - Ênfase2 2 2 2 2 3 3" xfId="34079"/>
    <cellStyle name="20% - Ênfase2 2 2 2 2 4" xfId="14059"/>
    <cellStyle name="20% - Ênfase2 2 2 2 2 4 2" xfId="24789"/>
    <cellStyle name="20% - Ênfase2 2 2 2 2 4 3" xfId="35975"/>
    <cellStyle name="20% - Ênfase2 2 2 2 2 5" xfId="15784"/>
    <cellStyle name="20% - Ênfase2 2 2 2 2 5 2" xfId="26685"/>
    <cellStyle name="20% - Ênfase2 2 2 2 2 5 3" xfId="37871"/>
    <cellStyle name="20% - Ênfase2 2 2 2 2 6" xfId="17509"/>
    <cellStyle name="20% - Ênfase2 2 2 2 2 6 2" xfId="28581"/>
    <cellStyle name="20% - Ênfase2 2 2 2 2 6 3" xfId="39767"/>
    <cellStyle name="20% - Ênfase2 2 2 2 2 7" xfId="19234"/>
    <cellStyle name="20% - Ênfase2 2 2 2 2 8" xfId="30422"/>
    <cellStyle name="20% - Ênfase2 2 2 2 2 9" xfId="41608"/>
    <cellStyle name="20% - Ênfase2 2 2 2 3" xfId="1026"/>
    <cellStyle name="20% - Ênfase2 2 2 2 3 10" xfId="43621"/>
    <cellStyle name="20% - Ênfase2 2 2 2 3 2" xfId="10894"/>
    <cellStyle name="20% - Ênfase2 2 2 2 3 2 2" xfId="21316"/>
    <cellStyle name="20% - Ênfase2 2 2 2 3 2 3" xfId="32504"/>
    <cellStyle name="20% - Ênfase2 2 2 2 3 3" xfId="12622"/>
    <cellStyle name="20% - Ênfase2 2 2 2 3 3 2" xfId="23209"/>
    <cellStyle name="20% - Ênfase2 2 2 2 3 3 3" xfId="34395"/>
    <cellStyle name="20% - Ênfase2 2 2 2 3 4" xfId="14347"/>
    <cellStyle name="20% - Ênfase2 2 2 2 3 4 2" xfId="25105"/>
    <cellStyle name="20% - Ênfase2 2 2 2 3 4 3" xfId="36291"/>
    <cellStyle name="20% - Ênfase2 2 2 2 3 5" xfId="16072"/>
    <cellStyle name="20% - Ênfase2 2 2 2 3 5 2" xfId="27001"/>
    <cellStyle name="20% - Ênfase2 2 2 2 3 5 3" xfId="38187"/>
    <cellStyle name="20% - Ênfase2 2 2 2 3 6" xfId="17797"/>
    <cellStyle name="20% - Ênfase2 2 2 2 3 6 2" xfId="28897"/>
    <cellStyle name="20% - Ênfase2 2 2 2 3 6 3" xfId="40083"/>
    <cellStyle name="20% - Ênfase2 2 2 2 3 7" xfId="19522"/>
    <cellStyle name="20% - Ênfase2 2 2 2 3 8" xfId="30710"/>
    <cellStyle name="20% - Ênfase2 2 2 2 3 9" xfId="41896"/>
    <cellStyle name="20% - Ênfase2 2 2 2 4" xfId="1342"/>
    <cellStyle name="20% - Ênfase2 2 2 2 4 10" xfId="43909"/>
    <cellStyle name="20% - Ênfase2 2 2 2 4 2" xfId="11182"/>
    <cellStyle name="20% - Ênfase2 2 2 2 4 2 2" xfId="21632"/>
    <cellStyle name="20% - Ênfase2 2 2 2 4 2 3" xfId="32820"/>
    <cellStyle name="20% - Ênfase2 2 2 2 4 3" xfId="12910"/>
    <cellStyle name="20% - Ênfase2 2 2 2 4 3 2" xfId="23525"/>
    <cellStyle name="20% - Ênfase2 2 2 2 4 3 3" xfId="34711"/>
    <cellStyle name="20% - Ênfase2 2 2 2 4 4" xfId="14635"/>
    <cellStyle name="20% - Ênfase2 2 2 2 4 4 2" xfId="25421"/>
    <cellStyle name="20% - Ênfase2 2 2 2 4 4 3" xfId="36607"/>
    <cellStyle name="20% - Ênfase2 2 2 2 4 5" xfId="16360"/>
    <cellStyle name="20% - Ênfase2 2 2 2 4 5 2" xfId="27317"/>
    <cellStyle name="20% - Ênfase2 2 2 2 4 5 3" xfId="38503"/>
    <cellStyle name="20% - Ênfase2 2 2 2 4 6" xfId="18085"/>
    <cellStyle name="20% - Ênfase2 2 2 2 4 6 2" xfId="29213"/>
    <cellStyle name="20% - Ênfase2 2 2 2 4 6 3" xfId="40399"/>
    <cellStyle name="20% - Ênfase2 2 2 2 4 7" xfId="19810"/>
    <cellStyle name="20% - Ênfase2 2 2 2 4 8" xfId="30998"/>
    <cellStyle name="20% - Ênfase2 2 2 2 4 9" xfId="42184"/>
    <cellStyle name="20% - Ênfase2 2 2 2 5" xfId="1658"/>
    <cellStyle name="20% - Ênfase2 2 2 2 5 10" xfId="44197"/>
    <cellStyle name="20% - Ênfase2 2 2 2 5 2" xfId="11470"/>
    <cellStyle name="20% - Ênfase2 2 2 2 5 2 2" xfId="21948"/>
    <cellStyle name="20% - Ênfase2 2 2 2 5 2 3" xfId="33136"/>
    <cellStyle name="20% - Ênfase2 2 2 2 5 3" xfId="13198"/>
    <cellStyle name="20% - Ênfase2 2 2 2 5 3 2" xfId="23841"/>
    <cellStyle name="20% - Ênfase2 2 2 2 5 3 3" xfId="35027"/>
    <cellStyle name="20% - Ênfase2 2 2 2 5 4" xfId="14923"/>
    <cellStyle name="20% - Ênfase2 2 2 2 5 4 2" xfId="25737"/>
    <cellStyle name="20% - Ênfase2 2 2 2 5 4 3" xfId="36923"/>
    <cellStyle name="20% - Ênfase2 2 2 2 5 5" xfId="16648"/>
    <cellStyle name="20% - Ênfase2 2 2 2 5 5 2" xfId="27633"/>
    <cellStyle name="20% - Ênfase2 2 2 2 5 5 3" xfId="38819"/>
    <cellStyle name="20% - Ênfase2 2 2 2 5 6" xfId="18373"/>
    <cellStyle name="20% - Ênfase2 2 2 2 5 6 2" xfId="29529"/>
    <cellStyle name="20% - Ênfase2 2 2 2 5 6 3" xfId="40715"/>
    <cellStyle name="20% - Ênfase2 2 2 2 5 7" xfId="20098"/>
    <cellStyle name="20% - Ênfase2 2 2 2 5 8" xfId="31286"/>
    <cellStyle name="20% - Ênfase2 2 2 2 5 9" xfId="42472"/>
    <cellStyle name="20% - Ênfase2 2 2 2 6" xfId="1974"/>
    <cellStyle name="20% - Ênfase2 2 2 2 6 10" xfId="44485"/>
    <cellStyle name="20% - Ênfase2 2 2 2 6 2" xfId="11758"/>
    <cellStyle name="20% - Ênfase2 2 2 2 6 2 2" xfId="22264"/>
    <cellStyle name="20% - Ênfase2 2 2 2 6 2 3" xfId="33452"/>
    <cellStyle name="20% - Ênfase2 2 2 2 6 3" xfId="13486"/>
    <cellStyle name="20% - Ênfase2 2 2 2 6 3 2" xfId="24157"/>
    <cellStyle name="20% - Ênfase2 2 2 2 6 3 3" xfId="35343"/>
    <cellStyle name="20% - Ênfase2 2 2 2 6 4" xfId="15211"/>
    <cellStyle name="20% - Ênfase2 2 2 2 6 4 2" xfId="26053"/>
    <cellStyle name="20% - Ênfase2 2 2 2 6 4 3" xfId="37239"/>
    <cellStyle name="20% - Ênfase2 2 2 2 6 5" xfId="16936"/>
    <cellStyle name="20% - Ênfase2 2 2 2 6 5 2" xfId="27949"/>
    <cellStyle name="20% - Ênfase2 2 2 2 6 5 3" xfId="39135"/>
    <cellStyle name="20% - Ênfase2 2 2 2 6 6" xfId="18661"/>
    <cellStyle name="20% - Ênfase2 2 2 2 6 6 2" xfId="29845"/>
    <cellStyle name="20% - Ênfase2 2 2 2 6 6 3" xfId="41031"/>
    <cellStyle name="20% - Ênfase2 2 2 2 6 7" xfId="20386"/>
    <cellStyle name="20% - Ênfase2 2 2 2 6 8" xfId="31574"/>
    <cellStyle name="20% - Ênfase2 2 2 2 6 9" xfId="42760"/>
    <cellStyle name="20% - Ênfase2 2 2 2 7" xfId="10317"/>
    <cellStyle name="20% - Ênfase2 2 2 2 7 2" xfId="20684"/>
    <cellStyle name="20% - Ênfase2 2 2 2 7 3" xfId="31872"/>
    <cellStyle name="20% - Ênfase2 2 2 2 8" xfId="12046"/>
    <cellStyle name="20% - Ênfase2 2 2 2 8 2" xfId="22577"/>
    <cellStyle name="20% - Ênfase2 2 2 2 8 3" xfId="33763"/>
    <cellStyle name="20% - Ênfase2 2 2 2 9" xfId="13771"/>
    <cellStyle name="20% - Ênfase2 2 2 2 9 2" xfId="24473"/>
    <cellStyle name="20% - Ênfase2 2 2 2 9 3" xfId="35659"/>
    <cellStyle name="20% - Ênfase2 2 2 3" xfId="552"/>
    <cellStyle name="20% - Ênfase2 2 2 3 10" xfId="43189"/>
    <cellStyle name="20% - Ênfase2 2 2 3 2" xfId="10462"/>
    <cellStyle name="20% - Ênfase2 2 2 3 2 2" xfId="20842"/>
    <cellStyle name="20% - Ênfase2 2 2 3 2 3" xfId="32030"/>
    <cellStyle name="20% - Ênfase2 2 2 3 3" xfId="12190"/>
    <cellStyle name="20% - Ênfase2 2 2 3 3 2" xfId="22735"/>
    <cellStyle name="20% - Ênfase2 2 2 3 3 3" xfId="33921"/>
    <cellStyle name="20% - Ênfase2 2 2 3 4" xfId="13915"/>
    <cellStyle name="20% - Ênfase2 2 2 3 4 2" xfId="24631"/>
    <cellStyle name="20% - Ênfase2 2 2 3 4 3" xfId="35817"/>
    <cellStyle name="20% - Ênfase2 2 2 3 5" xfId="15640"/>
    <cellStyle name="20% - Ênfase2 2 2 3 5 2" xfId="26527"/>
    <cellStyle name="20% - Ênfase2 2 2 3 5 3" xfId="37713"/>
    <cellStyle name="20% - Ênfase2 2 2 3 6" xfId="17365"/>
    <cellStyle name="20% - Ênfase2 2 2 3 6 2" xfId="28423"/>
    <cellStyle name="20% - Ênfase2 2 2 3 6 3" xfId="39609"/>
    <cellStyle name="20% - Ênfase2 2 2 3 7" xfId="19090"/>
    <cellStyle name="20% - Ênfase2 2 2 3 8" xfId="30278"/>
    <cellStyle name="20% - Ênfase2 2 2 3 9" xfId="41464"/>
    <cellStyle name="20% - Ênfase2 2 2 4" xfId="868"/>
    <cellStyle name="20% - Ênfase2 2 2 4 10" xfId="43477"/>
    <cellStyle name="20% - Ênfase2 2 2 4 2" xfId="10750"/>
    <cellStyle name="20% - Ênfase2 2 2 4 2 2" xfId="21158"/>
    <cellStyle name="20% - Ênfase2 2 2 4 2 3" xfId="32346"/>
    <cellStyle name="20% - Ênfase2 2 2 4 3" xfId="12478"/>
    <cellStyle name="20% - Ênfase2 2 2 4 3 2" xfId="23051"/>
    <cellStyle name="20% - Ênfase2 2 2 4 3 3" xfId="34237"/>
    <cellStyle name="20% - Ênfase2 2 2 4 4" xfId="14203"/>
    <cellStyle name="20% - Ênfase2 2 2 4 4 2" xfId="24947"/>
    <cellStyle name="20% - Ênfase2 2 2 4 4 3" xfId="36133"/>
    <cellStyle name="20% - Ênfase2 2 2 4 5" xfId="15928"/>
    <cellStyle name="20% - Ênfase2 2 2 4 5 2" xfId="26843"/>
    <cellStyle name="20% - Ênfase2 2 2 4 5 3" xfId="38029"/>
    <cellStyle name="20% - Ênfase2 2 2 4 6" xfId="17653"/>
    <cellStyle name="20% - Ênfase2 2 2 4 6 2" xfId="28739"/>
    <cellStyle name="20% - Ênfase2 2 2 4 6 3" xfId="39925"/>
    <cellStyle name="20% - Ênfase2 2 2 4 7" xfId="19378"/>
    <cellStyle name="20% - Ênfase2 2 2 4 8" xfId="30566"/>
    <cellStyle name="20% - Ênfase2 2 2 4 9" xfId="41752"/>
    <cellStyle name="20% - Ênfase2 2 2 5" xfId="1184"/>
    <cellStyle name="20% - Ênfase2 2 2 5 10" xfId="43765"/>
    <cellStyle name="20% - Ênfase2 2 2 5 2" xfId="11038"/>
    <cellStyle name="20% - Ênfase2 2 2 5 2 2" xfId="21474"/>
    <cellStyle name="20% - Ênfase2 2 2 5 2 3" xfId="32662"/>
    <cellStyle name="20% - Ênfase2 2 2 5 3" xfId="12766"/>
    <cellStyle name="20% - Ênfase2 2 2 5 3 2" xfId="23367"/>
    <cellStyle name="20% - Ênfase2 2 2 5 3 3" xfId="34553"/>
    <cellStyle name="20% - Ênfase2 2 2 5 4" xfId="14491"/>
    <cellStyle name="20% - Ênfase2 2 2 5 4 2" xfId="25263"/>
    <cellStyle name="20% - Ênfase2 2 2 5 4 3" xfId="36449"/>
    <cellStyle name="20% - Ênfase2 2 2 5 5" xfId="16216"/>
    <cellStyle name="20% - Ênfase2 2 2 5 5 2" xfId="27159"/>
    <cellStyle name="20% - Ênfase2 2 2 5 5 3" xfId="38345"/>
    <cellStyle name="20% - Ênfase2 2 2 5 6" xfId="17941"/>
    <cellStyle name="20% - Ênfase2 2 2 5 6 2" xfId="29055"/>
    <cellStyle name="20% - Ênfase2 2 2 5 6 3" xfId="40241"/>
    <cellStyle name="20% - Ênfase2 2 2 5 7" xfId="19666"/>
    <cellStyle name="20% - Ênfase2 2 2 5 8" xfId="30854"/>
    <cellStyle name="20% - Ênfase2 2 2 5 9" xfId="42040"/>
    <cellStyle name="20% - Ênfase2 2 2 6" xfId="1500"/>
    <cellStyle name="20% - Ênfase2 2 2 6 10" xfId="44053"/>
    <cellStyle name="20% - Ênfase2 2 2 6 2" xfId="11326"/>
    <cellStyle name="20% - Ênfase2 2 2 6 2 2" xfId="21790"/>
    <cellStyle name="20% - Ênfase2 2 2 6 2 3" xfId="32978"/>
    <cellStyle name="20% - Ênfase2 2 2 6 3" xfId="13054"/>
    <cellStyle name="20% - Ênfase2 2 2 6 3 2" xfId="23683"/>
    <cellStyle name="20% - Ênfase2 2 2 6 3 3" xfId="34869"/>
    <cellStyle name="20% - Ênfase2 2 2 6 4" xfId="14779"/>
    <cellStyle name="20% - Ênfase2 2 2 6 4 2" xfId="25579"/>
    <cellStyle name="20% - Ênfase2 2 2 6 4 3" xfId="36765"/>
    <cellStyle name="20% - Ênfase2 2 2 6 5" xfId="16504"/>
    <cellStyle name="20% - Ênfase2 2 2 6 5 2" xfId="27475"/>
    <cellStyle name="20% - Ênfase2 2 2 6 5 3" xfId="38661"/>
    <cellStyle name="20% - Ênfase2 2 2 6 6" xfId="18229"/>
    <cellStyle name="20% - Ênfase2 2 2 6 6 2" xfId="29371"/>
    <cellStyle name="20% - Ênfase2 2 2 6 6 3" xfId="40557"/>
    <cellStyle name="20% - Ênfase2 2 2 6 7" xfId="19954"/>
    <cellStyle name="20% - Ênfase2 2 2 6 8" xfId="31142"/>
    <cellStyle name="20% - Ênfase2 2 2 6 9" xfId="42328"/>
    <cellStyle name="20% - Ênfase2 2 2 7" xfId="1816"/>
    <cellStyle name="20% - Ênfase2 2 2 7 10" xfId="44341"/>
    <cellStyle name="20% - Ênfase2 2 2 7 2" xfId="11614"/>
    <cellStyle name="20% - Ênfase2 2 2 7 2 2" xfId="22106"/>
    <cellStyle name="20% - Ênfase2 2 2 7 2 3" xfId="33294"/>
    <cellStyle name="20% - Ênfase2 2 2 7 3" xfId="13342"/>
    <cellStyle name="20% - Ênfase2 2 2 7 3 2" xfId="23999"/>
    <cellStyle name="20% - Ênfase2 2 2 7 3 3" xfId="35185"/>
    <cellStyle name="20% - Ênfase2 2 2 7 4" xfId="15067"/>
    <cellStyle name="20% - Ênfase2 2 2 7 4 2" xfId="25895"/>
    <cellStyle name="20% - Ênfase2 2 2 7 4 3" xfId="37081"/>
    <cellStyle name="20% - Ênfase2 2 2 7 5" xfId="16792"/>
    <cellStyle name="20% - Ênfase2 2 2 7 5 2" xfId="27791"/>
    <cellStyle name="20% - Ênfase2 2 2 7 5 3" xfId="38977"/>
    <cellStyle name="20% - Ênfase2 2 2 7 6" xfId="18517"/>
    <cellStyle name="20% - Ênfase2 2 2 7 6 2" xfId="29687"/>
    <cellStyle name="20% - Ênfase2 2 2 7 6 3" xfId="40873"/>
    <cellStyle name="20% - Ênfase2 2 2 7 7" xfId="20242"/>
    <cellStyle name="20% - Ênfase2 2 2 7 8" xfId="31430"/>
    <cellStyle name="20% - Ênfase2 2 2 7 9" xfId="42616"/>
    <cellStyle name="20% - Ênfase2 2 2 8" xfId="2085"/>
    <cellStyle name="20% - Ênfase2 2 2 8 2" xfId="20530"/>
    <cellStyle name="20% - Ênfase2 2 2 8 3" xfId="31718"/>
    <cellStyle name="20% - Ênfase2 2 2 9" xfId="11902"/>
    <cellStyle name="20% - Ênfase2 2 2 9 2" xfId="22419"/>
    <cellStyle name="20% - Ênfase2 2 2 9 3" xfId="33605"/>
    <cellStyle name="20% - Ênfase2 2 3" xfId="302"/>
    <cellStyle name="20% - Ênfase2 2 3 10" xfId="15414"/>
    <cellStyle name="20% - Ênfase2 2 3 10 2" xfId="26279"/>
    <cellStyle name="20% - Ênfase2 2 3 10 3" xfId="37465"/>
    <cellStyle name="20% - Ênfase2 2 3 11" xfId="17139"/>
    <cellStyle name="20% - Ênfase2 2 3 11 2" xfId="28175"/>
    <cellStyle name="20% - Ênfase2 2 3 11 3" xfId="39361"/>
    <cellStyle name="20% - Ênfase2 2 3 12" xfId="18864"/>
    <cellStyle name="20% - Ênfase2 2 3 13" xfId="30052"/>
    <cellStyle name="20% - Ênfase2 2 3 14" xfId="41238"/>
    <cellStyle name="20% - Ênfase2 2 3 15" xfId="42963"/>
    <cellStyle name="20% - Ênfase2 2 3 2" xfId="620"/>
    <cellStyle name="20% - Ênfase2 2 3 2 10" xfId="43251"/>
    <cellStyle name="20% - Ênfase2 2 3 2 2" xfId="10524"/>
    <cellStyle name="20% - Ênfase2 2 3 2 2 2" xfId="20910"/>
    <cellStyle name="20% - Ênfase2 2 3 2 2 3" xfId="32098"/>
    <cellStyle name="20% - Ênfase2 2 3 2 3" xfId="12252"/>
    <cellStyle name="20% - Ênfase2 2 3 2 3 2" xfId="22803"/>
    <cellStyle name="20% - Ênfase2 2 3 2 3 3" xfId="33989"/>
    <cellStyle name="20% - Ênfase2 2 3 2 4" xfId="13977"/>
    <cellStyle name="20% - Ênfase2 2 3 2 4 2" xfId="24699"/>
    <cellStyle name="20% - Ênfase2 2 3 2 4 3" xfId="35885"/>
    <cellStyle name="20% - Ênfase2 2 3 2 5" xfId="15702"/>
    <cellStyle name="20% - Ênfase2 2 3 2 5 2" xfId="26595"/>
    <cellStyle name="20% - Ênfase2 2 3 2 5 3" xfId="37781"/>
    <cellStyle name="20% - Ênfase2 2 3 2 6" xfId="17427"/>
    <cellStyle name="20% - Ênfase2 2 3 2 6 2" xfId="28491"/>
    <cellStyle name="20% - Ênfase2 2 3 2 6 3" xfId="39677"/>
    <cellStyle name="20% - Ênfase2 2 3 2 7" xfId="19152"/>
    <cellStyle name="20% - Ênfase2 2 3 2 8" xfId="30340"/>
    <cellStyle name="20% - Ênfase2 2 3 2 9" xfId="41526"/>
    <cellStyle name="20% - Ênfase2 2 3 3" xfId="936"/>
    <cellStyle name="20% - Ênfase2 2 3 3 10" xfId="43539"/>
    <cellStyle name="20% - Ênfase2 2 3 3 2" xfId="10812"/>
    <cellStyle name="20% - Ênfase2 2 3 3 2 2" xfId="21226"/>
    <cellStyle name="20% - Ênfase2 2 3 3 2 3" xfId="32414"/>
    <cellStyle name="20% - Ênfase2 2 3 3 3" xfId="12540"/>
    <cellStyle name="20% - Ênfase2 2 3 3 3 2" xfId="23119"/>
    <cellStyle name="20% - Ênfase2 2 3 3 3 3" xfId="34305"/>
    <cellStyle name="20% - Ênfase2 2 3 3 4" xfId="14265"/>
    <cellStyle name="20% - Ênfase2 2 3 3 4 2" xfId="25015"/>
    <cellStyle name="20% - Ênfase2 2 3 3 4 3" xfId="36201"/>
    <cellStyle name="20% - Ênfase2 2 3 3 5" xfId="15990"/>
    <cellStyle name="20% - Ênfase2 2 3 3 5 2" xfId="26911"/>
    <cellStyle name="20% - Ênfase2 2 3 3 5 3" xfId="38097"/>
    <cellStyle name="20% - Ênfase2 2 3 3 6" xfId="17715"/>
    <cellStyle name="20% - Ênfase2 2 3 3 6 2" xfId="28807"/>
    <cellStyle name="20% - Ênfase2 2 3 3 6 3" xfId="39993"/>
    <cellStyle name="20% - Ênfase2 2 3 3 7" xfId="19440"/>
    <cellStyle name="20% - Ênfase2 2 3 3 8" xfId="30628"/>
    <cellStyle name="20% - Ênfase2 2 3 3 9" xfId="41814"/>
    <cellStyle name="20% - Ênfase2 2 3 4" xfId="1252"/>
    <cellStyle name="20% - Ênfase2 2 3 4 10" xfId="43827"/>
    <cellStyle name="20% - Ênfase2 2 3 4 2" xfId="11100"/>
    <cellStyle name="20% - Ênfase2 2 3 4 2 2" xfId="21542"/>
    <cellStyle name="20% - Ênfase2 2 3 4 2 3" xfId="32730"/>
    <cellStyle name="20% - Ênfase2 2 3 4 3" xfId="12828"/>
    <cellStyle name="20% - Ênfase2 2 3 4 3 2" xfId="23435"/>
    <cellStyle name="20% - Ênfase2 2 3 4 3 3" xfId="34621"/>
    <cellStyle name="20% - Ênfase2 2 3 4 4" xfId="14553"/>
    <cellStyle name="20% - Ênfase2 2 3 4 4 2" xfId="25331"/>
    <cellStyle name="20% - Ênfase2 2 3 4 4 3" xfId="36517"/>
    <cellStyle name="20% - Ênfase2 2 3 4 5" xfId="16278"/>
    <cellStyle name="20% - Ênfase2 2 3 4 5 2" xfId="27227"/>
    <cellStyle name="20% - Ênfase2 2 3 4 5 3" xfId="38413"/>
    <cellStyle name="20% - Ênfase2 2 3 4 6" xfId="18003"/>
    <cellStyle name="20% - Ênfase2 2 3 4 6 2" xfId="29123"/>
    <cellStyle name="20% - Ênfase2 2 3 4 6 3" xfId="40309"/>
    <cellStyle name="20% - Ênfase2 2 3 4 7" xfId="19728"/>
    <cellStyle name="20% - Ênfase2 2 3 4 8" xfId="30916"/>
    <cellStyle name="20% - Ênfase2 2 3 4 9" xfId="42102"/>
    <cellStyle name="20% - Ênfase2 2 3 5" xfId="1568"/>
    <cellStyle name="20% - Ênfase2 2 3 5 10" xfId="44115"/>
    <cellStyle name="20% - Ênfase2 2 3 5 2" xfId="11388"/>
    <cellStyle name="20% - Ênfase2 2 3 5 2 2" xfId="21858"/>
    <cellStyle name="20% - Ênfase2 2 3 5 2 3" xfId="33046"/>
    <cellStyle name="20% - Ênfase2 2 3 5 3" xfId="13116"/>
    <cellStyle name="20% - Ênfase2 2 3 5 3 2" xfId="23751"/>
    <cellStyle name="20% - Ênfase2 2 3 5 3 3" xfId="34937"/>
    <cellStyle name="20% - Ênfase2 2 3 5 4" xfId="14841"/>
    <cellStyle name="20% - Ênfase2 2 3 5 4 2" xfId="25647"/>
    <cellStyle name="20% - Ênfase2 2 3 5 4 3" xfId="36833"/>
    <cellStyle name="20% - Ênfase2 2 3 5 5" xfId="16566"/>
    <cellStyle name="20% - Ênfase2 2 3 5 5 2" xfId="27543"/>
    <cellStyle name="20% - Ênfase2 2 3 5 5 3" xfId="38729"/>
    <cellStyle name="20% - Ênfase2 2 3 5 6" xfId="18291"/>
    <cellStyle name="20% - Ênfase2 2 3 5 6 2" xfId="29439"/>
    <cellStyle name="20% - Ênfase2 2 3 5 6 3" xfId="40625"/>
    <cellStyle name="20% - Ênfase2 2 3 5 7" xfId="20016"/>
    <cellStyle name="20% - Ênfase2 2 3 5 8" xfId="31204"/>
    <cellStyle name="20% - Ênfase2 2 3 5 9" xfId="42390"/>
    <cellStyle name="20% - Ênfase2 2 3 6" xfId="1884"/>
    <cellStyle name="20% - Ênfase2 2 3 6 10" xfId="44403"/>
    <cellStyle name="20% - Ênfase2 2 3 6 2" xfId="11676"/>
    <cellStyle name="20% - Ênfase2 2 3 6 2 2" xfId="22174"/>
    <cellStyle name="20% - Ênfase2 2 3 6 2 3" xfId="33362"/>
    <cellStyle name="20% - Ênfase2 2 3 6 3" xfId="13404"/>
    <cellStyle name="20% - Ênfase2 2 3 6 3 2" xfId="24067"/>
    <cellStyle name="20% - Ênfase2 2 3 6 3 3" xfId="35253"/>
    <cellStyle name="20% - Ênfase2 2 3 6 4" xfId="15129"/>
    <cellStyle name="20% - Ênfase2 2 3 6 4 2" xfId="25963"/>
    <cellStyle name="20% - Ênfase2 2 3 6 4 3" xfId="37149"/>
    <cellStyle name="20% - Ênfase2 2 3 6 5" xfId="16854"/>
    <cellStyle name="20% - Ênfase2 2 3 6 5 2" xfId="27859"/>
    <cellStyle name="20% - Ênfase2 2 3 6 5 3" xfId="39045"/>
    <cellStyle name="20% - Ênfase2 2 3 6 6" xfId="18579"/>
    <cellStyle name="20% - Ênfase2 2 3 6 6 2" xfId="29755"/>
    <cellStyle name="20% - Ênfase2 2 3 6 6 3" xfId="40941"/>
    <cellStyle name="20% - Ênfase2 2 3 6 7" xfId="20304"/>
    <cellStyle name="20% - Ênfase2 2 3 6 8" xfId="31492"/>
    <cellStyle name="20% - Ênfase2 2 3 6 9" xfId="42678"/>
    <cellStyle name="20% - Ênfase2 2 3 7" xfId="10235"/>
    <cellStyle name="20% - Ênfase2 2 3 7 2" xfId="20594"/>
    <cellStyle name="20% - Ênfase2 2 3 7 3" xfId="31782"/>
    <cellStyle name="20% - Ênfase2 2 3 8" xfId="11964"/>
    <cellStyle name="20% - Ênfase2 2 3 8 2" xfId="22487"/>
    <cellStyle name="20% - Ênfase2 2 3 8 3" xfId="33673"/>
    <cellStyle name="20% - Ênfase2 2 3 9" xfId="13689"/>
    <cellStyle name="20% - Ênfase2 2 3 9 2" xfId="24383"/>
    <cellStyle name="20% - Ênfase2 2 3 9 3" xfId="35569"/>
    <cellStyle name="20% - Ênfase2 2 4" xfId="462"/>
    <cellStyle name="20% - Ênfase2 2 4 10" xfId="43107"/>
    <cellStyle name="20% - Ênfase2 2 4 2" xfId="10380"/>
    <cellStyle name="20% - Ênfase2 2 4 2 2" xfId="20752"/>
    <cellStyle name="20% - Ênfase2 2 4 2 3" xfId="31940"/>
    <cellStyle name="20% - Ênfase2 2 4 3" xfId="12108"/>
    <cellStyle name="20% - Ênfase2 2 4 3 2" xfId="22645"/>
    <cellStyle name="20% - Ênfase2 2 4 3 3" xfId="33831"/>
    <cellStyle name="20% - Ênfase2 2 4 4" xfId="13833"/>
    <cellStyle name="20% - Ênfase2 2 4 4 2" xfId="24541"/>
    <cellStyle name="20% - Ênfase2 2 4 4 3" xfId="35727"/>
    <cellStyle name="20% - Ênfase2 2 4 5" xfId="15558"/>
    <cellStyle name="20% - Ênfase2 2 4 5 2" xfId="26437"/>
    <cellStyle name="20% - Ênfase2 2 4 5 3" xfId="37623"/>
    <cellStyle name="20% - Ênfase2 2 4 6" xfId="17283"/>
    <cellStyle name="20% - Ênfase2 2 4 6 2" xfId="28333"/>
    <cellStyle name="20% - Ênfase2 2 4 6 3" xfId="39519"/>
    <cellStyle name="20% - Ênfase2 2 4 7" xfId="19008"/>
    <cellStyle name="20% - Ênfase2 2 4 8" xfId="30196"/>
    <cellStyle name="20% - Ênfase2 2 4 9" xfId="41382"/>
    <cellStyle name="20% - Ênfase2 2 5" xfId="778"/>
    <cellStyle name="20% - Ênfase2 2 5 10" xfId="43395"/>
    <cellStyle name="20% - Ênfase2 2 5 2" xfId="10668"/>
    <cellStyle name="20% - Ênfase2 2 5 2 2" xfId="21068"/>
    <cellStyle name="20% - Ênfase2 2 5 2 3" xfId="32256"/>
    <cellStyle name="20% - Ênfase2 2 5 3" xfId="12396"/>
    <cellStyle name="20% - Ênfase2 2 5 3 2" xfId="22961"/>
    <cellStyle name="20% - Ênfase2 2 5 3 3" xfId="34147"/>
    <cellStyle name="20% - Ênfase2 2 5 4" xfId="14121"/>
    <cellStyle name="20% - Ênfase2 2 5 4 2" xfId="24857"/>
    <cellStyle name="20% - Ênfase2 2 5 4 3" xfId="36043"/>
    <cellStyle name="20% - Ênfase2 2 5 5" xfId="15846"/>
    <cellStyle name="20% - Ênfase2 2 5 5 2" xfId="26753"/>
    <cellStyle name="20% - Ênfase2 2 5 5 3" xfId="37939"/>
    <cellStyle name="20% - Ênfase2 2 5 6" xfId="17571"/>
    <cellStyle name="20% - Ênfase2 2 5 6 2" xfId="28649"/>
    <cellStyle name="20% - Ênfase2 2 5 6 3" xfId="39835"/>
    <cellStyle name="20% - Ênfase2 2 5 7" xfId="19296"/>
    <cellStyle name="20% - Ênfase2 2 5 8" xfId="30484"/>
    <cellStyle name="20% - Ênfase2 2 5 9" xfId="41670"/>
    <cellStyle name="20% - Ênfase2 2 6" xfId="1094"/>
    <cellStyle name="20% - Ênfase2 2 6 10" xfId="43683"/>
    <cellStyle name="20% - Ênfase2 2 6 2" xfId="10956"/>
    <cellStyle name="20% - Ênfase2 2 6 2 2" xfId="21384"/>
    <cellStyle name="20% - Ênfase2 2 6 2 3" xfId="32572"/>
    <cellStyle name="20% - Ênfase2 2 6 3" xfId="12684"/>
    <cellStyle name="20% - Ênfase2 2 6 3 2" xfId="23277"/>
    <cellStyle name="20% - Ênfase2 2 6 3 3" xfId="34463"/>
    <cellStyle name="20% - Ênfase2 2 6 4" xfId="14409"/>
    <cellStyle name="20% - Ênfase2 2 6 4 2" xfId="25173"/>
    <cellStyle name="20% - Ênfase2 2 6 4 3" xfId="36359"/>
    <cellStyle name="20% - Ênfase2 2 6 5" xfId="16134"/>
    <cellStyle name="20% - Ênfase2 2 6 5 2" xfId="27069"/>
    <cellStyle name="20% - Ênfase2 2 6 5 3" xfId="38255"/>
    <cellStyle name="20% - Ênfase2 2 6 6" xfId="17859"/>
    <cellStyle name="20% - Ênfase2 2 6 6 2" xfId="28965"/>
    <cellStyle name="20% - Ênfase2 2 6 6 3" xfId="40151"/>
    <cellStyle name="20% - Ênfase2 2 6 7" xfId="19584"/>
    <cellStyle name="20% - Ênfase2 2 6 8" xfId="30772"/>
    <cellStyle name="20% - Ênfase2 2 6 9" xfId="41958"/>
    <cellStyle name="20% - Ênfase2 2 7" xfId="1410"/>
    <cellStyle name="20% - Ênfase2 2 7 10" xfId="43971"/>
    <cellStyle name="20% - Ênfase2 2 7 2" xfId="11244"/>
    <cellStyle name="20% - Ênfase2 2 7 2 2" xfId="21700"/>
    <cellStyle name="20% - Ênfase2 2 7 2 3" xfId="32888"/>
    <cellStyle name="20% - Ênfase2 2 7 3" xfId="12972"/>
    <cellStyle name="20% - Ênfase2 2 7 3 2" xfId="23593"/>
    <cellStyle name="20% - Ênfase2 2 7 3 3" xfId="34779"/>
    <cellStyle name="20% - Ênfase2 2 7 4" xfId="14697"/>
    <cellStyle name="20% - Ênfase2 2 7 4 2" xfId="25489"/>
    <cellStyle name="20% - Ênfase2 2 7 4 3" xfId="36675"/>
    <cellStyle name="20% - Ênfase2 2 7 5" xfId="16422"/>
    <cellStyle name="20% - Ênfase2 2 7 5 2" xfId="27385"/>
    <cellStyle name="20% - Ênfase2 2 7 5 3" xfId="38571"/>
    <cellStyle name="20% - Ênfase2 2 7 6" xfId="18147"/>
    <cellStyle name="20% - Ênfase2 2 7 6 2" xfId="29281"/>
    <cellStyle name="20% - Ênfase2 2 7 6 3" xfId="40467"/>
    <cellStyle name="20% - Ênfase2 2 7 7" xfId="19872"/>
    <cellStyle name="20% - Ênfase2 2 7 8" xfId="31060"/>
    <cellStyle name="20% - Ênfase2 2 7 9" xfId="42246"/>
    <cellStyle name="20% - Ênfase2 2 8" xfId="1726"/>
    <cellStyle name="20% - Ênfase2 2 8 10" xfId="44259"/>
    <cellStyle name="20% - Ênfase2 2 8 2" xfId="11532"/>
    <cellStyle name="20% - Ênfase2 2 8 2 2" xfId="22016"/>
    <cellStyle name="20% - Ênfase2 2 8 2 3" xfId="33204"/>
    <cellStyle name="20% - Ênfase2 2 8 3" xfId="13260"/>
    <cellStyle name="20% - Ênfase2 2 8 3 2" xfId="23909"/>
    <cellStyle name="20% - Ênfase2 2 8 3 3" xfId="35095"/>
    <cellStyle name="20% - Ênfase2 2 8 4" xfId="14985"/>
    <cellStyle name="20% - Ênfase2 2 8 4 2" xfId="25805"/>
    <cellStyle name="20% - Ênfase2 2 8 4 3" xfId="36991"/>
    <cellStyle name="20% - Ênfase2 2 8 5" xfId="16710"/>
    <cellStyle name="20% - Ênfase2 2 8 5 2" xfId="27701"/>
    <cellStyle name="20% - Ênfase2 2 8 5 3" xfId="38887"/>
    <cellStyle name="20% - Ênfase2 2 8 6" xfId="18435"/>
    <cellStyle name="20% - Ênfase2 2 8 6 2" xfId="29597"/>
    <cellStyle name="20% - Ênfase2 2 8 6 3" xfId="40783"/>
    <cellStyle name="20% - Ênfase2 2 8 7" xfId="20160"/>
    <cellStyle name="20% - Ênfase2 2 8 8" xfId="31348"/>
    <cellStyle name="20% - Ênfase2 2 8 9" xfId="42534"/>
    <cellStyle name="20% - Ênfase2 2 9" xfId="2060"/>
    <cellStyle name="20% - Ênfase2 2 9 2" xfId="20448"/>
    <cellStyle name="20% - Ênfase2 2 9 3" xfId="31636"/>
    <cellStyle name="20% - Ênfase2 20" xfId="42802"/>
    <cellStyle name="20% - Ênfase2 3" xfId="168"/>
    <cellStyle name="20% - Ênfase2 3 10" xfId="11842"/>
    <cellStyle name="20% - Ênfase2 3 10 2" xfId="22353"/>
    <cellStyle name="20% - Ênfase2 3 10 3" xfId="33539"/>
    <cellStyle name="20% - Ênfase2 3 11" xfId="13567"/>
    <cellStyle name="20% - Ênfase2 3 11 2" xfId="24249"/>
    <cellStyle name="20% - Ênfase2 3 11 3" xfId="35435"/>
    <cellStyle name="20% - Ênfase2 3 12" xfId="15292"/>
    <cellStyle name="20% - Ênfase2 3 12 2" xfId="26145"/>
    <cellStyle name="20% - Ênfase2 3 12 3" xfId="37331"/>
    <cellStyle name="20% - Ênfase2 3 13" xfId="17017"/>
    <cellStyle name="20% - Ênfase2 3 13 2" xfId="28041"/>
    <cellStyle name="20% - Ênfase2 3 13 3" xfId="39227"/>
    <cellStyle name="20% - Ênfase2 3 14" xfId="18742"/>
    <cellStyle name="20% - Ênfase2 3 15" xfId="29930"/>
    <cellStyle name="20% - Ênfase2 3 16" xfId="41116"/>
    <cellStyle name="20% - Ênfase2 3 17" xfId="42841"/>
    <cellStyle name="20% - Ênfase2 3 2" xfId="258"/>
    <cellStyle name="20% - Ênfase2 3 2 10" xfId="13649"/>
    <cellStyle name="20% - Ênfase2 3 2 10 2" xfId="24339"/>
    <cellStyle name="20% - Ênfase2 3 2 10 3" xfId="35525"/>
    <cellStyle name="20% - Ênfase2 3 2 11" xfId="15374"/>
    <cellStyle name="20% - Ênfase2 3 2 11 2" xfId="26235"/>
    <cellStyle name="20% - Ênfase2 3 2 11 3" xfId="37421"/>
    <cellStyle name="20% - Ênfase2 3 2 12" xfId="17099"/>
    <cellStyle name="20% - Ênfase2 3 2 12 2" xfId="28131"/>
    <cellStyle name="20% - Ênfase2 3 2 12 3" xfId="39317"/>
    <cellStyle name="20% - Ênfase2 3 2 13" xfId="18824"/>
    <cellStyle name="20% - Ênfase2 3 2 14" xfId="30012"/>
    <cellStyle name="20% - Ênfase2 3 2 15" xfId="41198"/>
    <cellStyle name="20% - Ênfase2 3 2 16" xfId="42923"/>
    <cellStyle name="20% - Ênfase2 3 2 2" xfId="416"/>
    <cellStyle name="20% - Ênfase2 3 2 2 10" xfId="15518"/>
    <cellStyle name="20% - Ênfase2 3 2 2 10 2" xfId="26393"/>
    <cellStyle name="20% - Ênfase2 3 2 2 10 3" xfId="37579"/>
    <cellStyle name="20% - Ênfase2 3 2 2 11" xfId="17243"/>
    <cellStyle name="20% - Ênfase2 3 2 2 11 2" xfId="28289"/>
    <cellStyle name="20% - Ênfase2 3 2 2 11 3" xfId="39475"/>
    <cellStyle name="20% - Ênfase2 3 2 2 12" xfId="18968"/>
    <cellStyle name="20% - Ênfase2 3 2 2 13" xfId="30156"/>
    <cellStyle name="20% - Ênfase2 3 2 2 14" xfId="41342"/>
    <cellStyle name="20% - Ênfase2 3 2 2 15" xfId="43067"/>
    <cellStyle name="20% - Ênfase2 3 2 2 2" xfId="734"/>
    <cellStyle name="20% - Ênfase2 3 2 2 2 10" xfId="43355"/>
    <cellStyle name="20% - Ênfase2 3 2 2 2 2" xfId="10628"/>
    <cellStyle name="20% - Ênfase2 3 2 2 2 2 2" xfId="21024"/>
    <cellStyle name="20% - Ênfase2 3 2 2 2 2 3" xfId="32212"/>
    <cellStyle name="20% - Ênfase2 3 2 2 2 3" xfId="12356"/>
    <cellStyle name="20% - Ênfase2 3 2 2 2 3 2" xfId="22917"/>
    <cellStyle name="20% - Ênfase2 3 2 2 2 3 3" xfId="34103"/>
    <cellStyle name="20% - Ênfase2 3 2 2 2 4" xfId="14081"/>
    <cellStyle name="20% - Ênfase2 3 2 2 2 4 2" xfId="24813"/>
    <cellStyle name="20% - Ênfase2 3 2 2 2 4 3" xfId="35999"/>
    <cellStyle name="20% - Ênfase2 3 2 2 2 5" xfId="15806"/>
    <cellStyle name="20% - Ênfase2 3 2 2 2 5 2" xfId="26709"/>
    <cellStyle name="20% - Ênfase2 3 2 2 2 5 3" xfId="37895"/>
    <cellStyle name="20% - Ênfase2 3 2 2 2 6" xfId="17531"/>
    <cellStyle name="20% - Ênfase2 3 2 2 2 6 2" xfId="28605"/>
    <cellStyle name="20% - Ênfase2 3 2 2 2 6 3" xfId="39791"/>
    <cellStyle name="20% - Ênfase2 3 2 2 2 7" xfId="19256"/>
    <cellStyle name="20% - Ênfase2 3 2 2 2 8" xfId="30444"/>
    <cellStyle name="20% - Ênfase2 3 2 2 2 9" xfId="41630"/>
    <cellStyle name="20% - Ênfase2 3 2 2 3" xfId="1050"/>
    <cellStyle name="20% - Ênfase2 3 2 2 3 10" xfId="43643"/>
    <cellStyle name="20% - Ênfase2 3 2 2 3 2" xfId="10916"/>
    <cellStyle name="20% - Ênfase2 3 2 2 3 2 2" xfId="21340"/>
    <cellStyle name="20% - Ênfase2 3 2 2 3 2 3" xfId="32528"/>
    <cellStyle name="20% - Ênfase2 3 2 2 3 3" xfId="12644"/>
    <cellStyle name="20% - Ênfase2 3 2 2 3 3 2" xfId="23233"/>
    <cellStyle name="20% - Ênfase2 3 2 2 3 3 3" xfId="34419"/>
    <cellStyle name="20% - Ênfase2 3 2 2 3 4" xfId="14369"/>
    <cellStyle name="20% - Ênfase2 3 2 2 3 4 2" xfId="25129"/>
    <cellStyle name="20% - Ênfase2 3 2 2 3 4 3" xfId="36315"/>
    <cellStyle name="20% - Ênfase2 3 2 2 3 5" xfId="16094"/>
    <cellStyle name="20% - Ênfase2 3 2 2 3 5 2" xfId="27025"/>
    <cellStyle name="20% - Ênfase2 3 2 2 3 5 3" xfId="38211"/>
    <cellStyle name="20% - Ênfase2 3 2 2 3 6" xfId="17819"/>
    <cellStyle name="20% - Ênfase2 3 2 2 3 6 2" xfId="28921"/>
    <cellStyle name="20% - Ênfase2 3 2 2 3 6 3" xfId="40107"/>
    <cellStyle name="20% - Ênfase2 3 2 2 3 7" xfId="19544"/>
    <cellStyle name="20% - Ênfase2 3 2 2 3 8" xfId="30732"/>
    <cellStyle name="20% - Ênfase2 3 2 2 3 9" xfId="41918"/>
    <cellStyle name="20% - Ênfase2 3 2 2 4" xfId="1366"/>
    <cellStyle name="20% - Ênfase2 3 2 2 4 10" xfId="43931"/>
    <cellStyle name="20% - Ênfase2 3 2 2 4 2" xfId="11204"/>
    <cellStyle name="20% - Ênfase2 3 2 2 4 2 2" xfId="21656"/>
    <cellStyle name="20% - Ênfase2 3 2 2 4 2 3" xfId="32844"/>
    <cellStyle name="20% - Ênfase2 3 2 2 4 3" xfId="12932"/>
    <cellStyle name="20% - Ênfase2 3 2 2 4 3 2" xfId="23549"/>
    <cellStyle name="20% - Ênfase2 3 2 2 4 3 3" xfId="34735"/>
    <cellStyle name="20% - Ênfase2 3 2 2 4 4" xfId="14657"/>
    <cellStyle name="20% - Ênfase2 3 2 2 4 4 2" xfId="25445"/>
    <cellStyle name="20% - Ênfase2 3 2 2 4 4 3" xfId="36631"/>
    <cellStyle name="20% - Ênfase2 3 2 2 4 5" xfId="16382"/>
    <cellStyle name="20% - Ênfase2 3 2 2 4 5 2" xfId="27341"/>
    <cellStyle name="20% - Ênfase2 3 2 2 4 5 3" xfId="38527"/>
    <cellStyle name="20% - Ênfase2 3 2 2 4 6" xfId="18107"/>
    <cellStyle name="20% - Ênfase2 3 2 2 4 6 2" xfId="29237"/>
    <cellStyle name="20% - Ênfase2 3 2 2 4 6 3" xfId="40423"/>
    <cellStyle name="20% - Ênfase2 3 2 2 4 7" xfId="19832"/>
    <cellStyle name="20% - Ênfase2 3 2 2 4 8" xfId="31020"/>
    <cellStyle name="20% - Ênfase2 3 2 2 4 9" xfId="42206"/>
    <cellStyle name="20% - Ênfase2 3 2 2 5" xfId="1682"/>
    <cellStyle name="20% - Ênfase2 3 2 2 5 10" xfId="44219"/>
    <cellStyle name="20% - Ênfase2 3 2 2 5 2" xfId="11492"/>
    <cellStyle name="20% - Ênfase2 3 2 2 5 2 2" xfId="21972"/>
    <cellStyle name="20% - Ênfase2 3 2 2 5 2 3" xfId="33160"/>
    <cellStyle name="20% - Ênfase2 3 2 2 5 3" xfId="13220"/>
    <cellStyle name="20% - Ênfase2 3 2 2 5 3 2" xfId="23865"/>
    <cellStyle name="20% - Ênfase2 3 2 2 5 3 3" xfId="35051"/>
    <cellStyle name="20% - Ênfase2 3 2 2 5 4" xfId="14945"/>
    <cellStyle name="20% - Ênfase2 3 2 2 5 4 2" xfId="25761"/>
    <cellStyle name="20% - Ênfase2 3 2 2 5 4 3" xfId="36947"/>
    <cellStyle name="20% - Ênfase2 3 2 2 5 5" xfId="16670"/>
    <cellStyle name="20% - Ênfase2 3 2 2 5 5 2" xfId="27657"/>
    <cellStyle name="20% - Ênfase2 3 2 2 5 5 3" xfId="38843"/>
    <cellStyle name="20% - Ênfase2 3 2 2 5 6" xfId="18395"/>
    <cellStyle name="20% - Ênfase2 3 2 2 5 6 2" xfId="29553"/>
    <cellStyle name="20% - Ênfase2 3 2 2 5 6 3" xfId="40739"/>
    <cellStyle name="20% - Ênfase2 3 2 2 5 7" xfId="20120"/>
    <cellStyle name="20% - Ênfase2 3 2 2 5 8" xfId="31308"/>
    <cellStyle name="20% - Ênfase2 3 2 2 5 9" xfId="42494"/>
    <cellStyle name="20% - Ênfase2 3 2 2 6" xfId="1998"/>
    <cellStyle name="20% - Ênfase2 3 2 2 6 10" xfId="44507"/>
    <cellStyle name="20% - Ênfase2 3 2 2 6 2" xfId="11780"/>
    <cellStyle name="20% - Ênfase2 3 2 2 6 2 2" xfId="22288"/>
    <cellStyle name="20% - Ênfase2 3 2 2 6 2 3" xfId="33476"/>
    <cellStyle name="20% - Ênfase2 3 2 2 6 3" xfId="13508"/>
    <cellStyle name="20% - Ênfase2 3 2 2 6 3 2" xfId="24181"/>
    <cellStyle name="20% - Ênfase2 3 2 2 6 3 3" xfId="35367"/>
    <cellStyle name="20% - Ênfase2 3 2 2 6 4" xfId="15233"/>
    <cellStyle name="20% - Ênfase2 3 2 2 6 4 2" xfId="26077"/>
    <cellStyle name="20% - Ênfase2 3 2 2 6 4 3" xfId="37263"/>
    <cellStyle name="20% - Ênfase2 3 2 2 6 5" xfId="16958"/>
    <cellStyle name="20% - Ênfase2 3 2 2 6 5 2" xfId="27973"/>
    <cellStyle name="20% - Ênfase2 3 2 2 6 5 3" xfId="39159"/>
    <cellStyle name="20% - Ênfase2 3 2 2 6 6" xfId="18683"/>
    <cellStyle name="20% - Ênfase2 3 2 2 6 6 2" xfId="29869"/>
    <cellStyle name="20% - Ênfase2 3 2 2 6 6 3" xfId="41055"/>
    <cellStyle name="20% - Ênfase2 3 2 2 6 7" xfId="20408"/>
    <cellStyle name="20% - Ênfase2 3 2 2 6 8" xfId="31596"/>
    <cellStyle name="20% - Ênfase2 3 2 2 6 9" xfId="42782"/>
    <cellStyle name="20% - Ênfase2 3 2 2 7" xfId="10339"/>
    <cellStyle name="20% - Ênfase2 3 2 2 7 2" xfId="20708"/>
    <cellStyle name="20% - Ênfase2 3 2 2 7 3" xfId="31896"/>
    <cellStyle name="20% - Ênfase2 3 2 2 8" xfId="12068"/>
    <cellStyle name="20% - Ênfase2 3 2 2 8 2" xfId="22601"/>
    <cellStyle name="20% - Ênfase2 3 2 2 8 3" xfId="33787"/>
    <cellStyle name="20% - Ênfase2 3 2 2 9" xfId="13793"/>
    <cellStyle name="20% - Ênfase2 3 2 2 9 2" xfId="24497"/>
    <cellStyle name="20% - Ênfase2 3 2 2 9 3" xfId="35683"/>
    <cellStyle name="20% - Ênfase2 3 2 3" xfId="576"/>
    <cellStyle name="20% - Ênfase2 3 2 3 10" xfId="43211"/>
    <cellStyle name="20% - Ênfase2 3 2 3 2" xfId="10484"/>
    <cellStyle name="20% - Ênfase2 3 2 3 2 2" xfId="20866"/>
    <cellStyle name="20% - Ênfase2 3 2 3 2 3" xfId="32054"/>
    <cellStyle name="20% - Ênfase2 3 2 3 3" xfId="12212"/>
    <cellStyle name="20% - Ênfase2 3 2 3 3 2" xfId="22759"/>
    <cellStyle name="20% - Ênfase2 3 2 3 3 3" xfId="33945"/>
    <cellStyle name="20% - Ênfase2 3 2 3 4" xfId="13937"/>
    <cellStyle name="20% - Ênfase2 3 2 3 4 2" xfId="24655"/>
    <cellStyle name="20% - Ênfase2 3 2 3 4 3" xfId="35841"/>
    <cellStyle name="20% - Ênfase2 3 2 3 5" xfId="15662"/>
    <cellStyle name="20% - Ênfase2 3 2 3 5 2" xfId="26551"/>
    <cellStyle name="20% - Ênfase2 3 2 3 5 3" xfId="37737"/>
    <cellStyle name="20% - Ênfase2 3 2 3 6" xfId="17387"/>
    <cellStyle name="20% - Ênfase2 3 2 3 6 2" xfId="28447"/>
    <cellStyle name="20% - Ênfase2 3 2 3 6 3" xfId="39633"/>
    <cellStyle name="20% - Ênfase2 3 2 3 7" xfId="19112"/>
    <cellStyle name="20% - Ênfase2 3 2 3 8" xfId="30300"/>
    <cellStyle name="20% - Ênfase2 3 2 3 9" xfId="41486"/>
    <cellStyle name="20% - Ênfase2 3 2 4" xfId="892"/>
    <cellStyle name="20% - Ênfase2 3 2 4 10" xfId="43499"/>
    <cellStyle name="20% - Ênfase2 3 2 4 2" xfId="10772"/>
    <cellStyle name="20% - Ênfase2 3 2 4 2 2" xfId="21182"/>
    <cellStyle name="20% - Ênfase2 3 2 4 2 3" xfId="32370"/>
    <cellStyle name="20% - Ênfase2 3 2 4 3" xfId="12500"/>
    <cellStyle name="20% - Ênfase2 3 2 4 3 2" xfId="23075"/>
    <cellStyle name="20% - Ênfase2 3 2 4 3 3" xfId="34261"/>
    <cellStyle name="20% - Ênfase2 3 2 4 4" xfId="14225"/>
    <cellStyle name="20% - Ênfase2 3 2 4 4 2" xfId="24971"/>
    <cellStyle name="20% - Ênfase2 3 2 4 4 3" xfId="36157"/>
    <cellStyle name="20% - Ênfase2 3 2 4 5" xfId="15950"/>
    <cellStyle name="20% - Ênfase2 3 2 4 5 2" xfId="26867"/>
    <cellStyle name="20% - Ênfase2 3 2 4 5 3" xfId="38053"/>
    <cellStyle name="20% - Ênfase2 3 2 4 6" xfId="17675"/>
    <cellStyle name="20% - Ênfase2 3 2 4 6 2" xfId="28763"/>
    <cellStyle name="20% - Ênfase2 3 2 4 6 3" xfId="39949"/>
    <cellStyle name="20% - Ênfase2 3 2 4 7" xfId="19400"/>
    <cellStyle name="20% - Ênfase2 3 2 4 8" xfId="30588"/>
    <cellStyle name="20% - Ênfase2 3 2 4 9" xfId="41774"/>
    <cellStyle name="20% - Ênfase2 3 2 5" xfId="1208"/>
    <cellStyle name="20% - Ênfase2 3 2 5 10" xfId="43787"/>
    <cellStyle name="20% - Ênfase2 3 2 5 2" xfId="11060"/>
    <cellStyle name="20% - Ênfase2 3 2 5 2 2" xfId="21498"/>
    <cellStyle name="20% - Ênfase2 3 2 5 2 3" xfId="32686"/>
    <cellStyle name="20% - Ênfase2 3 2 5 3" xfId="12788"/>
    <cellStyle name="20% - Ênfase2 3 2 5 3 2" xfId="23391"/>
    <cellStyle name="20% - Ênfase2 3 2 5 3 3" xfId="34577"/>
    <cellStyle name="20% - Ênfase2 3 2 5 4" xfId="14513"/>
    <cellStyle name="20% - Ênfase2 3 2 5 4 2" xfId="25287"/>
    <cellStyle name="20% - Ênfase2 3 2 5 4 3" xfId="36473"/>
    <cellStyle name="20% - Ênfase2 3 2 5 5" xfId="16238"/>
    <cellStyle name="20% - Ênfase2 3 2 5 5 2" xfId="27183"/>
    <cellStyle name="20% - Ênfase2 3 2 5 5 3" xfId="38369"/>
    <cellStyle name="20% - Ênfase2 3 2 5 6" xfId="17963"/>
    <cellStyle name="20% - Ênfase2 3 2 5 6 2" xfId="29079"/>
    <cellStyle name="20% - Ênfase2 3 2 5 6 3" xfId="40265"/>
    <cellStyle name="20% - Ênfase2 3 2 5 7" xfId="19688"/>
    <cellStyle name="20% - Ênfase2 3 2 5 8" xfId="30876"/>
    <cellStyle name="20% - Ênfase2 3 2 5 9" xfId="42062"/>
    <cellStyle name="20% - Ênfase2 3 2 6" xfId="1524"/>
    <cellStyle name="20% - Ênfase2 3 2 6 10" xfId="44075"/>
    <cellStyle name="20% - Ênfase2 3 2 6 2" xfId="11348"/>
    <cellStyle name="20% - Ênfase2 3 2 6 2 2" xfId="21814"/>
    <cellStyle name="20% - Ênfase2 3 2 6 2 3" xfId="33002"/>
    <cellStyle name="20% - Ênfase2 3 2 6 3" xfId="13076"/>
    <cellStyle name="20% - Ênfase2 3 2 6 3 2" xfId="23707"/>
    <cellStyle name="20% - Ênfase2 3 2 6 3 3" xfId="34893"/>
    <cellStyle name="20% - Ênfase2 3 2 6 4" xfId="14801"/>
    <cellStyle name="20% - Ênfase2 3 2 6 4 2" xfId="25603"/>
    <cellStyle name="20% - Ênfase2 3 2 6 4 3" xfId="36789"/>
    <cellStyle name="20% - Ênfase2 3 2 6 5" xfId="16526"/>
    <cellStyle name="20% - Ênfase2 3 2 6 5 2" xfId="27499"/>
    <cellStyle name="20% - Ênfase2 3 2 6 5 3" xfId="38685"/>
    <cellStyle name="20% - Ênfase2 3 2 6 6" xfId="18251"/>
    <cellStyle name="20% - Ênfase2 3 2 6 6 2" xfId="29395"/>
    <cellStyle name="20% - Ênfase2 3 2 6 6 3" xfId="40581"/>
    <cellStyle name="20% - Ênfase2 3 2 6 7" xfId="19976"/>
    <cellStyle name="20% - Ênfase2 3 2 6 8" xfId="31164"/>
    <cellStyle name="20% - Ênfase2 3 2 6 9" xfId="42350"/>
    <cellStyle name="20% - Ênfase2 3 2 7" xfId="1840"/>
    <cellStyle name="20% - Ênfase2 3 2 7 10" xfId="44363"/>
    <cellStyle name="20% - Ênfase2 3 2 7 2" xfId="11636"/>
    <cellStyle name="20% - Ênfase2 3 2 7 2 2" xfId="22130"/>
    <cellStyle name="20% - Ênfase2 3 2 7 2 3" xfId="33318"/>
    <cellStyle name="20% - Ênfase2 3 2 7 3" xfId="13364"/>
    <cellStyle name="20% - Ênfase2 3 2 7 3 2" xfId="24023"/>
    <cellStyle name="20% - Ênfase2 3 2 7 3 3" xfId="35209"/>
    <cellStyle name="20% - Ênfase2 3 2 7 4" xfId="15089"/>
    <cellStyle name="20% - Ênfase2 3 2 7 4 2" xfId="25919"/>
    <cellStyle name="20% - Ênfase2 3 2 7 4 3" xfId="37105"/>
    <cellStyle name="20% - Ênfase2 3 2 7 5" xfId="16814"/>
    <cellStyle name="20% - Ênfase2 3 2 7 5 2" xfId="27815"/>
    <cellStyle name="20% - Ênfase2 3 2 7 5 3" xfId="39001"/>
    <cellStyle name="20% - Ênfase2 3 2 7 6" xfId="18539"/>
    <cellStyle name="20% - Ênfase2 3 2 7 6 2" xfId="29711"/>
    <cellStyle name="20% - Ênfase2 3 2 7 6 3" xfId="40897"/>
    <cellStyle name="20% - Ênfase2 3 2 7 7" xfId="20264"/>
    <cellStyle name="20% - Ênfase2 3 2 7 8" xfId="31452"/>
    <cellStyle name="20% - Ênfase2 3 2 7 9" xfId="42638"/>
    <cellStyle name="20% - Ênfase2 3 2 8" xfId="2080"/>
    <cellStyle name="20% - Ênfase2 3 2 8 2" xfId="20552"/>
    <cellStyle name="20% - Ênfase2 3 2 8 3" xfId="31740"/>
    <cellStyle name="20% - Ênfase2 3 2 9" xfId="11924"/>
    <cellStyle name="20% - Ênfase2 3 2 9 2" xfId="22443"/>
    <cellStyle name="20% - Ênfase2 3 2 9 3" xfId="33629"/>
    <cellStyle name="20% - Ênfase2 3 3" xfId="326"/>
    <cellStyle name="20% - Ênfase2 3 3 10" xfId="15436"/>
    <cellStyle name="20% - Ênfase2 3 3 10 2" xfId="26303"/>
    <cellStyle name="20% - Ênfase2 3 3 10 3" xfId="37489"/>
    <cellStyle name="20% - Ênfase2 3 3 11" xfId="17161"/>
    <cellStyle name="20% - Ênfase2 3 3 11 2" xfId="28199"/>
    <cellStyle name="20% - Ênfase2 3 3 11 3" xfId="39385"/>
    <cellStyle name="20% - Ênfase2 3 3 12" xfId="18886"/>
    <cellStyle name="20% - Ênfase2 3 3 13" xfId="30074"/>
    <cellStyle name="20% - Ênfase2 3 3 14" xfId="41260"/>
    <cellStyle name="20% - Ênfase2 3 3 15" xfId="42985"/>
    <cellStyle name="20% - Ênfase2 3 3 2" xfId="644"/>
    <cellStyle name="20% - Ênfase2 3 3 2 10" xfId="43273"/>
    <cellStyle name="20% - Ênfase2 3 3 2 2" xfId="10546"/>
    <cellStyle name="20% - Ênfase2 3 3 2 2 2" xfId="20934"/>
    <cellStyle name="20% - Ênfase2 3 3 2 2 3" xfId="32122"/>
    <cellStyle name="20% - Ênfase2 3 3 2 3" xfId="12274"/>
    <cellStyle name="20% - Ênfase2 3 3 2 3 2" xfId="22827"/>
    <cellStyle name="20% - Ênfase2 3 3 2 3 3" xfId="34013"/>
    <cellStyle name="20% - Ênfase2 3 3 2 4" xfId="13999"/>
    <cellStyle name="20% - Ênfase2 3 3 2 4 2" xfId="24723"/>
    <cellStyle name="20% - Ênfase2 3 3 2 4 3" xfId="35909"/>
    <cellStyle name="20% - Ênfase2 3 3 2 5" xfId="15724"/>
    <cellStyle name="20% - Ênfase2 3 3 2 5 2" xfId="26619"/>
    <cellStyle name="20% - Ênfase2 3 3 2 5 3" xfId="37805"/>
    <cellStyle name="20% - Ênfase2 3 3 2 6" xfId="17449"/>
    <cellStyle name="20% - Ênfase2 3 3 2 6 2" xfId="28515"/>
    <cellStyle name="20% - Ênfase2 3 3 2 6 3" xfId="39701"/>
    <cellStyle name="20% - Ênfase2 3 3 2 7" xfId="19174"/>
    <cellStyle name="20% - Ênfase2 3 3 2 8" xfId="30362"/>
    <cellStyle name="20% - Ênfase2 3 3 2 9" xfId="41548"/>
    <cellStyle name="20% - Ênfase2 3 3 3" xfId="960"/>
    <cellStyle name="20% - Ênfase2 3 3 3 10" xfId="43561"/>
    <cellStyle name="20% - Ênfase2 3 3 3 2" xfId="10834"/>
    <cellStyle name="20% - Ênfase2 3 3 3 2 2" xfId="21250"/>
    <cellStyle name="20% - Ênfase2 3 3 3 2 3" xfId="32438"/>
    <cellStyle name="20% - Ênfase2 3 3 3 3" xfId="12562"/>
    <cellStyle name="20% - Ênfase2 3 3 3 3 2" xfId="23143"/>
    <cellStyle name="20% - Ênfase2 3 3 3 3 3" xfId="34329"/>
    <cellStyle name="20% - Ênfase2 3 3 3 4" xfId="14287"/>
    <cellStyle name="20% - Ênfase2 3 3 3 4 2" xfId="25039"/>
    <cellStyle name="20% - Ênfase2 3 3 3 4 3" xfId="36225"/>
    <cellStyle name="20% - Ênfase2 3 3 3 5" xfId="16012"/>
    <cellStyle name="20% - Ênfase2 3 3 3 5 2" xfId="26935"/>
    <cellStyle name="20% - Ênfase2 3 3 3 5 3" xfId="38121"/>
    <cellStyle name="20% - Ênfase2 3 3 3 6" xfId="17737"/>
    <cellStyle name="20% - Ênfase2 3 3 3 6 2" xfId="28831"/>
    <cellStyle name="20% - Ênfase2 3 3 3 6 3" xfId="40017"/>
    <cellStyle name="20% - Ênfase2 3 3 3 7" xfId="19462"/>
    <cellStyle name="20% - Ênfase2 3 3 3 8" xfId="30650"/>
    <cellStyle name="20% - Ênfase2 3 3 3 9" xfId="41836"/>
    <cellStyle name="20% - Ênfase2 3 3 4" xfId="1276"/>
    <cellStyle name="20% - Ênfase2 3 3 4 10" xfId="43849"/>
    <cellStyle name="20% - Ênfase2 3 3 4 2" xfId="11122"/>
    <cellStyle name="20% - Ênfase2 3 3 4 2 2" xfId="21566"/>
    <cellStyle name="20% - Ênfase2 3 3 4 2 3" xfId="32754"/>
    <cellStyle name="20% - Ênfase2 3 3 4 3" xfId="12850"/>
    <cellStyle name="20% - Ênfase2 3 3 4 3 2" xfId="23459"/>
    <cellStyle name="20% - Ênfase2 3 3 4 3 3" xfId="34645"/>
    <cellStyle name="20% - Ênfase2 3 3 4 4" xfId="14575"/>
    <cellStyle name="20% - Ênfase2 3 3 4 4 2" xfId="25355"/>
    <cellStyle name="20% - Ênfase2 3 3 4 4 3" xfId="36541"/>
    <cellStyle name="20% - Ênfase2 3 3 4 5" xfId="16300"/>
    <cellStyle name="20% - Ênfase2 3 3 4 5 2" xfId="27251"/>
    <cellStyle name="20% - Ênfase2 3 3 4 5 3" xfId="38437"/>
    <cellStyle name="20% - Ênfase2 3 3 4 6" xfId="18025"/>
    <cellStyle name="20% - Ênfase2 3 3 4 6 2" xfId="29147"/>
    <cellStyle name="20% - Ênfase2 3 3 4 6 3" xfId="40333"/>
    <cellStyle name="20% - Ênfase2 3 3 4 7" xfId="19750"/>
    <cellStyle name="20% - Ênfase2 3 3 4 8" xfId="30938"/>
    <cellStyle name="20% - Ênfase2 3 3 4 9" xfId="42124"/>
    <cellStyle name="20% - Ênfase2 3 3 5" xfId="1592"/>
    <cellStyle name="20% - Ênfase2 3 3 5 10" xfId="44137"/>
    <cellStyle name="20% - Ênfase2 3 3 5 2" xfId="11410"/>
    <cellStyle name="20% - Ênfase2 3 3 5 2 2" xfId="21882"/>
    <cellStyle name="20% - Ênfase2 3 3 5 2 3" xfId="33070"/>
    <cellStyle name="20% - Ênfase2 3 3 5 3" xfId="13138"/>
    <cellStyle name="20% - Ênfase2 3 3 5 3 2" xfId="23775"/>
    <cellStyle name="20% - Ênfase2 3 3 5 3 3" xfId="34961"/>
    <cellStyle name="20% - Ênfase2 3 3 5 4" xfId="14863"/>
    <cellStyle name="20% - Ênfase2 3 3 5 4 2" xfId="25671"/>
    <cellStyle name="20% - Ênfase2 3 3 5 4 3" xfId="36857"/>
    <cellStyle name="20% - Ênfase2 3 3 5 5" xfId="16588"/>
    <cellStyle name="20% - Ênfase2 3 3 5 5 2" xfId="27567"/>
    <cellStyle name="20% - Ênfase2 3 3 5 5 3" xfId="38753"/>
    <cellStyle name="20% - Ênfase2 3 3 5 6" xfId="18313"/>
    <cellStyle name="20% - Ênfase2 3 3 5 6 2" xfId="29463"/>
    <cellStyle name="20% - Ênfase2 3 3 5 6 3" xfId="40649"/>
    <cellStyle name="20% - Ênfase2 3 3 5 7" xfId="20038"/>
    <cellStyle name="20% - Ênfase2 3 3 5 8" xfId="31226"/>
    <cellStyle name="20% - Ênfase2 3 3 5 9" xfId="42412"/>
    <cellStyle name="20% - Ênfase2 3 3 6" xfId="1908"/>
    <cellStyle name="20% - Ênfase2 3 3 6 10" xfId="44425"/>
    <cellStyle name="20% - Ênfase2 3 3 6 2" xfId="11698"/>
    <cellStyle name="20% - Ênfase2 3 3 6 2 2" xfId="22198"/>
    <cellStyle name="20% - Ênfase2 3 3 6 2 3" xfId="33386"/>
    <cellStyle name="20% - Ênfase2 3 3 6 3" xfId="13426"/>
    <cellStyle name="20% - Ênfase2 3 3 6 3 2" xfId="24091"/>
    <cellStyle name="20% - Ênfase2 3 3 6 3 3" xfId="35277"/>
    <cellStyle name="20% - Ênfase2 3 3 6 4" xfId="15151"/>
    <cellStyle name="20% - Ênfase2 3 3 6 4 2" xfId="25987"/>
    <cellStyle name="20% - Ênfase2 3 3 6 4 3" xfId="37173"/>
    <cellStyle name="20% - Ênfase2 3 3 6 5" xfId="16876"/>
    <cellStyle name="20% - Ênfase2 3 3 6 5 2" xfId="27883"/>
    <cellStyle name="20% - Ênfase2 3 3 6 5 3" xfId="39069"/>
    <cellStyle name="20% - Ênfase2 3 3 6 6" xfId="18601"/>
    <cellStyle name="20% - Ênfase2 3 3 6 6 2" xfId="29779"/>
    <cellStyle name="20% - Ênfase2 3 3 6 6 3" xfId="40965"/>
    <cellStyle name="20% - Ênfase2 3 3 6 7" xfId="20326"/>
    <cellStyle name="20% - Ênfase2 3 3 6 8" xfId="31514"/>
    <cellStyle name="20% - Ênfase2 3 3 6 9" xfId="42700"/>
    <cellStyle name="20% - Ênfase2 3 3 7" xfId="10257"/>
    <cellStyle name="20% - Ênfase2 3 3 7 2" xfId="20618"/>
    <cellStyle name="20% - Ênfase2 3 3 7 3" xfId="31806"/>
    <cellStyle name="20% - Ênfase2 3 3 8" xfId="11986"/>
    <cellStyle name="20% - Ênfase2 3 3 8 2" xfId="22511"/>
    <cellStyle name="20% - Ênfase2 3 3 8 3" xfId="33697"/>
    <cellStyle name="20% - Ênfase2 3 3 9" xfId="13711"/>
    <cellStyle name="20% - Ênfase2 3 3 9 2" xfId="24407"/>
    <cellStyle name="20% - Ênfase2 3 3 9 3" xfId="35593"/>
    <cellStyle name="20% - Ênfase2 3 4" xfId="486"/>
    <cellStyle name="20% - Ênfase2 3 4 10" xfId="43129"/>
    <cellStyle name="20% - Ênfase2 3 4 2" xfId="10402"/>
    <cellStyle name="20% - Ênfase2 3 4 2 2" xfId="20776"/>
    <cellStyle name="20% - Ênfase2 3 4 2 3" xfId="31964"/>
    <cellStyle name="20% - Ênfase2 3 4 3" xfId="12130"/>
    <cellStyle name="20% - Ênfase2 3 4 3 2" xfId="22669"/>
    <cellStyle name="20% - Ênfase2 3 4 3 3" xfId="33855"/>
    <cellStyle name="20% - Ênfase2 3 4 4" xfId="13855"/>
    <cellStyle name="20% - Ênfase2 3 4 4 2" xfId="24565"/>
    <cellStyle name="20% - Ênfase2 3 4 4 3" xfId="35751"/>
    <cellStyle name="20% - Ênfase2 3 4 5" xfId="15580"/>
    <cellStyle name="20% - Ênfase2 3 4 5 2" xfId="26461"/>
    <cellStyle name="20% - Ênfase2 3 4 5 3" xfId="37647"/>
    <cellStyle name="20% - Ênfase2 3 4 6" xfId="17305"/>
    <cellStyle name="20% - Ênfase2 3 4 6 2" xfId="28357"/>
    <cellStyle name="20% - Ênfase2 3 4 6 3" xfId="39543"/>
    <cellStyle name="20% - Ênfase2 3 4 7" xfId="19030"/>
    <cellStyle name="20% - Ênfase2 3 4 8" xfId="30218"/>
    <cellStyle name="20% - Ênfase2 3 4 9" xfId="41404"/>
    <cellStyle name="20% - Ênfase2 3 5" xfId="802"/>
    <cellStyle name="20% - Ênfase2 3 5 10" xfId="43417"/>
    <cellStyle name="20% - Ênfase2 3 5 2" xfId="10690"/>
    <cellStyle name="20% - Ênfase2 3 5 2 2" xfId="21092"/>
    <cellStyle name="20% - Ênfase2 3 5 2 3" xfId="32280"/>
    <cellStyle name="20% - Ênfase2 3 5 3" xfId="12418"/>
    <cellStyle name="20% - Ênfase2 3 5 3 2" xfId="22985"/>
    <cellStyle name="20% - Ênfase2 3 5 3 3" xfId="34171"/>
    <cellStyle name="20% - Ênfase2 3 5 4" xfId="14143"/>
    <cellStyle name="20% - Ênfase2 3 5 4 2" xfId="24881"/>
    <cellStyle name="20% - Ênfase2 3 5 4 3" xfId="36067"/>
    <cellStyle name="20% - Ênfase2 3 5 5" xfId="15868"/>
    <cellStyle name="20% - Ênfase2 3 5 5 2" xfId="26777"/>
    <cellStyle name="20% - Ênfase2 3 5 5 3" xfId="37963"/>
    <cellStyle name="20% - Ênfase2 3 5 6" xfId="17593"/>
    <cellStyle name="20% - Ênfase2 3 5 6 2" xfId="28673"/>
    <cellStyle name="20% - Ênfase2 3 5 6 3" xfId="39859"/>
    <cellStyle name="20% - Ênfase2 3 5 7" xfId="19318"/>
    <cellStyle name="20% - Ênfase2 3 5 8" xfId="30506"/>
    <cellStyle name="20% - Ênfase2 3 5 9" xfId="41692"/>
    <cellStyle name="20% - Ênfase2 3 6" xfId="1118"/>
    <cellStyle name="20% - Ênfase2 3 6 10" xfId="43705"/>
    <cellStyle name="20% - Ênfase2 3 6 2" xfId="10978"/>
    <cellStyle name="20% - Ênfase2 3 6 2 2" xfId="21408"/>
    <cellStyle name="20% - Ênfase2 3 6 2 3" xfId="32596"/>
    <cellStyle name="20% - Ênfase2 3 6 3" xfId="12706"/>
    <cellStyle name="20% - Ênfase2 3 6 3 2" xfId="23301"/>
    <cellStyle name="20% - Ênfase2 3 6 3 3" xfId="34487"/>
    <cellStyle name="20% - Ênfase2 3 6 4" xfId="14431"/>
    <cellStyle name="20% - Ênfase2 3 6 4 2" xfId="25197"/>
    <cellStyle name="20% - Ênfase2 3 6 4 3" xfId="36383"/>
    <cellStyle name="20% - Ênfase2 3 6 5" xfId="16156"/>
    <cellStyle name="20% - Ênfase2 3 6 5 2" xfId="27093"/>
    <cellStyle name="20% - Ênfase2 3 6 5 3" xfId="38279"/>
    <cellStyle name="20% - Ênfase2 3 6 6" xfId="17881"/>
    <cellStyle name="20% - Ênfase2 3 6 6 2" xfId="28989"/>
    <cellStyle name="20% - Ênfase2 3 6 6 3" xfId="40175"/>
    <cellStyle name="20% - Ênfase2 3 6 7" xfId="19606"/>
    <cellStyle name="20% - Ênfase2 3 6 8" xfId="30794"/>
    <cellStyle name="20% - Ênfase2 3 6 9" xfId="41980"/>
    <cellStyle name="20% - Ênfase2 3 7" xfId="1434"/>
    <cellStyle name="20% - Ênfase2 3 7 10" xfId="43993"/>
    <cellStyle name="20% - Ênfase2 3 7 2" xfId="11266"/>
    <cellStyle name="20% - Ênfase2 3 7 2 2" xfId="21724"/>
    <cellStyle name="20% - Ênfase2 3 7 2 3" xfId="32912"/>
    <cellStyle name="20% - Ênfase2 3 7 3" xfId="12994"/>
    <cellStyle name="20% - Ênfase2 3 7 3 2" xfId="23617"/>
    <cellStyle name="20% - Ênfase2 3 7 3 3" xfId="34803"/>
    <cellStyle name="20% - Ênfase2 3 7 4" xfId="14719"/>
    <cellStyle name="20% - Ênfase2 3 7 4 2" xfId="25513"/>
    <cellStyle name="20% - Ênfase2 3 7 4 3" xfId="36699"/>
    <cellStyle name="20% - Ênfase2 3 7 5" xfId="16444"/>
    <cellStyle name="20% - Ênfase2 3 7 5 2" xfId="27409"/>
    <cellStyle name="20% - Ênfase2 3 7 5 3" xfId="38595"/>
    <cellStyle name="20% - Ênfase2 3 7 6" xfId="18169"/>
    <cellStyle name="20% - Ênfase2 3 7 6 2" xfId="29305"/>
    <cellStyle name="20% - Ênfase2 3 7 6 3" xfId="40491"/>
    <cellStyle name="20% - Ênfase2 3 7 7" xfId="19894"/>
    <cellStyle name="20% - Ênfase2 3 7 8" xfId="31082"/>
    <cellStyle name="20% - Ênfase2 3 7 9" xfId="42268"/>
    <cellStyle name="20% - Ênfase2 3 8" xfId="1750"/>
    <cellStyle name="20% - Ênfase2 3 8 10" xfId="44281"/>
    <cellStyle name="20% - Ênfase2 3 8 2" xfId="11554"/>
    <cellStyle name="20% - Ênfase2 3 8 2 2" xfId="22040"/>
    <cellStyle name="20% - Ênfase2 3 8 2 3" xfId="33228"/>
    <cellStyle name="20% - Ênfase2 3 8 3" xfId="13282"/>
    <cellStyle name="20% - Ênfase2 3 8 3 2" xfId="23933"/>
    <cellStyle name="20% - Ênfase2 3 8 3 3" xfId="35119"/>
    <cellStyle name="20% - Ênfase2 3 8 4" xfId="15007"/>
    <cellStyle name="20% - Ênfase2 3 8 4 2" xfId="25829"/>
    <cellStyle name="20% - Ênfase2 3 8 4 3" xfId="37015"/>
    <cellStyle name="20% - Ênfase2 3 8 5" xfId="16732"/>
    <cellStyle name="20% - Ênfase2 3 8 5 2" xfId="27725"/>
    <cellStyle name="20% - Ênfase2 3 8 5 3" xfId="38911"/>
    <cellStyle name="20% - Ênfase2 3 8 6" xfId="18457"/>
    <cellStyle name="20% - Ênfase2 3 8 6 2" xfId="29621"/>
    <cellStyle name="20% - Ênfase2 3 8 6 3" xfId="40807"/>
    <cellStyle name="20% - Ênfase2 3 8 7" xfId="20182"/>
    <cellStyle name="20% - Ênfase2 3 8 8" xfId="31370"/>
    <cellStyle name="20% - Ênfase2 3 8 9" xfId="42556"/>
    <cellStyle name="20% - Ênfase2 3 9" xfId="2067"/>
    <cellStyle name="20% - Ênfase2 3 9 2" xfId="20470"/>
    <cellStyle name="20% - Ênfase2 3 9 3" xfId="31658"/>
    <cellStyle name="20% - Ênfase2 4" xfId="190"/>
    <cellStyle name="20% - Ênfase2 4 10" xfId="13587"/>
    <cellStyle name="20% - Ênfase2 4 10 2" xfId="24271"/>
    <cellStyle name="20% - Ênfase2 4 10 3" xfId="35457"/>
    <cellStyle name="20% - Ênfase2 4 11" xfId="15312"/>
    <cellStyle name="20% - Ênfase2 4 11 2" xfId="26167"/>
    <cellStyle name="20% - Ênfase2 4 11 3" xfId="37353"/>
    <cellStyle name="20% - Ênfase2 4 12" xfId="17037"/>
    <cellStyle name="20% - Ênfase2 4 12 2" xfId="28063"/>
    <cellStyle name="20% - Ênfase2 4 12 3" xfId="39249"/>
    <cellStyle name="20% - Ênfase2 4 13" xfId="18762"/>
    <cellStyle name="20% - Ênfase2 4 14" xfId="29950"/>
    <cellStyle name="20% - Ênfase2 4 15" xfId="41136"/>
    <cellStyle name="20% - Ênfase2 4 16" xfId="42861"/>
    <cellStyle name="20% - Ênfase2 4 2" xfId="348"/>
    <cellStyle name="20% - Ênfase2 4 2 10" xfId="15456"/>
    <cellStyle name="20% - Ênfase2 4 2 10 2" xfId="26325"/>
    <cellStyle name="20% - Ênfase2 4 2 10 3" xfId="37511"/>
    <cellStyle name="20% - Ênfase2 4 2 11" xfId="17181"/>
    <cellStyle name="20% - Ênfase2 4 2 11 2" xfId="28221"/>
    <cellStyle name="20% - Ênfase2 4 2 11 3" xfId="39407"/>
    <cellStyle name="20% - Ênfase2 4 2 12" xfId="18906"/>
    <cellStyle name="20% - Ênfase2 4 2 13" xfId="30094"/>
    <cellStyle name="20% - Ênfase2 4 2 14" xfId="41280"/>
    <cellStyle name="20% - Ênfase2 4 2 15" xfId="43005"/>
    <cellStyle name="20% - Ênfase2 4 2 2" xfId="666"/>
    <cellStyle name="20% - Ênfase2 4 2 2 10" xfId="43293"/>
    <cellStyle name="20% - Ênfase2 4 2 2 2" xfId="10566"/>
    <cellStyle name="20% - Ênfase2 4 2 2 2 2" xfId="20956"/>
    <cellStyle name="20% - Ênfase2 4 2 2 2 3" xfId="32144"/>
    <cellStyle name="20% - Ênfase2 4 2 2 3" xfId="12294"/>
    <cellStyle name="20% - Ênfase2 4 2 2 3 2" xfId="22849"/>
    <cellStyle name="20% - Ênfase2 4 2 2 3 3" xfId="34035"/>
    <cellStyle name="20% - Ênfase2 4 2 2 4" xfId="14019"/>
    <cellStyle name="20% - Ênfase2 4 2 2 4 2" xfId="24745"/>
    <cellStyle name="20% - Ênfase2 4 2 2 4 3" xfId="35931"/>
    <cellStyle name="20% - Ênfase2 4 2 2 5" xfId="15744"/>
    <cellStyle name="20% - Ênfase2 4 2 2 5 2" xfId="26641"/>
    <cellStyle name="20% - Ênfase2 4 2 2 5 3" xfId="37827"/>
    <cellStyle name="20% - Ênfase2 4 2 2 6" xfId="17469"/>
    <cellStyle name="20% - Ênfase2 4 2 2 6 2" xfId="28537"/>
    <cellStyle name="20% - Ênfase2 4 2 2 6 3" xfId="39723"/>
    <cellStyle name="20% - Ênfase2 4 2 2 7" xfId="19194"/>
    <cellStyle name="20% - Ênfase2 4 2 2 8" xfId="30382"/>
    <cellStyle name="20% - Ênfase2 4 2 2 9" xfId="41568"/>
    <cellStyle name="20% - Ênfase2 4 2 3" xfId="982"/>
    <cellStyle name="20% - Ênfase2 4 2 3 10" xfId="43581"/>
    <cellStyle name="20% - Ênfase2 4 2 3 2" xfId="10854"/>
    <cellStyle name="20% - Ênfase2 4 2 3 2 2" xfId="21272"/>
    <cellStyle name="20% - Ênfase2 4 2 3 2 3" xfId="32460"/>
    <cellStyle name="20% - Ênfase2 4 2 3 3" xfId="12582"/>
    <cellStyle name="20% - Ênfase2 4 2 3 3 2" xfId="23165"/>
    <cellStyle name="20% - Ênfase2 4 2 3 3 3" xfId="34351"/>
    <cellStyle name="20% - Ênfase2 4 2 3 4" xfId="14307"/>
    <cellStyle name="20% - Ênfase2 4 2 3 4 2" xfId="25061"/>
    <cellStyle name="20% - Ênfase2 4 2 3 4 3" xfId="36247"/>
    <cellStyle name="20% - Ênfase2 4 2 3 5" xfId="16032"/>
    <cellStyle name="20% - Ênfase2 4 2 3 5 2" xfId="26957"/>
    <cellStyle name="20% - Ênfase2 4 2 3 5 3" xfId="38143"/>
    <cellStyle name="20% - Ênfase2 4 2 3 6" xfId="17757"/>
    <cellStyle name="20% - Ênfase2 4 2 3 6 2" xfId="28853"/>
    <cellStyle name="20% - Ênfase2 4 2 3 6 3" xfId="40039"/>
    <cellStyle name="20% - Ênfase2 4 2 3 7" xfId="19482"/>
    <cellStyle name="20% - Ênfase2 4 2 3 8" xfId="30670"/>
    <cellStyle name="20% - Ênfase2 4 2 3 9" xfId="41856"/>
    <cellStyle name="20% - Ênfase2 4 2 4" xfId="1298"/>
    <cellStyle name="20% - Ênfase2 4 2 4 10" xfId="43869"/>
    <cellStyle name="20% - Ênfase2 4 2 4 2" xfId="11142"/>
    <cellStyle name="20% - Ênfase2 4 2 4 2 2" xfId="21588"/>
    <cellStyle name="20% - Ênfase2 4 2 4 2 3" xfId="32776"/>
    <cellStyle name="20% - Ênfase2 4 2 4 3" xfId="12870"/>
    <cellStyle name="20% - Ênfase2 4 2 4 3 2" xfId="23481"/>
    <cellStyle name="20% - Ênfase2 4 2 4 3 3" xfId="34667"/>
    <cellStyle name="20% - Ênfase2 4 2 4 4" xfId="14595"/>
    <cellStyle name="20% - Ênfase2 4 2 4 4 2" xfId="25377"/>
    <cellStyle name="20% - Ênfase2 4 2 4 4 3" xfId="36563"/>
    <cellStyle name="20% - Ênfase2 4 2 4 5" xfId="16320"/>
    <cellStyle name="20% - Ênfase2 4 2 4 5 2" xfId="27273"/>
    <cellStyle name="20% - Ênfase2 4 2 4 5 3" xfId="38459"/>
    <cellStyle name="20% - Ênfase2 4 2 4 6" xfId="18045"/>
    <cellStyle name="20% - Ênfase2 4 2 4 6 2" xfId="29169"/>
    <cellStyle name="20% - Ênfase2 4 2 4 6 3" xfId="40355"/>
    <cellStyle name="20% - Ênfase2 4 2 4 7" xfId="19770"/>
    <cellStyle name="20% - Ênfase2 4 2 4 8" xfId="30958"/>
    <cellStyle name="20% - Ênfase2 4 2 4 9" xfId="42144"/>
    <cellStyle name="20% - Ênfase2 4 2 5" xfId="1614"/>
    <cellStyle name="20% - Ênfase2 4 2 5 10" xfId="44157"/>
    <cellStyle name="20% - Ênfase2 4 2 5 2" xfId="11430"/>
    <cellStyle name="20% - Ênfase2 4 2 5 2 2" xfId="21904"/>
    <cellStyle name="20% - Ênfase2 4 2 5 2 3" xfId="33092"/>
    <cellStyle name="20% - Ênfase2 4 2 5 3" xfId="13158"/>
    <cellStyle name="20% - Ênfase2 4 2 5 3 2" xfId="23797"/>
    <cellStyle name="20% - Ênfase2 4 2 5 3 3" xfId="34983"/>
    <cellStyle name="20% - Ênfase2 4 2 5 4" xfId="14883"/>
    <cellStyle name="20% - Ênfase2 4 2 5 4 2" xfId="25693"/>
    <cellStyle name="20% - Ênfase2 4 2 5 4 3" xfId="36879"/>
    <cellStyle name="20% - Ênfase2 4 2 5 5" xfId="16608"/>
    <cellStyle name="20% - Ênfase2 4 2 5 5 2" xfId="27589"/>
    <cellStyle name="20% - Ênfase2 4 2 5 5 3" xfId="38775"/>
    <cellStyle name="20% - Ênfase2 4 2 5 6" xfId="18333"/>
    <cellStyle name="20% - Ênfase2 4 2 5 6 2" xfId="29485"/>
    <cellStyle name="20% - Ênfase2 4 2 5 6 3" xfId="40671"/>
    <cellStyle name="20% - Ênfase2 4 2 5 7" xfId="20058"/>
    <cellStyle name="20% - Ênfase2 4 2 5 8" xfId="31246"/>
    <cellStyle name="20% - Ênfase2 4 2 5 9" xfId="42432"/>
    <cellStyle name="20% - Ênfase2 4 2 6" xfId="1930"/>
    <cellStyle name="20% - Ênfase2 4 2 6 10" xfId="44445"/>
    <cellStyle name="20% - Ênfase2 4 2 6 2" xfId="11718"/>
    <cellStyle name="20% - Ênfase2 4 2 6 2 2" xfId="22220"/>
    <cellStyle name="20% - Ênfase2 4 2 6 2 3" xfId="33408"/>
    <cellStyle name="20% - Ênfase2 4 2 6 3" xfId="13446"/>
    <cellStyle name="20% - Ênfase2 4 2 6 3 2" xfId="24113"/>
    <cellStyle name="20% - Ênfase2 4 2 6 3 3" xfId="35299"/>
    <cellStyle name="20% - Ênfase2 4 2 6 4" xfId="15171"/>
    <cellStyle name="20% - Ênfase2 4 2 6 4 2" xfId="26009"/>
    <cellStyle name="20% - Ênfase2 4 2 6 4 3" xfId="37195"/>
    <cellStyle name="20% - Ênfase2 4 2 6 5" xfId="16896"/>
    <cellStyle name="20% - Ênfase2 4 2 6 5 2" xfId="27905"/>
    <cellStyle name="20% - Ênfase2 4 2 6 5 3" xfId="39091"/>
    <cellStyle name="20% - Ênfase2 4 2 6 6" xfId="18621"/>
    <cellStyle name="20% - Ênfase2 4 2 6 6 2" xfId="29801"/>
    <cellStyle name="20% - Ênfase2 4 2 6 6 3" xfId="40987"/>
    <cellStyle name="20% - Ênfase2 4 2 6 7" xfId="20346"/>
    <cellStyle name="20% - Ênfase2 4 2 6 8" xfId="31534"/>
    <cellStyle name="20% - Ênfase2 4 2 6 9" xfId="42720"/>
    <cellStyle name="20% - Ênfase2 4 2 7" xfId="10277"/>
    <cellStyle name="20% - Ênfase2 4 2 7 2" xfId="20640"/>
    <cellStyle name="20% - Ênfase2 4 2 7 3" xfId="31828"/>
    <cellStyle name="20% - Ênfase2 4 2 8" xfId="12006"/>
    <cellStyle name="20% - Ênfase2 4 2 8 2" xfId="22533"/>
    <cellStyle name="20% - Ênfase2 4 2 8 3" xfId="33719"/>
    <cellStyle name="20% - Ênfase2 4 2 9" xfId="13731"/>
    <cellStyle name="20% - Ênfase2 4 2 9 2" xfId="24429"/>
    <cellStyle name="20% - Ênfase2 4 2 9 3" xfId="35615"/>
    <cellStyle name="20% - Ênfase2 4 3" xfId="508"/>
    <cellStyle name="20% - Ênfase2 4 3 10" xfId="43149"/>
    <cellStyle name="20% - Ênfase2 4 3 2" xfId="10422"/>
    <cellStyle name="20% - Ênfase2 4 3 2 2" xfId="20798"/>
    <cellStyle name="20% - Ênfase2 4 3 2 3" xfId="31986"/>
    <cellStyle name="20% - Ênfase2 4 3 3" xfId="12150"/>
    <cellStyle name="20% - Ênfase2 4 3 3 2" xfId="22691"/>
    <cellStyle name="20% - Ênfase2 4 3 3 3" xfId="33877"/>
    <cellStyle name="20% - Ênfase2 4 3 4" xfId="13875"/>
    <cellStyle name="20% - Ênfase2 4 3 4 2" xfId="24587"/>
    <cellStyle name="20% - Ênfase2 4 3 4 3" xfId="35773"/>
    <cellStyle name="20% - Ênfase2 4 3 5" xfId="15600"/>
    <cellStyle name="20% - Ênfase2 4 3 5 2" xfId="26483"/>
    <cellStyle name="20% - Ênfase2 4 3 5 3" xfId="37669"/>
    <cellStyle name="20% - Ênfase2 4 3 6" xfId="17325"/>
    <cellStyle name="20% - Ênfase2 4 3 6 2" xfId="28379"/>
    <cellStyle name="20% - Ênfase2 4 3 6 3" xfId="39565"/>
    <cellStyle name="20% - Ênfase2 4 3 7" xfId="19050"/>
    <cellStyle name="20% - Ênfase2 4 3 8" xfId="30238"/>
    <cellStyle name="20% - Ênfase2 4 3 9" xfId="41424"/>
    <cellStyle name="20% - Ênfase2 4 4" xfId="824"/>
    <cellStyle name="20% - Ênfase2 4 4 10" xfId="43437"/>
    <cellStyle name="20% - Ênfase2 4 4 2" xfId="10710"/>
    <cellStyle name="20% - Ênfase2 4 4 2 2" xfId="21114"/>
    <cellStyle name="20% - Ênfase2 4 4 2 3" xfId="32302"/>
    <cellStyle name="20% - Ênfase2 4 4 3" xfId="12438"/>
    <cellStyle name="20% - Ênfase2 4 4 3 2" xfId="23007"/>
    <cellStyle name="20% - Ênfase2 4 4 3 3" xfId="34193"/>
    <cellStyle name="20% - Ênfase2 4 4 4" xfId="14163"/>
    <cellStyle name="20% - Ênfase2 4 4 4 2" xfId="24903"/>
    <cellStyle name="20% - Ênfase2 4 4 4 3" xfId="36089"/>
    <cellStyle name="20% - Ênfase2 4 4 5" xfId="15888"/>
    <cellStyle name="20% - Ênfase2 4 4 5 2" xfId="26799"/>
    <cellStyle name="20% - Ênfase2 4 4 5 3" xfId="37985"/>
    <cellStyle name="20% - Ênfase2 4 4 6" xfId="17613"/>
    <cellStyle name="20% - Ênfase2 4 4 6 2" xfId="28695"/>
    <cellStyle name="20% - Ênfase2 4 4 6 3" xfId="39881"/>
    <cellStyle name="20% - Ênfase2 4 4 7" xfId="19338"/>
    <cellStyle name="20% - Ênfase2 4 4 8" xfId="30526"/>
    <cellStyle name="20% - Ênfase2 4 4 9" xfId="41712"/>
    <cellStyle name="20% - Ênfase2 4 5" xfId="1140"/>
    <cellStyle name="20% - Ênfase2 4 5 10" xfId="43725"/>
    <cellStyle name="20% - Ênfase2 4 5 2" xfId="10998"/>
    <cellStyle name="20% - Ênfase2 4 5 2 2" xfId="21430"/>
    <cellStyle name="20% - Ênfase2 4 5 2 3" xfId="32618"/>
    <cellStyle name="20% - Ênfase2 4 5 3" xfId="12726"/>
    <cellStyle name="20% - Ênfase2 4 5 3 2" xfId="23323"/>
    <cellStyle name="20% - Ênfase2 4 5 3 3" xfId="34509"/>
    <cellStyle name="20% - Ênfase2 4 5 4" xfId="14451"/>
    <cellStyle name="20% - Ênfase2 4 5 4 2" xfId="25219"/>
    <cellStyle name="20% - Ênfase2 4 5 4 3" xfId="36405"/>
    <cellStyle name="20% - Ênfase2 4 5 5" xfId="16176"/>
    <cellStyle name="20% - Ênfase2 4 5 5 2" xfId="27115"/>
    <cellStyle name="20% - Ênfase2 4 5 5 3" xfId="38301"/>
    <cellStyle name="20% - Ênfase2 4 5 6" xfId="17901"/>
    <cellStyle name="20% - Ênfase2 4 5 6 2" xfId="29011"/>
    <cellStyle name="20% - Ênfase2 4 5 6 3" xfId="40197"/>
    <cellStyle name="20% - Ênfase2 4 5 7" xfId="19626"/>
    <cellStyle name="20% - Ênfase2 4 5 8" xfId="30814"/>
    <cellStyle name="20% - Ênfase2 4 5 9" xfId="42000"/>
    <cellStyle name="20% - Ênfase2 4 6" xfId="1456"/>
    <cellStyle name="20% - Ênfase2 4 6 10" xfId="44013"/>
    <cellStyle name="20% - Ênfase2 4 6 2" xfId="11286"/>
    <cellStyle name="20% - Ênfase2 4 6 2 2" xfId="21746"/>
    <cellStyle name="20% - Ênfase2 4 6 2 3" xfId="32934"/>
    <cellStyle name="20% - Ênfase2 4 6 3" xfId="13014"/>
    <cellStyle name="20% - Ênfase2 4 6 3 2" xfId="23639"/>
    <cellStyle name="20% - Ênfase2 4 6 3 3" xfId="34825"/>
    <cellStyle name="20% - Ênfase2 4 6 4" xfId="14739"/>
    <cellStyle name="20% - Ênfase2 4 6 4 2" xfId="25535"/>
    <cellStyle name="20% - Ênfase2 4 6 4 3" xfId="36721"/>
    <cellStyle name="20% - Ênfase2 4 6 5" xfId="16464"/>
    <cellStyle name="20% - Ênfase2 4 6 5 2" xfId="27431"/>
    <cellStyle name="20% - Ênfase2 4 6 5 3" xfId="38617"/>
    <cellStyle name="20% - Ênfase2 4 6 6" xfId="18189"/>
    <cellStyle name="20% - Ênfase2 4 6 6 2" xfId="29327"/>
    <cellStyle name="20% - Ênfase2 4 6 6 3" xfId="40513"/>
    <cellStyle name="20% - Ênfase2 4 6 7" xfId="19914"/>
    <cellStyle name="20% - Ênfase2 4 6 8" xfId="31102"/>
    <cellStyle name="20% - Ênfase2 4 6 9" xfId="42288"/>
    <cellStyle name="20% - Ênfase2 4 7" xfId="1772"/>
    <cellStyle name="20% - Ênfase2 4 7 10" xfId="44301"/>
    <cellStyle name="20% - Ênfase2 4 7 2" xfId="11574"/>
    <cellStyle name="20% - Ênfase2 4 7 2 2" xfId="22062"/>
    <cellStyle name="20% - Ênfase2 4 7 2 3" xfId="33250"/>
    <cellStyle name="20% - Ênfase2 4 7 3" xfId="13302"/>
    <cellStyle name="20% - Ênfase2 4 7 3 2" xfId="23955"/>
    <cellStyle name="20% - Ênfase2 4 7 3 3" xfId="35141"/>
    <cellStyle name="20% - Ênfase2 4 7 4" xfId="15027"/>
    <cellStyle name="20% - Ênfase2 4 7 4 2" xfId="25851"/>
    <cellStyle name="20% - Ênfase2 4 7 4 3" xfId="37037"/>
    <cellStyle name="20% - Ênfase2 4 7 5" xfId="16752"/>
    <cellStyle name="20% - Ênfase2 4 7 5 2" xfId="27747"/>
    <cellStyle name="20% - Ênfase2 4 7 5 3" xfId="38933"/>
    <cellStyle name="20% - Ênfase2 4 7 6" xfId="18477"/>
    <cellStyle name="20% - Ênfase2 4 7 6 2" xfId="29643"/>
    <cellStyle name="20% - Ênfase2 4 7 6 3" xfId="40829"/>
    <cellStyle name="20% - Ênfase2 4 7 7" xfId="20202"/>
    <cellStyle name="20% - Ênfase2 4 7 8" xfId="31390"/>
    <cellStyle name="20% - Ênfase2 4 7 9" xfId="42576"/>
    <cellStyle name="20% - Ênfase2 4 8" xfId="2078"/>
    <cellStyle name="20% - Ênfase2 4 8 2" xfId="20490"/>
    <cellStyle name="20% - Ênfase2 4 8 3" xfId="31678"/>
    <cellStyle name="20% - Ênfase2 4 9" xfId="11862"/>
    <cellStyle name="20% - Ênfase2 4 9 2" xfId="22375"/>
    <cellStyle name="20% - Ênfase2 4 9 3" xfId="33561"/>
    <cellStyle name="20% - Ênfase2 5" xfId="212"/>
    <cellStyle name="20% - Ênfase2 5 10" xfId="13607"/>
    <cellStyle name="20% - Ênfase2 5 10 2" xfId="24293"/>
    <cellStyle name="20% - Ênfase2 5 10 3" xfId="35479"/>
    <cellStyle name="20% - Ênfase2 5 11" xfId="15332"/>
    <cellStyle name="20% - Ênfase2 5 11 2" xfId="26189"/>
    <cellStyle name="20% - Ênfase2 5 11 3" xfId="37375"/>
    <cellStyle name="20% - Ênfase2 5 12" xfId="17057"/>
    <cellStyle name="20% - Ênfase2 5 12 2" xfId="28085"/>
    <cellStyle name="20% - Ênfase2 5 12 3" xfId="39271"/>
    <cellStyle name="20% - Ênfase2 5 13" xfId="18782"/>
    <cellStyle name="20% - Ênfase2 5 14" xfId="29970"/>
    <cellStyle name="20% - Ênfase2 5 15" xfId="41156"/>
    <cellStyle name="20% - Ênfase2 5 16" xfId="42881"/>
    <cellStyle name="20% - Ênfase2 5 2" xfId="370"/>
    <cellStyle name="20% - Ênfase2 5 2 10" xfId="15476"/>
    <cellStyle name="20% - Ênfase2 5 2 10 2" xfId="26347"/>
    <cellStyle name="20% - Ênfase2 5 2 10 3" xfId="37533"/>
    <cellStyle name="20% - Ênfase2 5 2 11" xfId="17201"/>
    <cellStyle name="20% - Ênfase2 5 2 11 2" xfId="28243"/>
    <cellStyle name="20% - Ênfase2 5 2 11 3" xfId="39429"/>
    <cellStyle name="20% - Ênfase2 5 2 12" xfId="18926"/>
    <cellStyle name="20% - Ênfase2 5 2 13" xfId="30114"/>
    <cellStyle name="20% - Ênfase2 5 2 14" xfId="41300"/>
    <cellStyle name="20% - Ênfase2 5 2 15" xfId="43025"/>
    <cellStyle name="20% - Ênfase2 5 2 2" xfId="688"/>
    <cellStyle name="20% - Ênfase2 5 2 2 10" xfId="43313"/>
    <cellStyle name="20% - Ênfase2 5 2 2 2" xfId="10586"/>
    <cellStyle name="20% - Ênfase2 5 2 2 2 2" xfId="20978"/>
    <cellStyle name="20% - Ênfase2 5 2 2 2 3" xfId="32166"/>
    <cellStyle name="20% - Ênfase2 5 2 2 3" xfId="12314"/>
    <cellStyle name="20% - Ênfase2 5 2 2 3 2" xfId="22871"/>
    <cellStyle name="20% - Ênfase2 5 2 2 3 3" xfId="34057"/>
    <cellStyle name="20% - Ênfase2 5 2 2 4" xfId="14039"/>
    <cellStyle name="20% - Ênfase2 5 2 2 4 2" xfId="24767"/>
    <cellStyle name="20% - Ênfase2 5 2 2 4 3" xfId="35953"/>
    <cellStyle name="20% - Ênfase2 5 2 2 5" xfId="15764"/>
    <cellStyle name="20% - Ênfase2 5 2 2 5 2" xfId="26663"/>
    <cellStyle name="20% - Ênfase2 5 2 2 5 3" xfId="37849"/>
    <cellStyle name="20% - Ênfase2 5 2 2 6" xfId="17489"/>
    <cellStyle name="20% - Ênfase2 5 2 2 6 2" xfId="28559"/>
    <cellStyle name="20% - Ênfase2 5 2 2 6 3" xfId="39745"/>
    <cellStyle name="20% - Ênfase2 5 2 2 7" xfId="19214"/>
    <cellStyle name="20% - Ênfase2 5 2 2 8" xfId="30402"/>
    <cellStyle name="20% - Ênfase2 5 2 2 9" xfId="41588"/>
    <cellStyle name="20% - Ênfase2 5 2 3" xfId="1004"/>
    <cellStyle name="20% - Ênfase2 5 2 3 10" xfId="43601"/>
    <cellStyle name="20% - Ênfase2 5 2 3 2" xfId="10874"/>
    <cellStyle name="20% - Ênfase2 5 2 3 2 2" xfId="21294"/>
    <cellStyle name="20% - Ênfase2 5 2 3 2 3" xfId="32482"/>
    <cellStyle name="20% - Ênfase2 5 2 3 3" xfId="12602"/>
    <cellStyle name="20% - Ênfase2 5 2 3 3 2" xfId="23187"/>
    <cellStyle name="20% - Ênfase2 5 2 3 3 3" xfId="34373"/>
    <cellStyle name="20% - Ênfase2 5 2 3 4" xfId="14327"/>
    <cellStyle name="20% - Ênfase2 5 2 3 4 2" xfId="25083"/>
    <cellStyle name="20% - Ênfase2 5 2 3 4 3" xfId="36269"/>
    <cellStyle name="20% - Ênfase2 5 2 3 5" xfId="16052"/>
    <cellStyle name="20% - Ênfase2 5 2 3 5 2" xfId="26979"/>
    <cellStyle name="20% - Ênfase2 5 2 3 5 3" xfId="38165"/>
    <cellStyle name="20% - Ênfase2 5 2 3 6" xfId="17777"/>
    <cellStyle name="20% - Ênfase2 5 2 3 6 2" xfId="28875"/>
    <cellStyle name="20% - Ênfase2 5 2 3 6 3" xfId="40061"/>
    <cellStyle name="20% - Ênfase2 5 2 3 7" xfId="19502"/>
    <cellStyle name="20% - Ênfase2 5 2 3 8" xfId="30690"/>
    <cellStyle name="20% - Ênfase2 5 2 3 9" xfId="41876"/>
    <cellStyle name="20% - Ênfase2 5 2 4" xfId="1320"/>
    <cellStyle name="20% - Ênfase2 5 2 4 10" xfId="43889"/>
    <cellStyle name="20% - Ênfase2 5 2 4 2" xfId="11162"/>
    <cellStyle name="20% - Ênfase2 5 2 4 2 2" xfId="21610"/>
    <cellStyle name="20% - Ênfase2 5 2 4 2 3" xfId="32798"/>
    <cellStyle name="20% - Ênfase2 5 2 4 3" xfId="12890"/>
    <cellStyle name="20% - Ênfase2 5 2 4 3 2" xfId="23503"/>
    <cellStyle name="20% - Ênfase2 5 2 4 3 3" xfId="34689"/>
    <cellStyle name="20% - Ênfase2 5 2 4 4" xfId="14615"/>
    <cellStyle name="20% - Ênfase2 5 2 4 4 2" xfId="25399"/>
    <cellStyle name="20% - Ênfase2 5 2 4 4 3" xfId="36585"/>
    <cellStyle name="20% - Ênfase2 5 2 4 5" xfId="16340"/>
    <cellStyle name="20% - Ênfase2 5 2 4 5 2" xfId="27295"/>
    <cellStyle name="20% - Ênfase2 5 2 4 5 3" xfId="38481"/>
    <cellStyle name="20% - Ênfase2 5 2 4 6" xfId="18065"/>
    <cellStyle name="20% - Ênfase2 5 2 4 6 2" xfId="29191"/>
    <cellStyle name="20% - Ênfase2 5 2 4 6 3" xfId="40377"/>
    <cellStyle name="20% - Ênfase2 5 2 4 7" xfId="19790"/>
    <cellStyle name="20% - Ênfase2 5 2 4 8" xfId="30978"/>
    <cellStyle name="20% - Ênfase2 5 2 4 9" xfId="42164"/>
    <cellStyle name="20% - Ênfase2 5 2 5" xfId="1636"/>
    <cellStyle name="20% - Ênfase2 5 2 5 10" xfId="44177"/>
    <cellStyle name="20% - Ênfase2 5 2 5 2" xfId="11450"/>
    <cellStyle name="20% - Ênfase2 5 2 5 2 2" xfId="21926"/>
    <cellStyle name="20% - Ênfase2 5 2 5 2 3" xfId="33114"/>
    <cellStyle name="20% - Ênfase2 5 2 5 3" xfId="13178"/>
    <cellStyle name="20% - Ênfase2 5 2 5 3 2" xfId="23819"/>
    <cellStyle name="20% - Ênfase2 5 2 5 3 3" xfId="35005"/>
    <cellStyle name="20% - Ênfase2 5 2 5 4" xfId="14903"/>
    <cellStyle name="20% - Ênfase2 5 2 5 4 2" xfId="25715"/>
    <cellStyle name="20% - Ênfase2 5 2 5 4 3" xfId="36901"/>
    <cellStyle name="20% - Ênfase2 5 2 5 5" xfId="16628"/>
    <cellStyle name="20% - Ênfase2 5 2 5 5 2" xfId="27611"/>
    <cellStyle name="20% - Ênfase2 5 2 5 5 3" xfId="38797"/>
    <cellStyle name="20% - Ênfase2 5 2 5 6" xfId="18353"/>
    <cellStyle name="20% - Ênfase2 5 2 5 6 2" xfId="29507"/>
    <cellStyle name="20% - Ênfase2 5 2 5 6 3" xfId="40693"/>
    <cellStyle name="20% - Ênfase2 5 2 5 7" xfId="20078"/>
    <cellStyle name="20% - Ênfase2 5 2 5 8" xfId="31266"/>
    <cellStyle name="20% - Ênfase2 5 2 5 9" xfId="42452"/>
    <cellStyle name="20% - Ênfase2 5 2 6" xfId="1952"/>
    <cellStyle name="20% - Ênfase2 5 2 6 10" xfId="44465"/>
    <cellStyle name="20% - Ênfase2 5 2 6 2" xfId="11738"/>
    <cellStyle name="20% - Ênfase2 5 2 6 2 2" xfId="22242"/>
    <cellStyle name="20% - Ênfase2 5 2 6 2 3" xfId="33430"/>
    <cellStyle name="20% - Ênfase2 5 2 6 3" xfId="13466"/>
    <cellStyle name="20% - Ênfase2 5 2 6 3 2" xfId="24135"/>
    <cellStyle name="20% - Ênfase2 5 2 6 3 3" xfId="35321"/>
    <cellStyle name="20% - Ênfase2 5 2 6 4" xfId="15191"/>
    <cellStyle name="20% - Ênfase2 5 2 6 4 2" xfId="26031"/>
    <cellStyle name="20% - Ênfase2 5 2 6 4 3" xfId="37217"/>
    <cellStyle name="20% - Ênfase2 5 2 6 5" xfId="16916"/>
    <cellStyle name="20% - Ênfase2 5 2 6 5 2" xfId="27927"/>
    <cellStyle name="20% - Ênfase2 5 2 6 5 3" xfId="39113"/>
    <cellStyle name="20% - Ênfase2 5 2 6 6" xfId="18641"/>
    <cellStyle name="20% - Ênfase2 5 2 6 6 2" xfId="29823"/>
    <cellStyle name="20% - Ênfase2 5 2 6 6 3" xfId="41009"/>
    <cellStyle name="20% - Ênfase2 5 2 6 7" xfId="20366"/>
    <cellStyle name="20% - Ênfase2 5 2 6 8" xfId="31554"/>
    <cellStyle name="20% - Ênfase2 5 2 6 9" xfId="42740"/>
    <cellStyle name="20% - Ênfase2 5 2 7" xfId="10297"/>
    <cellStyle name="20% - Ênfase2 5 2 7 2" xfId="20662"/>
    <cellStyle name="20% - Ênfase2 5 2 7 3" xfId="31850"/>
    <cellStyle name="20% - Ênfase2 5 2 8" xfId="12026"/>
    <cellStyle name="20% - Ênfase2 5 2 8 2" xfId="22555"/>
    <cellStyle name="20% - Ênfase2 5 2 8 3" xfId="33741"/>
    <cellStyle name="20% - Ênfase2 5 2 9" xfId="13751"/>
    <cellStyle name="20% - Ênfase2 5 2 9 2" xfId="24451"/>
    <cellStyle name="20% - Ênfase2 5 2 9 3" xfId="35637"/>
    <cellStyle name="20% - Ênfase2 5 3" xfId="530"/>
    <cellStyle name="20% - Ênfase2 5 3 10" xfId="43169"/>
    <cellStyle name="20% - Ênfase2 5 3 2" xfId="10442"/>
    <cellStyle name="20% - Ênfase2 5 3 2 2" xfId="20820"/>
    <cellStyle name="20% - Ênfase2 5 3 2 3" xfId="32008"/>
    <cellStyle name="20% - Ênfase2 5 3 3" xfId="12170"/>
    <cellStyle name="20% - Ênfase2 5 3 3 2" xfId="22713"/>
    <cellStyle name="20% - Ênfase2 5 3 3 3" xfId="33899"/>
    <cellStyle name="20% - Ênfase2 5 3 4" xfId="13895"/>
    <cellStyle name="20% - Ênfase2 5 3 4 2" xfId="24609"/>
    <cellStyle name="20% - Ênfase2 5 3 4 3" xfId="35795"/>
    <cellStyle name="20% - Ênfase2 5 3 5" xfId="15620"/>
    <cellStyle name="20% - Ênfase2 5 3 5 2" xfId="26505"/>
    <cellStyle name="20% - Ênfase2 5 3 5 3" xfId="37691"/>
    <cellStyle name="20% - Ênfase2 5 3 6" xfId="17345"/>
    <cellStyle name="20% - Ênfase2 5 3 6 2" xfId="28401"/>
    <cellStyle name="20% - Ênfase2 5 3 6 3" xfId="39587"/>
    <cellStyle name="20% - Ênfase2 5 3 7" xfId="19070"/>
    <cellStyle name="20% - Ênfase2 5 3 8" xfId="30258"/>
    <cellStyle name="20% - Ênfase2 5 3 9" xfId="41444"/>
    <cellStyle name="20% - Ênfase2 5 4" xfId="846"/>
    <cellStyle name="20% - Ênfase2 5 4 10" xfId="43457"/>
    <cellStyle name="20% - Ênfase2 5 4 2" xfId="10730"/>
    <cellStyle name="20% - Ênfase2 5 4 2 2" xfId="21136"/>
    <cellStyle name="20% - Ênfase2 5 4 2 3" xfId="32324"/>
    <cellStyle name="20% - Ênfase2 5 4 3" xfId="12458"/>
    <cellStyle name="20% - Ênfase2 5 4 3 2" xfId="23029"/>
    <cellStyle name="20% - Ênfase2 5 4 3 3" xfId="34215"/>
    <cellStyle name="20% - Ênfase2 5 4 4" xfId="14183"/>
    <cellStyle name="20% - Ênfase2 5 4 4 2" xfId="24925"/>
    <cellStyle name="20% - Ênfase2 5 4 4 3" xfId="36111"/>
    <cellStyle name="20% - Ênfase2 5 4 5" xfId="15908"/>
    <cellStyle name="20% - Ênfase2 5 4 5 2" xfId="26821"/>
    <cellStyle name="20% - Ênfase2 5 4 5 3" xfId="38007"/>
    <cellStyle name="20% - Ênfase2 5 4 6" xfId="17633"/>
    <cellStyle name="20% - Ênfase2 5 4 6 2" xfId="28717"/>
    <cellStyle name="20% - Ênfase2 5 4 6 3" xfId="39903"/>
    <cellStyle name="20% - Ênfase2 5 4 7" xfId="19358"/>
    <cellStyle name="20% - Ênfase2 5 4 8" xfId="30546"/>
    <cellStyle name="20% - Ênfase2 5 4 9" xfId="41732"/>
    <cellStyle name="20% - Ênfase2 5 5" xfId="1162"/>
    <cellStyle name="20% - Ênfase2 5 5 10" xfId="43745"/>
    <cellStyle name="20% - Ênfase2 5 5 2" xfId="11018"/>
    <cellStyle name="20% - Ênfase2 5 5 2 2" xfId="21452"/>
    <cellStyle name="20% - Ênfase2 5 5 2 3" xfId="32640"/>
    <cellStyle name="20% - Ênfase2 5 5 3" xfId="12746"/>
    <cellStyle name="20% - Ênfase2 5 5 3 2" xfId="23345"/>
    <cellStyle name="20% - Ênfase2 5 5 3 3" xfId="34531"/>
    <cellStyle name="20% - Ênfase2 5 5 4" xfId="14471"/>
    <cellStyle name="20% - Ênfase2 5 5 4 2" xfId="25241"/>
    <cellStyle name="20% - Ênfase2 5 5 4 3" xfId="36427"/>
    <cellStyle name="20% - Ênfase2 5 5 5" xfId="16196"/>
    <cellStyle name="20% - Ênfase2 5 5 5 2" xfId="27137"/>
    <cellStyle name="20% - Ênfase2 5 5 5 3" xfId="38323"/>
    <cellStyle name="20% - Ênfase2 5 5 6" xfId="17921"/>
    <cellStyle name="20% - Ênfase2 5 5 6 2" xfId="29033"/>
    <cellStyle name="20% - Ênfase2 5 5 6 3" xfId="40219"/>
    <cellStyle name="20% - Ênfase2 5 5 7" xfId="19646"/>
    <cellStyle name="20% - Ênfase2 5 5 8" xfId="30834"/>
    <cellStyle name="20% - Ênfase2 5 5 9" xfId="42020"/>
    <cellStyle name="20% - Ênfase2 5 6" xfId="1478"/>
    <cellStyle name="20% - Ênfase2 5 6 10" xfId="44033"/>
    <cellStyle name="20% - Ênfase2 5 6 2" xfId="11306"/>
    <cellStyle name="20% - Ênfase2 5 6 2 2" xfId="21768"/>
    <cellStyle name="20% - Ênfase2 5 6 2 3" xfId="32956"/>
    <cellStyle name="20% - Ênfase2 5 6 3" xfId="13034"/>
    <cellStyle name="20% - Ênfase2 5 6 3 2" xfId="23661"/>
    <cellStyle name="20% - Ênfase2 5 6 3 3" xfId="34847"/>
    <cellStyle name="20% - Ênfase2 5 6 4" xfId="14759"/>
    <cellStyle name="20% - Ênfase2 5 6 4 2" xfId="25557"/>
    <cellStyle name="20% - Ênfase2 5 6 4 3" xfId="36743"/>
    <cellStyle name="20% - Ênfase2 5 6 5" xfId="16484"/>
    <cellStyle name="20% - Ênfase2 5 6 5 2" xfId="27453"/>
    <cellStyle name="20% - Ênfase2 5 6 5 3" xfId="38639"/>
    <cellStyle name="20% - Ênfase2 5 6 6" xfId="18209"/>
    <cellStyle name="20% - Ênfase2 5 6 6 2" xfId="29349"/>
    <cellStyle name="20% - Ênfase2 5 6 6 3" xfId="40535"/>
    <cellStyle name="20% - Ênfase2 5 6 7" xfId="19934"/>
    <cellStyle name="20% - Ênfase2 5 6 8" xfId="31122"/>
    <cellStyle name="20% - Ênfase2 5 6 9" xfId="42308"/>
    <cellStyle name="20% - Ênfase2 5 7" xfId="1794"/>
    <cellStyle name="20% - Ênfase2 5 7 10" xfId="44321"/>
    <cellStyle name="20% - Ênfase2 5 7 2" xfId="11594"/>
    <cellStyle name="20% - Ênfase2 5 7 2 2" xfId="22084"/>
    <cellStyle name="20% - Ênfase2 5 7 2 3" xfId="33272"/>
    <cellStyle name="20% - Ênfase2 5 7 3" xfId="13322"/>
    <cellStyle name="20% - Ênfase2 5 7 3 2" xfId="23977"/>
    <cellStyle name="20% - Ênfase2 5 7 3 3" xfId="35163"/>
    <cellStyle name="20% - Ênfase2 5 7 4" xfId="15047"/>
    <cellStyle name="20% - Ênfase2 5 7 4 2" xfId="25873"/>
    <cellStyle name="20% - Ênfase2 5 7 4 3" xfId="37059"/>
    <cellStyle name="20% - Ênfase2 5 7 5" xfId="16772"/>
    <cellStyle name="20% - Ênfase2 5 7 5 2" xfId="27769"/>
    <cellStyle name="20% - Ênfase2 5 7 5 3" xfId="38955"/>
    <cellStyle name="20% - Ênfase2 5 7 6" xfId="18497"/>
    <cellStyle name="20% - Ênfase2 5 7 6 2" xfId="29665"/>
    <cellStyle name="20% - Ênfase2 5 7 6 3" xfId="40851"/>
    <cellStyle name="20% - Ênfase2 5 7 7" xfId="20222"/>
    <cellStyle name="20% - Ênfase2 5 7 8" xfId="31410"/>
    <cellStyle name="20% - Ênfase2 5 7 9" xfId="42596"/>
    <cellStyle name="20% - Ênfase2 5 8" xfId="2099"/>
    <cellStyle name="20% - Ênfase2 5 8 2" xfId="20510"/>
    <cellStyle name="20% - Ênfase2 5 8 3" xfId="31698"/>
    <cellStyle name="20% - Ênfase2 5 9" xfId="11882"/>
    <cellStyle name="20% - Ênfase2 5 9 2" xfId="22397"/>
    <cellStyle name="20% - Ênfase2 5 9 3" xfId="33583"/>
    <cellStyle name="20% - Ênfase2 6" xfId="280"/>
    <cellStyle name="20% - Ênfase2 6 10" xfId="15394"/>
    <cellStyle name="20% - Ênfase2 6 10 2" xfId="26257"/>
    <cellStyle name="20% - Ênfase2 6 10 3" xfId="37443"/>
    <cellStyle name="20% - Ênfase2 6 11" xfId="17119"/>
    <cellStyle name="20% - Ênfase2 6 11 2" xfId="28153"/>
    <cellStyle name="20% - Ênfase2 6 11 3" xfId="39339"/>
    <cellStyle name="20% - Ênfase2 6 12" xfId="18844"/>
    <cellStyle name="20% - Ênfase2 6 13" xfId="30032"/>
    <cellStyle name="20% - Ênfase2 6 14" xfId="41218"/>
    <cellStyle name="20% - Ênfase2 6 15" xfId="42943"/>
    <cellStyle name="20% - Ênfase2 6 2" xfId="598"/>
    <cellStyle name="20% - Ênfase2 6 2 10" xfId="43231"/>
    <cellStyle name="20% - Ênfase2 6 2 2" xfId="10504"/>
    <cellStyle name="20% - Ênfase2 6 2 2 2" xfId="20888"/>
    <cellStyle name="20% - Ênfase2 6 2 2 3" xfId="32076"/>
    <cellStyle name="20% - Ênfase2 6 2 3" xfId="12232"/>
    <cellStyle name="20% - Ênfase2 6 2 3 2" xfId="22781"/>
    <cellStyle name="20% - Ênfase2 6 2 3 3" xfId="33967"/>
    <cellStyle name="20% - Ênfase2 6 2 4" xfId="13957"/>
    <cellStyle name="20% - Ênfase2 6 2 4 2" xfId="24677"/>
    <cellStyle name="20% - Ênfase2 6 2 4 3" xfId="35863"/>
    <cellStyle name="20% - Ênfase2 6 2 5" xfId="15682"/>
    <cellStyle name="20% - Ênfase2 6 2 5 2" xfId="26573"/>
    <cellStyle name="20% - Ênfase2 6 2 5 3" xfId="37759"/>
    <cellStyle name="20% - Ênfase2 6 2 6" xfId="17407"/>
    <cellStyle name="20% - Ênfase2 6 2 6 2" xfId="28469"/>
    <cellStyle name="20% - Ênfase2 6 2 6 3" xfId="39655"/>
    <cellStyle name="20% - Ênfase2 6 2 7" xfId="19132"/>
    <cellStyle name="20% - Ênfase2 6 2 8" xfId="30320"/>
    <cellStyle name="20% - Ênfase2 6 2 9" xfId="41506"/>
    <cellStyle name="20% - Ênfase2 6 3" xfId="914"/>
    <cellStyle name="20% - Ênfase2 6 3 10" xfId="43519"/>
    <cellStyle name="20% - Ênfase2 6 3 2" xfId="10792"/>
    <cellStyle name="20% - Ênfase2 6 3 2 2" xfId="21204"/>
    <cellStyle name="20% - Ênfase2 6 3 2 3" xfId="32392"/>
    <cellStyle name="20% - Ênfase2 6 3 3" xfId="12520"/>
    <cellStyle name="20% - Ênfase2 6 3 3 2" xfId="23097"/>
    <cellStyle name="20% - Ênfase2 6 3 3 3" xfId="34283"/>
    <cellStyle name="20% - Ênfase2 6 3 4" xfId="14245"/>
    <cellStyle name="20% - Ênfase2 6 3 4 2" xfId="24993"/>
    <cellStyle name="20% - Ênfase2 6 3 4 3" xfId="36179"/>
    <cellStyle name="20% - Ênfase2 6 3 5" xfId="15970"/>
    <cellStyle name="20% - Ênfase2 6 3 5 2" xfId="26889"/>
    <cellStyle name="20% - Ênfase2 6 3 5 3" xfId="38075"/>
    <cellStyle name="20% - Ênfase2 6 3 6" xfId="17695"/>
    <cellStyle name="20% - Ênfase2 6 3 6 2" xfId="28785"/>
    <cellStyle name="20% - Ênfase2 6 3 6 3" xfId="39971"/>
    <cellStyle name="20% - Ênfase2 6 3 7" xfId="19420"/>
    <cellStyle name="20% - Ênfase2 6 3 8" xfId="30608"/>
    <cellStyle name="20% - Ênfase2 6 3 9" xfId="41794"/>
    <cellStyle name="20% - Ênfase2 6 4" xfId="1230"/>
    <cellStyle name="20% - Ênfase2 6 4 10" xfId="43807"/>
    <cellStyle name="20% - Ênfase2 6 4 2" xfId="11080"/>
    <cellStyle name="20% - Ênfase2 6 4 2 2" xfId="21520"/>
    <cellStyle name="20% - Ênfase2 6 4 2 3" xfId="32708"/>
    <cellStyle name="20% - Ênfase2 6 4 3" xfId="12808"/>
    <cellStyle name="20% - Ênfase2 6 4 3 2" xfId="23413"/>
    <cellStyle name="20% - Ênfase2 6 4 3 3" xfId="34599"/>
    <cellStyle name="20% - Ênfase2 6 4 4" xfId="14533"/>
    <cellStyle name="20% - Ênfase2 6 4 4 2" xfId="25309"/>
    <cellStyle name="20% - Ênfase2 6 4 4 3" xfId="36495"/>
    <cellStyle name="20% - Ênfase2 6 4 5" xfId="16258"/>
    <cellStyle name="20% - Ênfase2 6 4 5 2" xfId="27205"/>
    <cellStyle name="20% - Ênfase2 6 4 5 3" xfId="38391"/>
    <cellStyle name="20% - Ênfase2 6 4 6" xfId="17983"/>
    <cellStyle name="20% - Ênfase2 6 4 6 2" xfId="29101"/>
    <cellStyle name="20% - Ênfase2 6 4 6 3" xfId="40287"/>
    <cellStyle name="20% - Ênfase2 6 4 7" xfId="19708"/>
    <cellStyle name="20% - Ênfase2 6 4 8" xfId="30896"/>
    <cellStyle name="20% - Ênfase2 6 4 9" xfId="42082"/>
    <cellStyle name="20% - Ênfase2 6 5" xfId="1546"/>
    <cellStyle name="20% - Ênfase2 6 5 10" xfId="44095"/>
    <cellStyle name="20% - Ênfase2 6 5 2" xfId="11368"/>
    <cellStyle name="20% - Ênfase2 6 5 2 2" xfId="21836"/>
    <cellStyle name="20% - Ênfase2 6 5 2 3" xfId="33024"/>
    <cellStyle name="20% - Ênfase2 6 5 3" xfId="13096"/>
    <cellStyle name="20% - Ênfase2 6 5 3 2" xfId="23729"/>
    <cellStyle name="20% - Ênfase2 6 5 3 3" xfId="34915"/>
    <cellStyle name="20% - Ênfase2 6 5 4" xfId="14821"/>
    <cellStyle name="20% - Ênfase2 6 5 4 2" xfId="25625"/>
    <cellStyle name="20% - Ênfase2 6 5 4 3" xfId="36811"/>
    <cellStyle name="20% - Ênfase2 6 5 5" xfId="16546"/>
    <cellStyle name="20% - Ênfase2 6 5 5 2" xfId="27521"/>
    <cellStyle name="20% - Ênfase2 6 5 5 3" xfId="38707"/>
    <cellStyle name="20% - Ênfase2 6 5 6" xfId="18271"/>
    <cellStyle name="20% - Ênfase2 6 5 6 2" xfId="29417"/>
    <cellStyle name="20% - Ênfase2 6 5 6 3" xfId="40603"/>
    <cellStyle name="20% - Ênfase2 6 5 7" xfId="19996"/>
    <cellStyle name="20% - Ênfase2 6 5 8" xfId="31184"/>
    <cellStyle name="20% - Ênfase2 6 5 9" xfId="42370"/>
    <cellStyle name="20% - Ênfase2 6 6" xfId="1862"/>
    <cellStyle name="20% - Ênfase2 6 6 10" xfId="44383"/>
    <cellStyle name="20% - Ênfase2 6 6 2" xfId="11656"/>
    <cellStyle name="20% - Ênfase2 6 6 2 2" xfId="22152"/>
    <cellStyle name="20% - Ênfase2 6 6 2 3" xfId="33340"/>
    <cellStyle name="20% - Ênfase2 6 6 3" xfId="13384"/>
    <cellStyle name="20% - Ênfase2 6 6 3 2" xfId="24045"/>
    <cellStyle name="20% - Ênfase2 6 6 3 3" xfId="35231"/>
    <cellStyle name="20% - Ênfase2 6 6 4" xfId="15109"/>
    <cellStyle name="20% - Ênfase2 6 6 4 2" xfId="25941"/>
    <cellStyle name="20% - Ênfase2 6 6 4 3" xfId="37127"/>
    <cellStyle name="20% - Ênfase2 6 6 5" xfId="16834"/>
    <cellStyle name="20% - Ênfase2 6 6 5 2" xfId="27837"/>
    <cellStyle name="20% - Ênfase2 6 6 5 3" xfId="39023"/>
    <cellStyle name="20% - Ênfase2 6 6 6" xfId="18559"/>
    <cellStyle name="20% - Ênfase2 6 6 6 2" xfId="29733"/>
    <cellStyle name="20% - Ênfase2 6 6 6 3" xfId="40919"/>
    <cellStyle name="20% - Ênfase2 6 6 7" xfId="20284"/>
    <cellStyle name="20% - Ênfase2 6 6 8" xfId="31472"/>
    <cellStyle name="20% - Ênfase2 6 6 9" xfId="42658"/>
    <cellStyle name="20% - Ênfase2 6 7" xfId="10215"/>
    <cellStyle name="20% - Ênfase2 6 7 2" xfId="20572"/>
    <cellStyle name="20% - Ênfase2 6 7 3" xfId="31760"/>
    <cellStyle name="20% - Ênfase2 6 8" xfId="11944"/>
    <cellStyle name="20% - Ênfase2 6 8 2" xfId="22465"/>
    <cellStyle name="20% - Ênfase2 6 8 3" xfId="33651"/>
    <cellStyle name="20% - Ênfase2 6 9" xfId="13669"/>
    <cellStyle name="20% - Ênfase2 6 9 2" xfId="24361"/>
    <cellStyle name="20% - Ênfase2 6 9 3" xfId="35547"/>
    <cellStyle name="20% - Ênfase2 7" xfId="440"/>
    <cellStyle name="20% - Ênfase2 7 10" xfId="43087"/>
    <cellStyle name="20% - Ênfase2 7 2" xfId="10360"/>
    <cellStyle name="20% - Ênfase2 7 2 2" xfId="20730"/>
    <cellStyle name="20% - Ênfase2 7 2 3" xfId="31918"/>
    <cellStyle name="20% - Ênfase2 7 3" xfId="12088"/>
    <cellStyle name="20% - Ênfase2 7 3 2" xfId="22623"/>
    <cellStyle name="20% - Ênfase2 7 3 3" xfId="33809"/>
    <cellStyle name="20% - Ênfase2 7 4" xfId="13813"/>
    <cellStyle name="20% - Ênfase2 7 4 2" xfId="24519"/>
    <cellStyle name="20% - Ênfase2 7 4 3" xfId="35705"/>
    <cellStyle name="20% - Ênfase2 7 5" xfId="15538"/>
    <cellStyle name="20% - Ênfase2 7 5 2" xfId="26415"/>
    <cellStyle name="20% - Ênfase2 7 5 3" xfId="37601"/>
    <cellStyle name="20% - Ênfase2 7 6" xfId="17263"/>
    <cellStyle name="20% - Ênfase2 7 6 2" xfId="28311"/>
    <cellStyle name="20% - Ênfase2 7 6 3" xfId="39497"/>
    <cellStyle name="20% - Ênfase2 7 7" xfId="18988"/>
    <cellStyle name="20% - Ênfase2 7 8" xfId="30176"/>
    <cellStyle name="20% - Ênfase2 7 9" xfId="41362"/>
    <cellStyle name="20% - Ênfase2 8" xfId="756"/>
    <cellStyle name="20% - Ênfase2 8 10" xfId="43375"/>
    <cellStyle name="20% - Ênfase2 8 2" xfId="10648"/>
    <cellStyle name="20% - Ênfase2 8 2 2" xfId="21046"/>
    <cellStyle name="20% - Ênfase2 8 2 3" xfId="32234"/>
    <cellStyle name="20% - Ênfase2 8 3" xfId="12376"/>
    <cellStyle name="20% - Ênfase2 8 3 2" xfId="22939"/>
    <cellStyle name="20% - Ênfase2 8 3 3" xfId="34125"/>
    <cellStyle name="20% - Ênfase2 8 4" xfId="14101"/>
    <cellStyle name="20% - Ênfase2 8 4 2" xfId="24835"/>
    <cellStyle name="20% - Ênfase2 8 4 3" xfId="36021"/>
    <cellStyle name="20% - Ênfase2 8 5" xfId="15826"/>
    <cellStyle name="20% - Ênfase2 8 5 2" xfId="26731"/>
    <cellStyle name="20% - Ênfase2 8 5 3" xfId="37917"/>
    <cellStyle name="20% - Ênfase2 8 6" xfId="17551"/>
    <cellStyle name="20% - Ênfase2 8 6 2" xfId="28627"/>
    <cellStyle name="20% - Ênfase2 8 6 3" xfId="39813"/>
    <cellStyle name="20% - Ênfase2 8 7" xfId="19276"/>
    <cellStyle name="20% - Ênfase2 8 8" xfId="30464"/>
    <cellStyle name="20% - Ênfase2 8 9" xfId="41650"/>
    <cellStyle name="20% - Ênfase2 9" xfId="1072"/>
    <cellStyle name="20% - Ênfase2 9 10" xfId="43663"/>
    <cellStyle name="20% - Ênfase2 9 2" xfId="10936"/>
    <cellStyle name="20% - Ênfase2 9 2 2" xfId="21362"/>
    <cellStyle name="20% - Ênfase2 9 2 3" xfId="32550"/>
    <cellStyle name="20% - Ênfase2 9 3" xfId="12664"/>
    <cellStyle name="20% - Ênfase2 9 3 2" xfId="23255"/>
    <cellStyle name="20% - Ênfase2 9 3 3" xfId="34441"/>
    <cellStyle name="20% - Ênfase2 9 4" xfId="14389"/>
    <cellStyle name="20% - Ênfase2 9 4 2" xfId="25151"/>
    <cellStyle name="20% - Ênfase2 9 4 3" xfId="36337"/>
    <cellStyle name="20% - Ênfase2 9 5" xfId="16114"/>
    <cellStyle name="20% - Ênfase2 9 5 2" xfId="27047"/>
    <cellStyle name="20% - Ênfase2 9 5 3" xfId="38233"/>
    <cellStyle name="20% - Ênfase2 9 6" xfId="17839"/>
    <cellStyle name="20% - Ênfase2 9 6 2" xfId="28943"/>
    <cellStyle name="20% - Ênfase2 9 6 3" xfId="40129"/>
    <cellStyle name="20% - Ênfase2 9 7" xfId="19564"/>
    <cellStyle name="20% - Ênfase2 9 8" xfId="30752"/>
    <cellStyle name="20% - Ênfase2 9 9" xfId="41938"/>
    <cellStyle name="20% - Ênfase3" xfId="32" builtinId="38" customBuiltin="1"/>
    <cellStyle name="20% - Ênfase3 10" xfId="1389"/>
    <cellStyle name="20% - Ênfase3 10 10" xfId="43952"/>
    <cellStyle name="20% - Ênfase3 10 2" xfId="11225"/>
    <cellStyle name="20% - Ênfase3 10 2 2" xfId="21679"/>
    <cellStyle name="20% - Ênfase3 10 2 3" xfId="32867"/>
    <cellStyle name="20% - Ênfase3 10 3" xfId="12953"/>
    <cellStyle name="20% - Ênfase3 10 3 2" xfId="23572"/>
    <cellStyle name="20% - Ênfase3 10 3 3" xfId="34758"/>
    <cellStyle name="20% - Ênfase3 10 4" xfId="14678"/>
    <cellStyle name="20% - Ênfase3 10 4 2" xfId="25468"/>
    <cellStyle name="20% - Ênfase3 10 4 3" xfId="36654"/>
    <cellStyle name="20% - Ênfase3 10 5" xfId="16403"/>
    <cellStyle name="20% - Ênfase3 10 5 2" xfId="27364"/>
    <cellStyle name="20% - Ênfase3 10 5 3" xfId="38550"/>
    <cellStyle name="20% - Ênfase3 10 6" xfId="18128"/>
    <cellStyle name="20% - Ênfase3 10 6 2" xfId="29260"/>
    <cellStyle name="20% - Ênfase3 10 6 3" xfId="40446"/>
    <cellStyle name="20% - Ênfase3 10 7" xfId="19853"/>
    <cellStyle name="20% - Ênfase3 10 8" xfId="31041"/>
    <cellStyle name="20% - Ênfase3 10 9" xfId="42227"/>
    <cellStyle name="20% - Ênfase3 11" xfId="1705"/>
    <cellStyle name="20% - Ênfase3 11 10" xfId="44240"/>
    <cellStyle name="20% - Ênfase3 11 2" xfId="11513"/>
    <cellStyle name="20% - Ênfase3 11 2 2" xfId="21995"/>
    <cellStyle name="20% - Ênfase3 11 2 3" xfId="33183"/>
    <cellStyle name="20% - Ênfase3 11 3" xfId="13241"/>
    <cellStyle name="20% - Ênfase3 11 3 2" xfId="23888"/>
    <cellStyle name="20% - Ênfase3 11 3 3" xfId="35074"/>
    <cellStyle name="20% - Ênfase3 11 4" xfId="14966"/>
    <cellStyle name="20% - Ênfase3 11 4 2" xfId="25784"/>
    <cellStyle name="20% - Ênfase3 11 4 3" xfId="36970"/>
    <cellStyle name="20% - Ênfase3 11 5" xfId="16691"/>
    <cellStyle name="20% - Ênfase3 11 5 2" xfId="27680"/>
    <cellStyle name="20% - Ênfase3 11 5 3" xfId="38866"/>
    <cellStyle name="20% - Ênfase3 11 6" xfId="18416"/>
    <cellStyle name="20% - Ênfase3 11 6 2" xfId="29576"/>
    <cellStyle name="20% - Ênfase3 11 6 3" xfId="40762"/>
    <cellStyle name="20% - Ênfase3 11 7" xfId="20141"/>
    <cellStyle name="20% - Ênfase3 11 8" xfId="31329"/>
    <cellStyle name="20% - Ênfase3 11 9" xfId="42515"/>
    <cellStyle name="20% - Ênfase3 12" xfId="2114"/>
    <cellStyle name="20% - Ênfase3 12 2" xfId="20429"/>
    <cellStyle name="20% - Ênfase3 12 3" xfId="31617"/>
    <cellStyle name="20% - Ênfase3 13" xfId="11801"/>
    <cellStyle name="20% - Ênfase3 13 2" xfId="22311"/>
    <cellStyle name="20% - Ênfase3 13 3" xfId="33499"/>
    <cellStyle name="20% - Ênfase3 14" xfId="13529"/>
    <cellStyle name="20% - Ênfase3 14 2" xfId="24204"/>
    <cellStyle name="20% - Ênfase3 14 3" xfId="35390"/>
    <cellStyle name="20% - Ênfase3 15" xfId="15254"/>
    <cellStyle name="20% - Ênfase3 15 2" xfId="26100"/>
    <cellStyle name="20% - Ênfase3 15 3" xfId="37286"/>
    <cellStyle name="20% - Ênfase3 16" xfId="16979"/>
    <cellStyle name="20% - Ênfase3 16 2" xfId="27996"/>
    <cellStyle name="20% - Ênfase3 16 3" xfId="39182"/>
    <cellStyle name="20% - Ênfase3 17" xfId="18704"/>
    <cellStyle name="20% - Ênfase3 18" xfId="29892"/>
    <cellStyle name="20% - Ênfase3 19" xfId="41078"/>
    <cellStyle name="20% - Ênfase3 2" xfId="145"/>
    <cellStyle name="20% - Ênfase3 2 10" xfId="11821"/>
    <cellStyle name="20% - Ênfase3 2 10 2" xfId="22330"/>
    <cellStyle name="20% - Ênfase3 2 10 3" xfId="33516"/>
    <cellStyle name="20% - Ênfase3 2 11" xfId="13546"/>
    <cellStyle name="20% - Ênfase3 2 11 2" xfId="24226"/>
    <cellStyle name="20% - Ênfase3 2 11 3" xfId="35412"/>
    <cellStyle name="20% - Ênfase3 2 12" xfId="15271"/>
    <cellStyle name="20% - Ênfase3 2 12 2" xfId="26122"/>
    <cellStyle name="20% - Ênfase3 2 12 3" xfId="37308"/>
    <cellStyle name="20% - Ênfase3 2 13" xfId="16996"/>
    <cellStyle name="20% - Ênfase3 2 13 2" xfId="28018"/>
    <cellStyle name="20% - Ênfase3 2 13 3" xfId="39204"/>
    <cellStyle name="20% - Ênfase3 2 14" xfId="18721"/>
    <cellStyle name="20% - Ênfase3 2 15" xfId="29909"/>
    <cellStyle name="20% - Ênfase3 2 16" xfId="41095"/>
    <cellStyle name="20% - Ênfase3 2 17" xfId="42820"/>
    <cellStyle name="20% - Ênfase3 2 2" xfId="235"/>
    <cellStyle name="20% - Ênfase3 2 2 10" xfId="13628"/>
    <cellStyle name="20% - Ênfase3 2 2 10 2" xfId="24316"/>
    <cellStyle name="20% - Ênfase3 2 2 10 3" xfId="35502"/>
    <cellStyle name="20% - Ênfase3 2 2 11" xfId="15353"/>
    <cellStyle name="20% - Ênfase3 2 2 11 2" xfId="26212"/>
    <cellStyle name="20% - Ênfase3 2 2 11 3" xfId="37398"/>
    <cellStyle name="20% - Ênfase3 2 2 12" xfId="17078"/>
    <cellStyle name="20% - Ênfase3 2 2 12 2" xfId="28108"/>
    <cellStyle name="20% - Ênfase3 2 2 12 3" xfId="39294"/>
    <cellStyle name="20% - Ênfase3 2 2 13" xfId="18803"/>
    <cellStyle name="20% - Ênfase3 2 2 14" xfId="29991"/>
    <cellStyle name="20% - Ênfase3 2 2 15" xfId="41177"/>
    <cellStyle name="20% - Ênfase3 2 2 16" xfId="42902"/>
    <cellStyle name="20% - Ênfase3 2 2 2" xfId="393"/>
    <cellStyle name="20% - Ênfase3 2 2 2 10" xfId="15497"/>
    <cellStyle name="20% - Ênfase3 2 2 2 10 2" xfId="26370"/>
    <cellStyle name="20% - Ênfase3 2 2 2 10 3" xfId="37556"/>
    <cellStyle name="20% - Ênfase3 2 2 2 11" xfId="17222"/>
    <cellStyle name="20% - Ênfase3 2 2 2 11 2" xfId="28266"/>
    <cellStyle name="20% - Ênfase3 2 2 2 11 3" xfId="39452"/>
    <cellStyle name="20% - Ênfase3 2 2 2 12" xfId="18947"/>
    <cellStyle name="20% - Ênfase3 2 2 2 13" xfId="30135"/>
    <cellStyle name="20% - Ênfase3 2 2 2 14" xfId="41321"/>
    <cellStyle name="20% - Ênfase3 2 2 2 15" xfId="43046"/>
    <cellStyle name="20% - Ênfase3 2 2 2 2" xfId="711"/>
    <cellStyle name="20% - Ênfase3 2 2 2 2 10" xfId="43334"/>
    <cellStyle name="20% - Ênfase3 2 2 2 2 2" xfId="10607"/>
    <cellStyle name="20% - Ênfase3 2 2 2 2 2 2" xfId="21001"/>
    <cellStyle name="20% - Ênfase3 2 2 2 2 2 3" xfId="32189"/>
    <cellStyle name="20% - Ênfase3 2 2 2 2 3" xfId="12335"/>
    <cellStyle name="20% - Ênfase3 2 2 2 2 3 2" xfId="22894"/>
    <cellStyle name="20% - Ênfase3 2 2 2 2 3 3" xfId="34080"/>
    <cellStyle name="20% - Ênfase3 2 2 2 2 4" xfId="14060"/>
    <cellStyle name="20% - Ênfase3 2 2 2 2 4 2" xfId="24790"/>
    <cellStyle name="20% - Ênfase3 2 2 2 2 4 3" xfId="35976"/>
    <cellStyle name="20% - Ênfase3 2 2 2 2 5" xfId="15785"/>
    <cellStyle name="20% - Ênfase3 2 2 2 2 5 2" xfId="26686"/>
    <cellStyle name="20% - Ênfase3 2 2 2 2 5 3" xfId="37872"/>
    <cellStyle name="20% - Ênfase3 2 2 2 2 6" xfId="17510"/>
    <cellStyle name="20% - Ênfase3 2 2 2 2 6 2" xfId="28582"/>
    <cellStyle name="20% - Ênfase3 2 2 2 2 6 3" xfId="39768"/>
    <cellStyle name="20% - Ênfase3 2 2 2 2 7" xfId="19235"/>
    <cellStyle name="20% - Ênfase3 2 2 2 2 8" xfId="30423"/>
    <cellStyle name="20% - Ênfase3 2 2 2 2 9" xfId="41609"/>
    <cellStyle name="20% - Ênfase3 2 2 2 3" xfId="1027"/>
    <cellStyle name="20% - Ênfase3 2 2 2 3 10" xfId="43622"/>
    <cellStyle name="20% - Ênfase3 2 2 2 3 2" xfId="10895"/>
    <cellStyle name="20% - Ênfase3 2 2 2 3 2 2" xfId="21317"/>
    <cellStyle name="20% - Ênfase3 2 2 2 3 2 3" xfId="32505"/>
    <cellStyle name="20% - Ênfase3 2 2 2 3 3" xfId="12623"/>
    <cellStyle name="20% - Ênfase3 2 2 2 3 3 2" xfId="23210"/>
    <cellStyle name="20% - Ênfase3 2 2 2 3 3 3" xfId="34396"/>
    <cellStyle name="20% - Ênfase3 2 2 2 3 4" xfId="14348"/>
    <cellStyle name="20% - Ênfase3 2 2 2 3 4 2" xfId="25106"/>
    <cellStyle name="20% - Ênfase3 2 2 2 3 4 3" xfId="36292"/>
    <cellStyle name="20% - Ênfase3 2 2 2 3 5" xfId="16073"/>
    <cellStyle name="20% - Ênfase3 2 2 2 3 5 2" xfId="27002"/>
    <cellStyle name="20% - Ênfase3 2 2 2 3 5 3" xfId="38188"/>
    <cellStyle name="20% - Ênfase3 2 2 2 3 6" xfId="17798"/>
    <cellStyle name="20% - Ênfase3 2 2 2 3 6 2" xfId="28898"/>
    <cellStyle name="20% - Ênfase3 2 2 2 3 6 3" xfId="40084"/>
    <cellStyle name="20% - Ênfase3 2 2 2 3 7" xfId="19523"/>
    <cellStyle name="20% - Ênfase3 2 2 2 3 8" xfId="30711"/>
    <cellStyle name="20% - Ênfase3 2 2 2 3 9" xfId="41897"/>
    <cellStyle name="20% - Ênfase3 2 2 2 4" xfId="1343"/>
    <cellStyle name="20% - Ênfase3 2 2 2 4 10" xfId="43910"/>
    <cellStyle name="20% - Ênfase3 2 2 2 4 2" xfId="11183"/>
    <cellStyle name="20% - Ênfase3 2 2 2 4 2 2" xfId="21633"/>
    <cellStyle name="20% - Ênfase3 2 2 2 4 2 3" xfId="32821"/>
    <cellStyle name="20% - Ênfase3 2 2 2 4 3" xfId="12911"/>
    <cellStyle name="20% - Ênfase3 2 2 2 4 3 2" xfId="23526"/>
    <cellStyle name="20% - Ênfase3 2 2 2 4 3 3" xfId="34712"/>
    <cellStyle name="20% - Ênfase3 2 2 2 4 4" xfId="14636"/>
    <cellStyle name="20% - Ênfase3 2 2 2 4 4 2" xfId="25422"/>
    <cellStyle name="20% - Ênfase3 2 2 2 4 4 3" xfId="36608"/>
    <cellStyle name="20% - Ênfase3 2 2 2 4 5" xfId="16361"/>
    <cellStyle name="20% - Ênfase3 2 2 2 4 5 2" xfId="27318"/>
    <cellStyle name="20% - Ênfase3 2 2 2 4 5 3" xfId="38504"/>
    <cellStyle name="20% - Ênfase3 2 2 2 4 6" xfId="18086"/>
    <cellStyle name="20% - Ênfase3 2 2 2 4 6 2" xfId="29214"/>
    <cellStyle name="20% - Ênfase3 2 2 2 4 6 3" xfId="40400"/>
    <cellStyle name="20% - Ênfase3 2 2 2 4 7" xfId="19811"/>
    <cellStyle name="20% - Ênfase3 2 2 2 4 8" xfId="30999"/>
    <cellStyle name="20% - Ênfase3 2 2 2 4 9" xfId="42185"/>
    <cellStyle name="20% - Ênfase3 2 2 2 5" xfId="1659"/>
    <cellStyle name="20% - Ênfase3 2 2 2 5 10" xfId="44198"/>
    <cellStyle name="20% - Ênfase3 2 2 2 5 2" xfId="11471"/>
    <cellStyle name="20% - Ênfase3 2 2 2 5 2 2" xfId="21949"/>
    <cellStyle name="20% - Ênfase3 2 2 2 5 2 3" xfId="33137"/>
    <cellStyle name="20% - Ênfase3 2 2 2 5 3" xfId="13199"/>
    <cellStyle name="20% - Ênfase3 2 2 2 5 3 2" xfId="23842"/>
    <cellStyle name="20% - Ênfase3 2 2 2 5 3 3" xfId="35028"/>
    <cellStyle name="20% - Ênfase3 2 2 2 5 4" xfId="14924"/>
    <cellStyle name="20% - Ênfase3 2 2 2 5 4 2" xfId="25738"/>
    <cellStyle name="20% - Ênfase3 2 2 2 5 4 3" xfId="36924"/>
    <cellStyle name="20% - Ênfase3 2 2 2 5 5" xfId="16649"/>
    <cellStyle name="20% - Ênfase3 2 2 2 5 5 2" xfId="27634"/>
    <cellStyle name="20% - Ênfase3 2 2 2 5 5 3" xfId="38820"/>
    <cellStyle name="20% - Ênfase3 2 2 2 5 6" xfId="18374"/>
    <cellStyle name="20% - Ênfase3 2 2 2 5 6 2" xfId="29530"/>
    <cellStyle name="20% - Ênfase3 2 2 2 5 6 3" xfId="40716"/>
    <cellStyle name="20% - Ênfase3 2 2 2 5 7" xfId="20099"/>
    <cellStyle name="20% - Ênfase3 2 2 2 5 8" xfId="31287"/>
    <cellStyle name="20% - Ênfase3 2 2 2 5 9" xfId="42473"/>
    <cellStyle name="20% - Ênfase3 2 2 2 6" xfId="1975"/>
    <cellStyle name="20% - Ênfase3 2 2 2 6 10" xfId="44486"/>
    <cellStyle name="20% - Ênfase3 2 2 2 6 2" xfId="11759"/>
    <cellStyle name="20% - Ênfase3 2 2 2 6 2 2" xfId="22265"/>
    <cellStyle name="20% - Ênfase3 2 2 2 6 2 3" xfId="33453"/>
    <cellStyle name="20% - Ênfase3 2 2 2 6 3" xfId="13487"/>
    <cellStyle name="20% - Ênfase3 2 2 2 6 3 2" xfId="24158"/>
    <cellStyle name="20% - Ênfase3 2 2 2 6 3 3" xfId="35344"/>
    <cellStyle name="20% - Ênfase3 2 2 2 6 4" xfId="15212"/>
    <cellStyle name="20% - Ênfase3 2 2 2 6 4 2" xfId="26054"/>
    <cellStyle name="20% - Ênfase3 2 2 2 6 4 3" xfId="37240"/>
    <cellStyle name="20% - Ênfase3 2 2 2 6 5" xfId="16937"/>
    <cellStyle name="20% - Ênfase3 2 2 2 6 5 2" xfId="27950"/>
    <cellStyle name="20% - Ênfase3 2 2 2 6 5 3" xfId="39136"/>
    <cellStyle name="20% - Ênfase3 2 2 2 6 6" xfId="18662"/>
    <cellStyle name="20% - Ênfase3 2 2 2 6 6 2" xfId="29846"/>
    <cellStyle name="20% - Ênfase3 2 2 2 6 6 3" xfId="41032"/>
    <cellStyle name="20% - Ênfase3 2 2 2 6 7" xfId="20387"/>
    <cellStyle name="20% - Ênfase3 2 2 2 6 8" xfId="31575"/>
    <cellStyle name="20% - Ênfase3 2 2 2 6 9" xfId="42761"/>
    <cellStyle name="20% - Ênfase3 2 2 2 7" xfId="10318"/>
    <cellStyle name="20% - Ênfase3 2 2 2 7 2" xfId="20685"/>
    <cellStyle name="20% - Ênfase3 2 2 2 7 3" xfId="31873"/>
    <cellStyle name="20% - Ênfase3 2 2 2 8" xfId="12047"/>
    <cellStyle name="20% - Ênfase3 2 2 2 8 2" xfId="22578"/>
    <cellStyle name="20% - Ênfase3 2 2 2 8 3" xfId="33764"/>
    <cellStyle name="20% - Ênfase3 2 2 2 9" xfId="13772"/>
    <cellStyle name="20% - Ênfase3 2 2 2 9 2" xfId="24474"/>
    <cellStyle name="20% - Ênfase3 2 2 2 9 3" xfId="35660"/>
    <cellStyle name="20% - Ênfase3 2 2 3" xfId="553"/>
    <cellStyle name="20% - Ênfase3 2 2 3 10" xfId="43190"/>
    <cellStyle name="20% - Ênfase3 2 2 3 2" xfId="10463"/>
    <cellStyle name="20% - Ênfase3 2 2 3 2 2" xfId="20843"/>
    <cellStyle name="20% - Ênfase3 2 2 3 2 3" xfId="32031"/>
    <cellStyle name="20% - Ênfase3 2 2 3 3" xfId="12191"/>
    <cellStyle name="20% - Ênfase3 2 2 3 3 2" xfId="22736"/>
    <cellStyle name="20% - Ênfase3 2 2 3 3 3" xfId="33922"/>
    <cellStyle name="20% - Ênfase3 2 2 3 4" xfId="13916"/>
    <cellStyle name="20% - Ênfase3 2 2 3 4 2" xfId="24632"/>
    <cellStyle name="20% - Ênfase3 2 2 3 4 3" xfId="35818"/>
    <cellStyle name="20% - Ênfase3 2 2 3 5" xfId="15641"/>
    <cellStyle name="20% - Ênfase3 2 2 3 5 2" xfId="26528"/>
    <cellStyle name="20% - Ênfase3 2 2 3 5 3" xfId="37714"/>
    <cellStyle name="20% - Ênfase3 2 2 3 6" xfId="17366"/>
    <cellStyle name="20% - Ênfase3 2 2 3 6 2" xfId="28424"/>
    <cellStyle name="20% - Ênfase3 2 2 3 6 3" xfId="39610"/>
    <cellStyle name="20% - Ênfase3 2 2 3 7" xfId="19091"/>
    <cellStyle name="20% - Ênfase3 2 2 3 8" xfId="30279"/>
    <cellStyle name="20% - Ênfase3 2 2 3 9" xfId="41465"/>
    <cellStyle name="20% - Ênfase3 2 2 4" xfId="869"/>
    <cellStyle name="20% - Ênfase3 2 2 4 10" xfId="43478"/>
    <cellStyle name="20% - Ênfase3 2 2 4 2" xfId="10751"/>
    <cellStyle name="20% - Ênfase3 2 2 4 2 2" xfId="21159"/>
    <cellStyle name="20% - Ênfase3 2 2 4 2 3" xfId="32347"/>
    <cellStyle name="20% - Ênfase3 2 2 4 3" xfId="12479"/>
    <cellStyle name="20% - Ênfase3 2 2 4 3 2" xfId="23052"/>
    <cellStyle name="20% - Ênfase3 2 2 4 3 3" xfId="34238"/>
    <cellStyle name="20% - Ênfase3 2 2 4 4" xfId="14204"/>
    <cellStyle name="20% - Ênfase3 2 2 4 4 2" xfId="24948"/>
    <cellStyle name="20% - Ênfase3 2 2 4 4 3" xfId="36134"/>
    <cellStyle name="20% - Ênfase3 2 2 4 5" xfId="15929"/>
    <cellStyle name="20% - Ênfase3 2 2 4 5 2" xfId="26844"/>
    <cellStyle name="20% - Ênfase3 2 2 4 5 3" xfId="38030"/>
    <cellStyle name="20% - Ênfase3 2 2 4 6" xfId="17654"/>
    <cellStyle name="20% - Ênfase3 2 2 4 6 2" xfId="28740"/>
    <cellStyle name="20% - Ênfase3 2 2 4 6 3" xfId="39926"/>
    <cellStyle name="20% - Ênfase3 2 2 4 7" xfId="19379"/>
    <cellStyle name="20% - Ênfase3 2 2 4 8" xfId="30567"/>
    <cellStyle name="20% - Ênfase3 2 2 4 9" xfId="41753"/>
    <cellStyle name="20% - Ênfase3 2 2 5" xfId="1185"/>
    <cellStyle name="20% - Ênfase3 2 2 5 10" xfId="43766"/>
    <cellStyle name="20% - Ênfase3 2 2 5 2" xfId="11039"/>
    <cellStyle name="20% - Ênfase3 2 2 5 2 2" xfId="21475"/>
    <cellStyle name="20% - Ênfase3 2 2 5 2 3" xfId="32663"/>
    <cellStyle name="20% - Ênfase3 2 2 5 3" xfId="12767"/>
    <cellStyle name="20% - Ênfase3 2 2 5 3 2" xfId="23368"/>
    <cellStyle name="20% - Ênfase3 2 2 5 3 3" xfId="34554"/>
    <cellStyle name="20% - Ênfase3 2 2 5 4" xfId="14492"/>
    <cellStyle name="20% - Ênfase3 2 2 5 4 2" xfId="25264"/>
    <cellStyle name="20% - Ênfase3 2 2 5 4 3" xfId="36450"/>
    <cellStyle name="20% - Ênfase3 2 2 5 5" xfId="16217"/>
    <cellStyle name="20% - Ênfase3 2 2 5 5 2" xfId="27160"/>
    <cellStyle name="20% - Ênfase3 2 2 5 5 3" xfId="38346"/>
    <cellStyle name="20% - Ênfase3 2 2 5 6" xfId="17942"/>
    <cellStyle name="20% - Ênfase3 2 2 5 6 2" xfId="29056"/>
    <cellStyle name="20% - Ênfase3 2 2 5 6 3" xfId="40242"/>
    <cellStyle name="20% - Ênfase3 2 2 5 7" xfId="19667"/>
    <cellStyle name="20% - Ênfase3 2 2 5 8" xfId="30855"/>
    <cellStyle name="20% - Ênfase3 2 2 5 9" xfId="42041"/>
    <cellStyle name="20% - Ênfase3 2 2 6" xfId="1501"/>
    <cellStyle name="20% - Ênfase3 2 2 6 10" xfId="44054"/>
    <cellStyle name="20% - Ênfase3 2 2 6 2" xfId="11327"/>
    <cellStyle name="20% - Ênfase3 2 2 6 2 2" xfId="21791"/>
    <cellStyle name="20% - Ênfase3 2 2 6 2 3" xfId="32979"/>
    <cellStyle name="20% - Ênfase3 2 2 6 3" xfId="13055"/>
    <cellStyle name="20% - Ênfase3 2 2 6 3 2" xfId="23684"/>
    <cellStyle name="20% - Ênfase3 2 2 6 3 3" xfId="34870"/>
    <cellStyle name="20% - Ênfase3 2 2 6 4" xfId="14780"/>
    <cellStyle name="20% - Ênfase3 2 2 6 4 2" xfId="25580"/>
    <cellStyle name="20% - Ênfase3 2 2 6 4 3" xfId="36766"/>
    <cellStyle name="20% - Ênfase3 2 2 6 5" xfId="16505"/>
    <cellStyle name="20% - Ênfase3 2 2 6 5 2" xfId="27476"/>
    <cellStyle name="20% - Ênfase3 2 2 6 5 3" xfId="38662"/>
    <cellStyle name="20% - Ênfase3 2 2 6 6" xfId="18230"/>
    <cellStyle name="20% - Ênfase3 2 2 6 6 2" xfId="29372"/>
    <cellStyle name="20% - Ênfase3 2 2 6 6 3" xfId="40558"/>
    <cellStyle name="20% - Ênfase3 2 2 6 7" xfId="19955"/>
    <cellStyle name="20% - Ênfase3 2 2 6 8" xfId="31143"/>
    <cellStyle name="20% - Ênfase3 2 2 6 9" xfId="42329"/>
    <cellStyle name="20% - Ênfase3 2 2 7" xfId="1817"/>
    <cellStyle name="20% - Ênfase3 2 2 7 10" xfId="44342"/>
    <cellStyle name="20% - Ênfase3 2 2 7 2" xfId="11615"/>
    <cellStyle name="20% - Ênfase3 2 2 7 2 2" xfId="22107"/>
    <cellStyle name="20% - Ênfase3 2 2 7 2 3" xfId="33295"/>
    <cellStyle name="20% - Ênfase3 2 2 7 3" xfId="13343"/>
    <cellStyle name="20% - Ênfase3 2 2 7 3 2" xfId="24000"/>
    <cellStyle name="20% - Ênfase3 2 2 7 3 3" xfId="35186"/>
    <cellStyle name="20% - Ênfase3 2 2 7 4" xfId="15068"/>
    <cellStyle name="20% - Ênfase3 2 2 7 4 2" xfId="25896"/>
    <cellStyle name="20% - Ênfase3 2 2 7 4 3" xfId="37082"/>
    <cellStyle name="20% - Ênfase3 2 2 7 5" xfId="16793"/>
    <cellStyle name="20% - Ênfase3 2 2 7 5 2" xfId="27792"/>
    <cellStyle name="20% - Ênfase3 2 2 7 5 3" xfId="38978"/>
    <cellStyle name="20% - Ênfase3 2 2 7 6" xfId="18518"/>
    <cellStyle name="20% - Ênfase3 2 2 7 6 2" xfId="29688"/>
    <cellStyle name="20% - Ênfase3 2 2 7 6 3" xfId="40874"/>
    <cellStyle name="20% - Ênfase3 2 2 7 7" xfId="20243"/>
    <cellStyle name="20% - Ênfase3 2 2 7 8" xfId="31431"/>
    <cellStyle name="20% - Ênfase3 2 2 7 9" xfId="42617"/>
    <cellStyle name="20% - Ênfase3 2 2 8" xfId="2134"/>
    <cellStyle name="20% - Ênfase3 2 2 8 2" xfId="20531"/>
    <cellStyle name="20% - Ênfase3 2 2 8 3" xfId="31719"/>
    <cellStyle name="20% - Ênfase3 2 2 9" xfId="11903"/>
    <cellStyle name="20% - Ênfase3 2 2 9 2" xfId="22420"/>
    <cellStyle name="20% - Ênfase3 2 2 9 3" xfId="33606"/>
    <cellStyle name="20% - Ênfase3 2 3" xfId="303"/>
    <cellStyle name="20% - Ênfase3 2 3 10" xfId="15415"/>
    <cellStyle name="20% - Ênfase3 2 3 10 2" xfId="26280"/>
    <cellStyle name="20% - Ênfase3 2 3 10 3" xfId="37466"/>
    <cellStyle name="20% - Ênfase3 2 3 11" xfId="17140"/>
    <cellStyle name="20% - Ênfase3 2 3 11 2" xfId="28176"/>
    <cellStyle name="20% - Ênfase3 2 3 11 3" xfId="39362"/>
    <cellStyle name="20% - Ênfase3 2 3 12" xfId="18865"/>
    <cellStyle name="20% - Ênfase3 2 3 13" xfId="30053"/>
    <cellStyle name="20% - Ênfase3 2 3 14" xfId="41239"/>
    <cellStyle name="20% - Ênfase3 2 3 15" xfId="42964"/>
    <cellStyle name="20% - Ênfase3 2 3 2" xfId="621"/>
    <cellStyle name="20% - Ênfase3 2 3 2 10" xfId="43252"/>
    <cellStyle name="20% - Ênfase3 2 3 2 2" xfId="10525"/>
    <cellStyle name="20% - Ênfase3 2 3 2 2 2" xfId="20911"/>
    <cellStyle name="20% - Ênfase3 2 3 2 2 3" xfId="32099"/>
    <cellStyle name="20% - Ênfase3 2 3 2 3" xfId="12253"/>
    <cellStyle name="20% - Ênfase3 2 3 2 3 2" xfId="22804"/>
    <cellStyle name="20% - Ênfase3 2 3 2 3 3" xfId="33990"/>
    <cellStyle name="20% - Ênfase3 2 3 2 4" xfId="13978"/>
    <cellStyle name="20% - Ênfase3 2 3 2 4 2" xfId="24700"/>
    <cellStyle name="20% - Ênfase3 2 3 2 4 3" xfId="35886"/>
    <cellStyle name="20% - Ênfase3 2 3 2 5" xfId="15703"/>
    <cellStyle name="20% - Ênfase3 2 3 2 5 2" xfId="26596"/>
    <cellStyle name="20% - Ênfase3 2 3 2 5 3" xfId="37782"/>
    <cellStyle name="20% - Ênfase3 2 3 2 6" xfId="17428"/>
    <cellStyle name="20% - Ênfase3 2 3 2 6 2" xfId="28492"/>
    <cellStyle name="20% - Ênfase3 2 3 2 6 3" xfId="39678"/>
    <cellStyle name="20% - Ênfase3 2 3 2 7" xfId="19153"/>
    <cellStyle name="20% - Ênfase3 2 3 2 8" xfId="30341"/>
    <cellStyle name="20% - Ênfase3 2 3 2 9" xfId="41527"/>
    <cellStyle name="20% - Ênfase3 2 3 3" xfId="937"/>
    <cellStyle name="20% - Ênfase3 2 3 3 10" xfId="43540"/>
    <cellStyle name="20% - Ênfase3 2 3 3 2" xfId="10813"/>
    <cellStyle name="20% - Ênfase3 2 3 3 2 2" xfId="21227"/>
    <cellStyle name="20% - Ênfase3 2 3 3 2 3" xfId="32415"/>
    <cellStyle name="20% - Ênfase3 2 3 3 3" xfId="12541"/>
    <cellStyle name="20% - Ênfase3 2 3 3 3 2" xfId="23120"/>
    <cellStyle name="20% - Ênfase3 2 3 3 3 3" xfId="34306"/>
    <cellStyle name="20% - Ênfase3 2 3 3 4" xfId="14266"/>
    <cellStyle name="20% - Ênfase3 2 3 3 4 2" xfId="25016"/>
    <cellStyle name="20% - Ênfase3 2 3 3 4 3" xfId="36202"/>
    <cellStyle name="20% - Ênfase3 2 3 3 5" xfId="15991"/>
    <cellStyle name="20% - Ênfase3 2 3 3 5 2" xfId="26912"/>
    <cellStyle name="20% - Ênfase3 2 3 3 5 3" xfId="38098"/>
    <cellStyle name="20% - Ênfase3 2 3 3 6" xfId="17716"/>
    <cellStyle name="20% - Ênfase3 2 3 3 6 2" xfId="28808"/>
    <cellStyle name="20% - Ênfase3 2 3 3 6 3" xfId="39994"/>
    <cellStyle name="20% - Ênfase3 2 3 3 7" xfId="19441"/>
    <cellStyle name="20% - Ênfase3 2 3 3 8" xfId="30629"/>
    <cellStyle name="20% - Ênfase3 2 3 3 9" xfId="41815"/>
    <cellStyle name="20% - Ênfase3 2 3 4" xfId="1253"/>
    <cellStyle name="20% - Ênfase3 2 3 4 10" xfId="43828"/>
    <cellStyle name="20% - Ênfase3 2 3 4 2" xfId="11101"/>
    <cellStyle name="20% - Ênfase3 2 3 4 2 2" xfId="21543"/>
    <cellStyle name="20% - Ênfase3 2 3 4 2 3" xfId="32731"/>
    <cellStyle name="20% - Ênfase3 2 3 4 3" xfId="12829"/>
    <cellStyle name="20% - Ênfase3 2 3 4 3 2" xfId="23436"/>
    <cellStyle name="20% - Ênfase3 2 3 4 3 3" xfId="34622"/>
    <cellStyle name="20% - Ênfase3 2 3 4 4" xfId="14554"/>
    <cellStyle name="20% - Ênfase3 2 3 4 4 2" xfId="25332"/>
    <cellStyle name="20% - Ênfase3 2 3 4 4 3" xfId="36518"/>
    <cellStyle name="20% - Ênfase3 2 3 4 5" xfId="16279"/>
    <cellStyle name="20% - Ênfase3 2 3 4 5 2" xfId="27228"/>
    <cellStyle name="20% - Ênfase3 2 3 4 5 3" xfId="38414"/>
    <cellStyle name="20% - Ênfase3 2 3 4 6" xfId="18004"/>
    <cellStyle name="20% - Ênfase3 2 3 4 6 2" xfId="29124"/>
    <cellStyle name="20% - Ênfase3 2 3 4 6 3" xfId="40310"/>
    <cellStyle name="20% - Ênfase3 2 3 4 7" xfId="19729"/>
    <cellStyle name="20% - Ênfase3 2 3 4 8" xfId="30917"/>
    <cellStyle name="20% - Ênfase3 2 3 4 9" xfId="42103"/>
    <cellStyle name="20% - Ênfase3 2 3 5" xfId="1569"/>
    <cellStyle name="20% - Ênfase3 2 3 5 10" xfId="44116"/>
    <cellStyle name="20% - Ênfase3 2 3 5 2" xfId="11389"/>
    <cellStyle name="20% - Ênfase3 2 3 5 2 2" xfId="21859"/>
    <cellStyle name="20% - Ênfase3 2 3 5 2 3" xfId="33047"/>
    <cellStyle name="20% - Ênfase3 2 3 5 3" xfId="13117"/>
    <cellStyle name="20% - Ênfase3 2 3 5 3 2" xfId="23752"/>
    <cellStyle name="20% - Ênfase3 2 3 5 3 3" xfId="34938"/>
    <cellStyle name="20% - Ênfase3 2 3 5 4" xfId="14842"/>
    <cellStyle name="20% - Ênfase3 2 3 5 4 2" xfId="25648"/>
    <cellStyle name="20% - Ênfase3 2 3 5 4 3" xfId="36834"/>
    <cellStyle name="20% - Ênfase3 2 3 5 5" xfId="16567"/>
    <cellStyle name="20% - Ênfase3 2 3 5 5 2" xfId="27544"/>
    <cellStyle name="20% - Ênfase3 2 3 5 5 3" xfId="38730"/>
    <cellStyle name="20% - Ênfase3 2 3 5 6" xfId="18292"/>
    <cellStyle name="20% - Ênfase3 2 3 5 6 2" xfId="29440"/>
    <cellStyle name="20% - Ênfase3 2 3 5 6 3" xfId="40626"/>
    <cellStyle name="20% - Ênfase3 2 3 5 7" xfId="20017"/>
    <cellStyle name="20% - Ênfase3 2 3 5 8" xfId="31205"/>
    <cellStyle name="20% - Ênfase3 2 3 5 9" xfId="42391"/>
    <cellStyle name="20% - Ênfase3 2 3 6" xfId="1885"/>
    <cellStyle name="20% - Ênfase3 2 3 6 10" xfId="44404"/>
    <cellStyle name="20% - Ênfase3 2 3 6 2" xfId="11677"/>
    <cellStyle name="20% - Ênfase3 2 3 6 2 2" xfId="22175"/>
    <cellStyle name="20% - Ênfase3 2 3 6 2 3" xfId="33363"/>
    <cellStyle name="20% - Ênfase3 2 3 6 3" xfId="13405"/>
    <cellStyle name="20% - Ênfase3 2 3 6 3 2" xfId="24068"/>
    <cellStyle name="20% - Ênfase3 2 3 6 3 3" xfId="35254"/>
    <cellStyle name="20% - Ênfase3 2 3 6 4" xfId="15130"/>
    <cellStyle name="20% - Ênfase3 2 3 6 4 2" xfId="25964"/>
    <cellStyle name="20% - Ênfase3 2 3 6 4 3" xfId="37150"/>
    <cellStyle name="20% - Ênfase3 2 3 6 5" xfId="16855"/>
    <cellStyle name="20% - Ênfase3 2 3 6 5 2" xfId="27860"/>
    <cellStyle name="20% - Ênfase3 2 3 6 5 3" xfId="39046"/>
    <cellStyle name="20% - Ênfase3 2 3 6 6" xfId="18580"/>
    <cellStyle name="20% - Ênfase3 2 3 6 6 2" xfId="29756"/>
    <cellStyle name="20% - Ênfase3 2 3 6 6 3" xfId="40942"/>
    <cellStyle name="20% - Ênfase3 2 3 6 7" xfId="20305"/>
    <cellStyle name="20% - Ênfase3 2 3 6 8" xfId="31493"/>
    <cellStyle name="20% - Ênfase3 2 3 6 9" xfId="42679"/>
    <cellStyle name="20% - Ênfase3 2 3 7" xfId="10236"/>
    <cellStyle name="20% - Ênfase3 2 3 7 2" xfId="20595"/>
    <cellStyle name="20% - Ênfase3 2 3 7 3" xfId="31783"/>
    <cellStyle name="20% - Ênfase3 2 3 8" xfId="11965"/>
    <cellStyle name="20% - Ênfase3 2 3 8 2" xfId="22488"/>
    <cellStyle name="20% - Ênfase3 2 3 8 3" xfId="33674"/>
    <cellStyle name="20% - Ênfase3 2 3 9" xfId="13690"/>
    <cellStyle name="20% - Ênfase3 2 3 9 2" xfId="24384"/>
    <cellStyle name="20% - Ênfase3 2 3 9 3" xfId="35570"/>
    <cellStyle name="20% - Ênfase3 2 4" xfId="463"/>
    <cellStyle name="20% - Ênfase3 2 4 10" xfId="43108"/>
    <cellStyle name="20% - Ênfase3 2 4 2" xfId="10381"/>
    <cellStyle name="20% - Ênfase3 2 4 2 2" xfId="20753"/>
    <cellStyle name="20% - Ênfase3 2 4 2 3" xfId="31941"/>
    <cellStyle name="20% - Ênfase3 2 4 3" xfId="12109"/>
    <cellStyle name="20% - Ênfase3 2 4 3 2" xfId="22646"/>
    <cellStyle name="20% - Ênfase3 2 4 3 3" xfId="33832"/>
    <cellStyle name="20% - Ênfase3 2 4 4" xfId="13834"/>
    <cellStyle name="20% - Ênfase3 2 4 4 2" xfId="24542"/>
    <cellStyle name="20% - Ênfase3 2 4 4 3" xfId="35728"/>
    <cellStyle name="20% - Ênfase3 2 4 5" xfId="15559"/>
    <cellStyle name="20% - Ênfase3 2 4 5 2" xfId="26438"/>
    <cellStyle name="20% - Ênfase3 2 4 5 3" xfId="37624"/>
    <cellStyle name="20% - Ênfase3 2 4 6" xfId="17284"/>
    <cellStyle name="20% - Ênfase3 2 4 6 2" xfId="28334"/>
    <cellStyle name="20% - Ênfase3 2 4 6 3" xfId="39520"/>
    <cellStyle name="20% - Ênfase3 2 4 7" xfId="19009"/>
    <cellStyle name="20% - Ênfase3 2 4 8" xfId="30197"/>
    <cellStyle name="20% - Ênfase3 2 4 9" xfId="41383"/>
    <cellStyle name="20% - Ênfase3 2 5" xfId="779"/>
    <cellStyle name="20% - Ênfase3 2 5 10" xfId="43396"/>
    <cellStyle name="20% - Ênfase3 2 5 2" xfId="10669"/>
    <cellStyle name="20% - Ênfase3 2 5 2 2" xfId="21069"/>
    <cellStyle name="20% - Ênfase3 2 5 2 3" xfId="32257"/>
    <cellStyle name="20% - Ênfase3 2 5 3" xfId="12397"/>
    <cellStyle name="20% - Ênfase3 2 5 3 2" xfId="22962"/>
    <cellStyle name="20% - Ênfase3 2 5 3 3" xfId="34148"/>
    <cellStyle name="20% - Ênfase3 2 5 4" xfId="14122"/>
    <cellStyle name="20% - Ênfase3 2 5 4 2" xfId="24858"/>
    <cellStyle name="20% - Ênfase3 2 5 4 3" xfId="36044"/>
    <cellStyle name="20% - Ênfase3 2 5 5" xfId="15847"/>
    <cellStyle name="20% - Ênfase3 2 5 5 2" xfId="26754"/>
    <cellStyle name="20% - Ênfase3 2 5 5 3" xfId="37940"/>
    <cellStyle name="20% - Ênfase3 2 5 6" xfId="17572"/>
    <cellStyle name="20% - Ênfase3 2 5 6 2" xfId="28650"/>
    <cellStyle name="20% - Ênfase3 2 5 6 3" xfId="39836"/>
    <cellStyle name="20% - Ênfase3 2 5 7" xfId="19297"/>
    <cellStyle name="20% - Ênfase3 2 5 8" xfId="30485"/>
    <cellStyle name="20% - Ênfase3 2 5 9" xfId="41671"/>
    <cellStyle name="20% - Ênfase3 2 6" xfId="1095"/>
    <cellStyle name="20% - Ênfase3 2 6 10" xfId="43684"/>
    <cellStyle name="20% - Ênfase3 2 6 2" xfId="10957"/>
    <cellStyle name="20% - Ênfase3 2 6 2 2" xfId="21385"/>
    <cellStyle name="20% - Ênfase3 2 6 2 3" xfId="32573"/>
    <cellStyle name="20% - Ênfase3 2 6 3" xfId="12685"/>
    <cellStyle name="20% - Ênfase3 2 6 3 2" xfId="23278"/>
    <cellStyle name="20% - Ênfase3 2 6 3 3" xfId="34464"/>
    <cellStyle name="20% - Ênfase3 2 6 4" xfId="14410"/>
    <cellStyle name="20% - Ênfase3 2 6 4 2" xfId="25174"/>
    <cellStyle name="20% - Ênfase3 2 6 4 3" xfId="36360"/>
    <cellStyle name="20% - Ênfase3 2 6 5" xfId="16135"/>
    <cellStyle name="20% - Ênfase3 2 6 5 2" xfId="27070"/>
    <cellStyle name="20% - Ênfase3 2 6 5 3" xfId="38256"/>
    <cellStyle name="20% - Ênfase3 2 6 6" xfId="17860"/>
    <cellStyle name="20% - Ênfase3 2 6 6 2" xfId="28966"/>
    <cellStyle name="20% - Ênfase3 2 6 6 3" xfId="40152"/>
    <cellStyle name="20% - Ênfase3 2 6 7" xfId="19585"/>
    <cellStyle name="20% - Ênfase3 2 6 8" xfId="30773"/>
    <cellStyle name="20% - Ênfase3 2 6 9" xfId="41959"/>
    <cellStyle name="20% - Ênfase3 2 7" xfId="1411"/>
    <cellStyle name="20% - Ênfase3 2 7 10" xfId="43972"/>
    <cellStyle name="20% - Ênfase3 2 7 2" xfId="11245"/>
    <cellStyle name="20% - Ênfase3 2 7 2 2" xfId="21701"/>
    <cellStyle name="20% - Ênfase3 2 7 2 3" xfId="32889"/>
    <cellStyle name="20% - Ênfase3 2 7 3" xfId="12973"/>
    <cellStyle name="20% - Ênfase3 2 7 3 2" xfId="23594"/>
    <cellStyle name="20% - Ênfase3 2 7 3 3" xfId="34780"/>
    <cellStyle name="20% - Ênfase3 2 7 4" xfId="14698"/>
    <cellStyle name="20% - Ênfase3 2 7 4 2" xfId="25490"/>
    <cellStyle name="20% - Ênfase3 2 7 4 3" xfId="36676"/>
    <cellStyle name="20% - Ênfase3 2 7 5" xfId="16423"/>
    <cellStyle name="20% - Ênfase3 2 7 5 2" xfId="27386"/>
    <cellStyle name="20% - Ênfase3 2 7 5 3" xfId="38572"/>
    <cellStyle name="20% - Ênfase3 2 7 6" xfId="18148"/>
    <cellStyle name="20% - Ênfase3 2 7 6 2" xfId="29282"/>
    <cellStyle name="20% - Ênfase3 2 7 6 3" xfId="40468"/>
    <cellStyle name="20% - Ênfase3 2 7 7" xfId="19873"/>
    <cellStyle name="20% - Ênfase3 2 7 8" xfId="31061"/>
    <cellStyle name="20% - Ênfase3 2 7 9" xfId="42247"/>
    <cellStyle name="20% - Ênfase3 2 8" xfId="1727"/>
    <cellStyle name="20% - Ênfase3 2 8 10" xfId="44260"/>
    <cellStyle name="20% - Ênfase3 2 8 2" xfId="11533"/>
    <cellStyle name="20% - Ênfase3 2 8 2 2" xfId="22017"/>
    <cellStyle name="20% - Ênfase3 2 8 2 3" xfId="33205"/>
    <cellStyle name="20% - Ênfase3 2 8 3" xfId="13261"/>
    <cellStyle name="20% - Ênfase3 2 8 3 2" xfId="23910"/>
    <cellStyle name="20% - Ênfase3 2 8 3 3" xfId="35096"/>
    <cellStyle name="20% - Ênfase3 2 8 4" xfId="14986"/>
    <cellStyle name="20% - Ênfase3 2 8 4 2" xfId="25806"/>
    <cellStyle name="20% - Ênfase3 2 8 4 3" xfId="36992"/>
    <cellStyle name="20% - Ênfase3 2 8 5" xfId="16711"/>
    <cellStyle name="20% - Ênfase3 2 8 5 2" xfId="27702"/>
    <cellStyle name="20% - Ênfase3 2 8 5 3" xfId="38888"/>
    <cellStyle name="20% - Ênfase3 2 8 6" xfId="18436"/>
    <cellStyle name="20% - Ênfase3 2 8 6 2" xfId="29598"/>
    <cellStyle name="20% - Ênfase3 2 8 6 3" xfId="40784"/>
    <cellStyle name="20% - Ênfase3 2 8 7" xfId="20161"/>
    <cellStyle name="20% - Ênfase3 2 8 8" xfId="31349"/>
    <cellStyle name="20% - Ênfase3 2 8 9" xfId="42535"/>
    <cellStyle name="20% - Ênfase3 2 9" xfId="2095"/>
    <cellStyle name="20% - Ênfase3 2 9 2" xfId="20449"/>
    <cellStyle name="20% - Ênfase3 2 9 3" xfId="31637"/>
    <cellStyle name="20% - Ênfase3 20" xfId="42803"/>
    <cellStyle name="20% - Ênfase3 3" xfId="169"/>
    <cellStyle name="20% - Ênfase3 3 10" xfId="11843"/>
    <cellStyle name="20% - Ênfase3 3 10 2" xfId="22354"/>
    <cellStyle name="20% - Ênfase3 3 10 3" xfId="33540"/>
    <cellStyle name="20% - Ênfase3 3 11" xfId="13568"/>
    <cellStyle name="20% - Ênfase3 3 11 2" xfId="24250"/>
    <cellStyle name="20% - Ênfase3 3 11 3" xfId="35436"/>
    <cellStyle name="20% - Ênfase3 3 12" xfId="15293"/>
    <cellStyle name="20% - Ênfase3 3 12 2" xfId="26146"/>
    <cellStyle name="20% - Ênfase3 3 12 3" xfId="37332"/>
    <cellStyle name="20% - Ênfase3 3 13" xfId="17018"/>
    <cellStyle name="20% - Ênfase3 3 13 2" xfId="28042"/>
    <cellStyle name="20% - Ênfase3 3 13 3" xfId="39228"/>
    <cellStyle name="20% - Ênfase3 3 14" xfId="18743"/>
    <cellStyle name="20% - Ênfase3 3 15" xfId="29931"/>
    <cellStyle name="20% - Ênfase3 3 16" xfId="41117"/>
    <cellStyle name="20% - Ênfase3 3 17" xfId="42842"/>
    <cellStyle name="20% - Ênfase3 3 2" xfId="259"/>
    <cellStyle name="20% - Ênfase3 3 2 10" xfId="13650"/>
    <cellStyle name="20% - Ênfase3 3 2 10 2" xfId="24340"/>
    <cellStyle name="20% - Ênfase3 3 2 10 3" xfId="35526"/>
    <cellStyle name="20% - Ênfase3 3 2 11" xfId="15375"/>
    <cellStyle name="20% - Ênfase3 3 2 11 2" xfId="26236"/>
    <cellStyle name="20% - Ênfase3 3 2 11 3" xfId="37422"/>
    <cellStyle name="20% - Ênfase3 3 2 12" xfId="17100"/>
    <cellStyle name="20% - Ênfase3 3 2 12 2" xfId="28132"/>
    <cellStyle name="20% - Ênfase3 3 2 12 3" xfId="39318"/>
    <cellStyle name="20% - Ênfase3 3 2 13" xfId="18825"/>
    <cellStyle name="20% - Ênfase3 3 2 14" xfId="30013"/>
    <cellStyle name="20% - Ênfase3 3 2 15" xfId="41199"/>
    <cellStyle name="20% - Ênfase3 3 2 16" xfId="42924"/>
    <cellStyle name="20% - Ênfase3 3 2 2" xfId="417"/>
    <cellStyle name="20% - Ênfase3 3 2 2 10" xfId="15519"/>
    <cellStyle name="20% - Ênfase3 3 2 2 10 2" xfId="26394"/>
    <cellStyle name="20% - Ênfase3 3 2 2 10 3" xfId="37580"/>
    <cellStyle name="20% - Ênfase3 3 2 2 11" xfId="17244"/>
    <cellStyle name="20% - Ênfase3 3 2 2 11 2" xfId="28290"/>
    <cellStyle name="20% - Ênfase3 3 2 2 11 3" xfId="39476"/>
    <cellStyle name="20% - Ênfase3 3 2 2 12" xfId="18969"/>
    <cellStyle name="20% - Ênfase3 3 2 2 13" xfId="30157"/>
    <cellStyle name="20% - Ênfase3 3 2 2 14" xfId="41343"/>
    <cellStyle name="20% - Ênfase3 3 2 2 15" xfId="43068"/>
    <cellStyle name="20% - Ênfase3 3 2 2 2" xfId="735"/>
    <cellStyle name="20% - Ênfase3 3 2 2 2 10" xfId="43356"/>
    <cellStyle name="20% - Ênfase3 3 2 2 2 2" xfId="10629"/>
    <cellStyle name="20% - Ênfase3 3 2 2 2 2 2" xfId="21025"/>
    <cellStyle name="20% - Ênfase3 3 2 2 2 2 3" xfId="32213"/>
    <cellStyle name="20% - Ênfase3 3 2 2 2 3" xfId="12357"/>
    <cellStyle name="20% - Ênfase3 3 2 2 2 3 2" xfId="22918"/>
    <cellStyle name="20% - Ênfase3 3 2 2 2 3 3" xfId="34104"/>
    <cellStyle name="20% - Ênfase3 3 2 2 2 4" xfId="14082"/>
    <cellStyle name="20% - Ênfase3 3 2 2 2 4 2" xfId="24814"/>
    <cellStyle name="20% - Ênfase3 3 2 2 2 4 3" xfId="36000"/>
    <cellStyle name="20% - Ênfase3 3 2 2 2 5" xfId="15807"/>
    <cellStyle name="20% - Ênfase3 3 2 2 2 5 2" xfId="26710"/>
    <cellStyle name="20% - Ênfase3 3 2 2 2 5 3" xfId="37896"/>
    <cellStyle name="20% - Ênfase3 3 2 2 2 6" xfId="17532"/>
    <cellStyle name="20% - Ênfase3 3 2 2 2 6 2" xfId="28606"/>
    <cellStyle name="20% - Ênfase3 3 2 2 2 6 3" xfId="39792"/>
    <cellStyle name="20% - Ênfase3 3 2 2 2 7" xfId="19257"/>
    <cellStyle name="20% - Ênfase3 3 2 2 2 8" xfId="30445"/>
    <cellStyle name="20% - Ênfase3 3 2 2 2 9" xfId="41631"/>
    <cellStyle name="20% - Ênfase3 3 2 2 3" xfId="1051"/>
    <cellStyle name="20% - Ênfase3 3 2 2 3 10" xfId="43644"/>
    <cellStyle name="20% - Ênfase3 3 2 2 3 2" xfId="10917"/>
    <cellStyle name="20% - Ênfase3 3 2 2 3 2 2" xfId="21341"/>
    <cellStyle name="20% - Ênfase3 3 2 2 3 2 3" xfId="32529"/>
    <cellStyle name="20% - Ênfase3 3 2 2 3 3" xfId="12645"/>
    <cellStyle name="20% - Ênfase3 3 2 2 3 3 2" xfId="23234"/>
    <cellStyle name="20% - Ênfase3 3 2 2 3 3 3" xfId="34420"/>
    <cellStyle name="20% - Ênfase3 3 2 2 3 4" xfId="14370"/>
    <cellStyle name="20% - Ênfase3 3 2 2 3 4 2" xfId="25130"/>
    <cellStyle name="20% - Ênfase3 3 2 2 3 4 3" xfId="36316"/>
    <cellStyle name="20% - Ênfase3 3 2 2 3 5" xfId="16095"/>
    <cellStyle name="20% - Ênfase3 3 2 2 3 5 2" xfId="27026"/>
    <cellStyle name="20% - Ênfase3 3 2 2 3 5 3" xfId="38212"/>
    <cellStyle name="20% - Ênfase3 3 2 2 3 6" xfId="17820"/>
    <cellStyle name="20% - Ênfase3 3 2 2 3 6 2" xfId="28922"/>
    <cellStyle name="20% - Ênfase3 3 2 2 3 6 3" xfId="40108"/>
    <cellStyle name="20% - Ênfase3 3 2 2 3 7" xfId="19545"/>
    <cellStyle name="20% - Ênfase3 3 2 2 3 8" xfId="30733"/>
    <cellStyle name="20% - Ênfase3 3 2 2 3 9" xfId="41919"/>
    <cellStyle name="20% - Ênfase3 3 2 2 4" xfId="1367"/>
    <cellStyle name="20% - Ênfase3 3 2 2 4 10" xfId="43932"/>
    <cellStyle name="20% - Ênfase3 3 2 2 4 2" xfId="11205"/>
    <cellStyle name="20% - Ênfase3 3 2 2 4 2 2" xfId="21657"/>
    <cellStyle name="20% - Ênfase3 3 2 2 4 2 3" xfId="32845"/>
    <cellStyle name="20% - Ênfase3 3 2 2 4 3" xfId="12933"/>
    <cellStyle name="20% - Ênfase3 3 2 2 4 3 2" xfId="23550"/>
    <cellStyle name="20% - Ênfase3 3 2 2 4 3 3" xfId="34736"/>
    <cellStyle name="20% - Ênfase3 3 2 2 4 4" xfId="14658"/>
    <cellStyle name="20% - Ênfase3 3 2 2 4 4 2" xfId="25446"/>
    <cellStyle name="20% - Ênfase3 3 2 2 4 4 3" xfId="36632"/>
    <cellStyle name="20% - Ênfase3 3 2 2 4 5" xfId="16383"/>
    <cellStyle name="20% - Ênfase3 3 2 2 4 5 2" xfId="27342"/>
    <cellStyle name="20% - Ênfase3 3 2 2 4 5 3" xfId="38528"/>
    <cellStyle name="20% - Ênfase3 3 2 2 4 6" xfId="18108"/>
    <cellStyle name="20% - Ênfase3 3 2 2 4 6 2" xfId="29238"/>
    <cellStyle name="20% - Ênfase3 3 2 2 4 6 3" xfId="40424"/>
    <cellStyle name="20% - Ênfase3 3 2 2 4 7" xfId="19833"/>
    <cellStyle name="20% - Ênfase3 3 2 2 4 8" xfId="31021"/>
    <cellStyle name="20% - Ênfase3 3 2 2 4 9" xfId="42207"/>
    <cellStyle name="20% - Ênfase3 3 2 2 5" xfId="1683"/>
    <cellStyle name="20% - Ênfase3 3 2 2 5 10" xfId="44220"/>
    <cellStyle name="20% - Ênfase3 3 2 2 5 2" xfId="11493"/>
    <cellStyle name="20% - Ênfase3 3 2 2 5 2 2" xfId="21973"/>
    <cellStyle name="20% - Ênfase3 3 2 2 5 2 3" xfId="33161"/>
    <cellStyle name="20% - Ênfase3 3 2 2 5 3" xfId="13221"/>
    <cellStyle name="20% - Ênfase3 3 2 2 5 3 2" xfId="23866"/>
    <cellStyle name="20% - Ênfase3 3 2 2 5 3 3" xfId="35052"/>
    <cellStyle name="20% - Ênfase3 3 2 2 5 4" xfId="14946"/>
    <cellStyle name="20% - Ênfase3 3 2 2 5 4 2" xfId="25762"/>
    <cellStyle name="20% - Ênfase3 3 2 2 5 4 3" xfId="36948"/>
    <cellStyle name="20% - Ênfase3 3 2 2 5 5" xfId="16671"/>
    <cellStyle name="20% - Ênfase3 3 2 2 5 5 2" xfId="27658"/>
    <cellStyle name="20% - Ênfase3 3 2 2 5 5 3" xfId="38844"/>
    <cellStyle name="20% - Ênfase3 3 2 2 5 6" xfId="18396"/>
    <cellStyle name="20% - Ênfase3 3 2 2 5 6 2" xfId="29554"/>
    <cellStyle name="20% - Ênfase3 3 2 2 5 6 3" xfId="40740"/>
    <cellStyle name="20% - Ênfase3 3 2 2 5 7" xfId="20121"/>
    <cellStyle name="20% - Ênfase3 3 2 2 5 8" xfId="31309"/>
    <cellStyle name="20% - Ênfase3 3 2 2 5 9" xfId="42495"/>
    <cellStyle name="20% - Ênfase3 3 2 2 6" xfId="1999"/>
    <cellStyle name="20% - Ênfase3 3 2 2 6 10" xfId="44508"/>
    <cellStyle name="20% - Ênfase3 3 2 2 6 2" xfId="11781"/>
    <cellStyle name="20% - Ênfase3 3 2 2 6 2 2" xfId="22289"/>
    <cellStyle name="20% - Ênfase3 3 2 2 6 2 3" xfId="33477"/>
    <cellStyle name="20% - Ênfase3 3 2 2 6 3" xfId="13509"/>
    <cellStyle name="20% - Ênfase3 3 2 2 6 3 2" xfId="24182"/>
    <cellStyle name="20% - Ênfase3 3 2 2 6 3 3" xfId="35368"/>
    <cellStyle name="20% - Ênfase3 3 2 2 6 4" xfId="15234"/>
    <cellStyle name="20% - Ênfase3 3 2 2 6 4 2" xfId="26078"/>
    <cellStyle name="20% - Ênfase3 3 2 2 6 4 3" xfId="37264"/>
    <cellStyle name="20% - Ênfase3 3 2 2 6 5" xfId="16959"/>
    <cellStyle name="20% - Ênfase3 3 2 2 6 5 2" xfId="27974"/>
    <cellStyle name="20% - Ênfase3 3 2 2 6 5 3" xfId="39160"/>
    <cellStyle name="20% - Ênfase3 3 2 2 6 6" xfId="18684"/>
    <cellStyle name="20% - Ênfase3 3 2 2 6 6 2" xfId="29870"/>
    <cellStyle name="20% - Ênfase3 3 2 2 6 6 3" xfId="41056"/>
    <cellStyle name="20% - Ênfase3 3 2 2 6 7" xfId="20409"/>
    <cellStyle name="20% - Ênfase3 3 2 2 6 8" xfId="31597"/>
    <cellStyle name="20% - Ênfase3 3 2 2 6 9" xfId="42783"/>
    <cellStyle name="20% - Ênfase3 3 2 2 7" xfId="10340"/>
    <cellStyle name="20% - Ênfase3 3 2 2 7 2" xfId="20709"/>
    <cellStyle name="20% - Ênfase3 3 2 2 7 3" xfId="31897"/>
    <cellStyle name="20% - Ênfase3 3 2 2 8" xfId="12069"/>
    <cellStyle name="20% - Ênfase3 3 2 2 8 2" xfId="22602"/>
    <cellStyle name="20% - Ênfase3 3 2 2 8 3" xfId="33788"/>
    <cellStyle name="20% - Ênfase3 3 2 2 9" xfId="13794"/>
    <cellStyle name="20% - Ênfase3 3 2 2 9 2" xfId="24498"/>
    <cellStyle name="20% - Ênfase3 3 2 2 9 3" xfId="35684"/>
    <cellStyle name="20% - Ênfase3 3 2 3" xfId="577"/>
    <cellStyle name="20% - Ênfase3 3 2 3 10" xfId="43212"/>
    <cellStyle name="20% - Ênfase3 3 2 3 2" xfId="10485"/>
    <cellStyle name="20% - Ênfase3 3 2 3 2 2" xfId="20867"/>
    <cellStyle name="20% - Ênfase3 3 2 3 2 3" xfId="32055"/>
    <cellStyle name="20% - Ênfase3 3 2 3 3" xfId="12213"/>
    <cellStyle name="20% - Ênfase3 3 2 3 3 2" xfId="22760"/>
    <cellStyle name="20% - Ênfase3 3 2 3 3 3" xfId="33946"/>
    <cellStyle name="20% - Ênfase3 3 2 3 4" xfId="13938"/>
    <cellStyle name="20% - Ênfase3 3 2 3 4 2" xfId="24656"/>
    <cellStyle name="20% - Ênfase3 3 2 3 4 3" xfId="35842"/>
    <cellStyle name="20% - Ênfase3 3 2 3 5" xfId="15663"/>
    <cellStyle name="20% - Ênfase3 3 2 3 5 2" xfId="26552"/>
    <cellStyle name="20% - Ênfase3 3 2 3 5 3" xfId="37738"/>
    <cellStyle name="20% - Ênfase3 3 2 3 6" xfId="17388"/>
    <cellStyle name="20% - Ênfase3 3 2 3 6 2" xfId="28448"/>
    <cellStyle name="20% - Ênfase3 3 2 3 6 3" xfId="39634"/>
    <cellStyle name="20% - Ênfase3 3 2 3 7" xfId="19113"/>
    <cellStyle name="20% - Ênfase3 3 2 3 8" xfId="30301"/>
    <cellStyle name="20% - Ênfase3 3 2 3 9" xfId="41487"/>
    <cellStyle name="20% - Ênfase3 3 2 4" xfId="893"/>
    <cellStyle name="20% - Ênfase3 3 2 4 10" xfId="43500"/>
    <cellStyle name="20% - Ênfase3 3 2 4 2" xfId="10773"/>
    <cellStyle name="20% - Ênfase3 3 2 4 2 2" xfId="21183"/>
    <cellStyle name="20% - Ênfase3 3 2 4 2 3" xfId="32371"/>
    <cellStyle name="20% - Ênfase3 3 2 4 3" xfId="12501"/>
    <cellStyle name="20% - Ênfase3 3 2 4 3 2" xfId="23076"/>
    <cellStyle name="20% - Ênfase3 3 2 4 3 3" xfId="34262"/>
    <cellStyle name="20% - Ênfase3 3 2 4 4" xfId="14226"/>
    <cellStyle name="20% - Ênfase3 3 2 4 4 2" xfId="24972"/>
    <cellStyle name="20% - Ênfase3 3 2 4 4 3" xfId="36158"/>
    <cellStyle name="20% - Ênfase3 3 2 4 5" xfId="15951"/>
    <cellStyle name="20% - Ênfase3 3 2 4 5 2" xfId="26868"/>
    <cellStyle name="20% - Ênfase3 3 2 4 5 3" xfId="38054"/>
    <cellStyle name="20% - Ênfase3 3 2 4 6" xfId="17676"/>
    <cellStyle name="20% - Ênfase3 3 2 4 6 2" xfId="28764"/>
    <cellStyle name="20% - Ênfase3 3 2 4 6 3" xfId="39950"/>
    <cellStyle name="20% - Ênfase3 3 2 4 7" xfId="19401"/>
    <cellStyle name="20% - Ênfase3 3 2 4 8" xfId="30589"/>
    <cellStyle name="20% - Ênfase3 3 2 4 9" xfId="41775"/>
    <cellStyle name="20% - Ênfase3 3 2 5" xfId="1209"/>
    <cellStyle name="20% - Ênfase3 3 2 5 10" xfId="43788"/>
    <cellStyle name="20% - Ênfase3 3 2 5 2" xfId="11061"/>
    <cellStyle name="20% - Ênfase3 3 2 5 2 2" xfId="21499"/>
    <cellStyle name="20% - Ênfase3 3 2 5 2 3" xfId="32687"/>
    <cellStyle name="20% - Ênfase3 3 2 5 3" xfId="12789"/>
    <cellStyle name="20% - Ênfase3 3 2 5 3 2" xfId="23392"/>
    <cellStyle name="20% - Ênfase3 3 2 5 3 3" xfId="34578"/>
    <cellStyle name="20% - Ênfase3 3 2 5 4" xfId="14514"/>
    <cellStyle name="20% - Ênfase3 3 2 5 4 2" xfId="25288"/>
    <cellStyle name="20% - Ênfase3 3 2 5 4 3" xfId="36474"/>
    <cellStyle name="20% - Ênfase3 3 2 5 5" xfId="16239"/>
    <cellStyle name="20% - Ênfase3 3 2 5 5 2" xfId="27184"/>
    <cellStyle name="20% - Ênfase3 3 2 5 5 3" xfId="38370"/>
    <cellStyle name="20% - Ênfase3 3 2 5 6" xfId="17964"/>
    <cellStyle name="20% - Ênfase3 3 2 5 6 2" xfId="29080"/>
    <cellStyle name="20% - Ênfase3 3 2 5 6 3" xfId="40266"/>
    <cellStyle name="20% - Ênfase3 3 2 5 7" xfId="19689"/>
    <cellStyle name="20% - Ênfase3 3 2 5 8" xfId="30877"/>
    <cellStyle name="20% - Ênfase3 3 2 5 9" xfId="42063"/>
    <cellStyle name="20% - Ênfase3 3 2 6" xfId="1525"/>
    <cellStyle name="20% - Ênfase3 3 2 6 10" xfId="44076"/>
    <cellStyle name="20% - Ênfase3 3 2 6 2" xfId="11349"/>
    <cellStyle name="20% - Ênfase3 3 2 6 2 2" xfId="21815"/>
    <cellStyle name="20% - Ênfase3 3 2 6 2 3" xfId="33003"/>
    <cellStyle name="20% - Ênfase3 3 2 6 3" xfId="13077"/>
    <cellStyle name="20% - Ênfase3 3 2 6 3 2" xfId="23708"/>
    <cellStyle name="20% - Ênfase3 3 2 6 3 3" xfId="34894"/>
    <cellStyle name="20% - Ênfase3 3 2 6 4" xfId="14802"/>
    <cellStyle name="20% - Ênfase3 3 2 6 4 2" xfId="25604"/>
    <cellStyle name="20% - Ênfase3 3 2 6 4 3" xfId="36790"/>
    <cellStyle name="20% - Ênfase3 3 2 6 5" xfId="16527"/>
    <cellStyle name="20% - Ênfase3 3 2 6 5 2" xfId="27500"/>
    <cellStyle name="20% - Ênfase3 3 2 6 5 3" xfId="38686"/>
    <cellStyle name="20% - Ênfase3 3 2 6 6" xfId="18252"/>
    <cellStyle name="20% - Ênfase3 3 2 6 6 2" xfId="29396"/>
    <cellStyle name="20% - Ênfase3 3 2 6 6 3" xfId="40582"/>
    <cellStyle name="20% - Ênfase3 3 2 6 7" xfId="19977"/>
    <cellStyle name="20% - Ênfase3 3 2 6 8" xfId="31165"/>
    <cellStyle name="20% - Ênfase3 3 2 6 9" xfId="42351"/>
    <cellStyle name="20% - Ênfase3 3 2 7" xfId="1841"/>
    <cellStyle name="20% - Ênfase3 3 2 7 10" xfId="44364"/>
    <cellStyle name="20% - Ênfase3 3 2 7 2" xfId="11637"/>
    <cellStyle name="20% - Ênfase3 3 2 7 2 2" xfId="22131"/>
    <cellStyle name="20% - Ênfase3 3 2 7 2 3" xfId="33319"/>
    <cellStyle name="20% - Ênfase3 3 2 7 3" xfId="13365"/>
    <cellStyle name="20% - Ênfase3 3 2 7 3 2" xfId="24024"/>
    <cellStyle name="20% - Ênfase3 3 2 7 3 3" xfId="35210"/>
    <cellStyle name="20% - Ênfase3 3 2 7 4" xfId="15090"/>
    <cellStyle name="20% - Ênfase3 3 2 7 4 2" xfId="25920"/>
    <cellStyle name="20% - Ênfase3 3 2 7 4 3" xfId="37106"/>
    <cellStyle name="20% - Ênfase3 3 2 7 5" xfId="16815"/>
    <cellStyle name="20% - Ênfase3 3 2 7 5 2" xfId="27816"/>
    <cellStyle name="20% - Ênfase3 3 2 7 5 3" xfId="39002"/>
    <cellStyle name="20% - Ênfase3 3 2 7 6" xfId="18540"/>
    <cellStyle name="20% - Ênfase3 3 2 7 6 2" xfId="29712"/>
    <cellStyle name="20% - Ênfase3 3 2 7 6 3" xfId="40898"/>
    <cellStyle name="20% - Ênfase3 3 2 7 7" xfId="20265"/>
    <cellStyle name="20% - Ênfase3 3 2 7 8" xfId="31453"/>
    <cellStyle name="20% - Ênfase3 3 2 7 9" xfId="42639"/>
    <cellStyle name="20% - Ênfase3 3 2 8" xfId="2086"/>
    <cellStyle name="20% - Ênfase3 3 2 8 2" xfId="20553"/>
    <cellStyle name="20% - Ênfase3 3 2 8 3" xfId="31741"/>
    <cellStyle name="20% - Ênfase3 3 2 9" xfId="11925"/>
    <cellStyle name="20% - Ênfase3 3 2 9 2" xfId="22444"/>
    <cellStyle name="20% - Ênfase3 3 2 9 3" xfId="33630"/>
    <cellStyle name="20% - Ênfase3 3 3" xfId="327"/>
    <cellStyle name="20% - Ênfase3 3 3 10" xfId="15437"/>
    <cellStyle name="20% - Ênfase3 3 3 10 2" xfId="26304"/>
    <cellStyle name="20% - Ênfase3 3 3 10 3" xfId="37490"/>
    <cellStyle name="20% - Ênfase3 3 3 11" xfId="17162"/>
    <cellStyle name="20% - Ênfase3 3 3 11 2" xfId="28200"/>
    <cellStyle name="20% - Ênfase3 3 3 11 3" xfId="39386"/>
    <cellStyle name="20% - Ênfase3 3 3 12" xfId="18887"/>
    <cellStyle name="20% - Ênfase3 3 3 13" xfId="30075"/>
    <cellStyle name="20% - Ênfase3 3 3 14" xfId="41261"/>
    <cellStyle name="20% - Ênfase3 3 3 15" xfId="42986"/>
    <cellStyle name="20% - Ênfase3 3 3 2" xfId="645"/>
    <cellStyle name="20% - Ênfase3 3 3 2 10" xfId="43274"/>
    <cellStyle name="20% - Ênfase3 3 3 2 2" xfId="10547"/>
    <cellStyle name="20% - Ênfase3 3 3 2 2 2" xfId="20935"/>
    <cellStyle name="20% - Ênfase3 3 3 2 2 3" xfId="32123"/>
    <cellStyle name="20% - Ênfase3 3 3 2 3" xfId="12275"/>
    <cellStyle name="20% - Ênfase3 3 3 2 3 2" xfId="22828"/>
    <cellStyle name="20% - Ênfase3 3 3 2 3 3" xfId="34014"/>
    <cellStyle name="20% - Ênfase3 3 3 2 4" xfId="14000"/>
    <cellStyle name="20% - Ênfase3 3 3 2 4 2" xfId="24724"/>
    <cellStyle name="20% - Ênfase3 3 3 2 4 3" xfId="35910"/>
    <cellStyle name="20% - Ênfase3 3 3 2 5" xfId="15725"/>
    <cellStyle name="20% - Ênfase3 3 3 2 5 2" xfId="26620"/>
    <cellStyle name="20% - Ênfase3 3 3 2 5 3" xfId="37806"/>
    <cellStyle name="20% - Ênfase3 3 3 2 6" xfId="17450"/>
    <cellStyle name="20% - Ênfase3 3 3 2 6 2" xfId="28516"/>
    <cellStyle name="20% - Ênfase3 3 3 2 6 3" xfId="39702"/>
    <cellStyle name="20% - Ênfase3 3 3 2 7" xfId="19175"/>
    <cellStyle name="20% - Ênfase3 3 3 2 8" xfId="30363"/>
    <cellStyle name="20% - Ênfase3 3 3 2 9" xfId="41549"/>
    <cellStyle name="20% - Ênfase3 3 3 3" xfId="961"/>
    <cellStyle name="20% - Ênfase3 3 3 3 10" xfId="43562"/>
    <cellStyle name="20% - Ênfase3 3 3 3 2" xfId="10835"/>
    <cellStyle name="20% - Ênfase3 3 3 3 2 2" xfId="21251"/>
    <cellStyle name="20% - Ênfase3 3 3 3 2 3" xfId="32439"/>
    <cellStyle name="20% - Ênfase3 3 3 3 3" xfId="12563"/>
    <cellStyle name="20% - Ênfase3 3 3 3 3 2" xfId="23144"/>
    <cellStyle name="20% - Ênfase3 3 3 3 3 3" xfId="34330"/>
    <cellStyle name="20% - Ênfase3 3 3 3 4" xfId="14288"/>
    <cellStyle name="20% - Ênfase3 3 3 3 4 2" xfId="25040"/>
    <cellStyle name="20% - Ênfase3 3 3 3 4 3" xfId="36226"/>
    <cellStyle name="20% - Ênfase3 3 3 3 5" xfId="16013"/>
    <cellStyle name="20% - Ênfase3 3 3 3 5 2" xfId="26936"/>
    <cellStyle name="20% - Ênfase3 3 3 3 5 3" xfId="38122"/>
    <cellStyle name="20% - Ênfase3 3 3 3 6" xfId="17738"/>
    <cellStyle name="20% - Ênfase3 3 3 3 6 2" xfId="28832"/>
    <cellStyle name="20% - Ênfase3 3 3 3 6 3" xfId="40018"/>
    <cellStyle name="20% - Ênfase3 3 3 3 7" xfId="19463"/>
    <cellStyle name="20% - Ênfase3 3 3 3 8" xfId="30651"/>
    <cellStyle name="20% - Ênfase3 3 3 3 9" xfId="41837"/>
    <cellStyle name="20% - Ênfase3 3 3 4" xfId="1277"/>
    <cellStyle name="20% - Ênfase3 3 3 4 10" xfId="43850"/>
    <cellStyle name="20% - Ênfase3 3 3 4 2" xfId="11123"/>
    <cellStyle name="20% - Ênfase3 3 3 4 2 2" xfId="21567"/>
    <cellStyle name="20% - Ênfase3 3 3 4 2 3" xfId="32755"/>
    <cellStyle name="20% - Ênfase3 3 3 4 3" xfId="12851"/>
    <cellStyle name="20% - Ênfase3 3 3 4 3 2" xfId="23460"/>
    <cellStyle name="20% - Ênfase3 3 3 4 3 3" xfId="34646"/>
    <cellStyle name="20% - Ênfase3 3 3 4 4" xfId="14576"/>
    <cellStyle name="20% - Ênfase3 3 3 4 4 2" xfId="25356"/>
    <cellStyle name="20% - Ênfase3 3 3 4 4 3" xfId="36542"/>
    <cellStyle name="20% - Ênfase3 3 3 4 5" xfId="16301"/>
    <cellStyle name="20% - Ênfase3 3 3 4 5 2" xfId="27252"/>
    <cellStyle name="20% - Ênfase3 3 3 4 5 3" xfId="38438"/>
    <cellStyle name="20% - Ênfase3 3 3 4 6" xfId="18026"/>
    <cellStyle name="20% - Ênfase3 3 3 4 6 2" xfId="29148"/>
    <cellStyle name="20% - Ênfase3 3 3 4 6 3" xfId="40334"/>
    <cellStyle name="20% - Ênfase3 3 3 4 7" xfId="19751"/>
    <cellStyle name="20% - Ênfase3 3 3 4 8" xfId="30939"/>
    <cellStyle name="20% - Ênfase3 3 3 4 9" xfId="42125"/>
    <cellStyle name="20% - Ênfase3 3 3 5" xfId="1593"/>
    <cellStyle name="20% - Ênfase3 3 3 5 10" xfId="44138"/>
    <cellStyle name="20% - Ênfase3 3 3 5 2" xfId="11411"/>
    <cellStyle name="20% - Ênfase3 3 3 5 2 2" xfId="21883"/>
    <cellStyle name="20% - Ênfase3 3 3 5 2 3" xfId="33071"/>
    <cellStyle name="20% - Ênfase3 3 3 5 3" xfId="13139"/>
    <cellStyle name="20% - Ênfase3 3 3 5 3 2" xfId="23776"/>
    <cellStyle name="20% - Ênfase3 3 3 5 3 3" xfId="34962"/>
    <cellStyle name="20% - Ênfase3 3 3 5 4" xfId="14864"/>
    <cellStyle name="20% - Ênfase3 3 3 5 4 2" xfId="25672"/>
    <cellStyle name="20% - Ênfase3 3 3 5 4 3" xfId="36858"/>
    <cellStyle name="20% - Ênfase3 3 3 5 5" xfId="16589"/>
    <cellStyle name="20% - Ênfase3 3 3 5 5 2" xfId="27568"/>
    <cellStyle name="20% - Ênfase3 3 3 5 5 3" xfId="38754"/>
    <cellStyle name="20% - Ênfase3 3 3 5 6" xfId="18314"/>
    <cellStyle name="20% - Ênfase3 3 3 5 6 2" xfId="29464"/>
    <cellStyle name="20% - Ênfase3 3 3 5 6 3" xfId="40650"/>
    <cellStyle name="20% - Ênfase3 3 3 5 7" xfId="20039"/>
    <cellStyle name="20% - Ênfase3 3 3 5 8" xfId="31227"/>
    <cellStyle name="20% - Ênfase3 3 3 5 9" xfId="42413"/>
    <cellStyle name="20% - Ênfase3 3 3 6" xfId="1909"/>
    <cellStyle name="20% - Ênfase3 3 3 6 10" xfId="44426"/>
    <cellStyle name="20% - Ênfase3 3 3 6 2" xfId="11699"/>
    <cellStyle name="20% - Ênfase3 3 3 6 2 2" xfId="22199"/>
    <cellStyle name="20% - Ênfase3 3 3 6 2 3" xfId="33387"/>
    <cellStyle name="20% - Ênfase3 3 3 6 3" xfId="13427"/>
    <cellStyle name="20% - Ênfase3 3 3 6 3 2" xfId="24092"/>
    <cellStyle name="20% - Ênfase3 3 3 6 3 3" xfId="35278"/>
    <cellStyle name="20% - Ênfase3 3 3 6 4" xfId="15152"/>
    <cellStyle name="20% - Ênfase3 3 3 6 4 2" xfId="25988"/>
    <cellStyle name="20% - Ênfase3 3 3 6 4 3" xfId="37174"/>
    <cellStyle name="20% - Ênfase3 3 3 6 5" xfId="16877"/>
    <cellStyle name="20% - Ênfase3 3 3 6 5 2" xfId="27884"/>
    <cellStyle name="20% - Ênfase3 3 3 6 5 3" xfId="39070"/>
    <cellStyle name="20% - Ênfase3 3 3 6 6" xfId="18602"/>
    <cellStyle name="20% - Ênfase3 3 3 6 6 2" xfId="29780"/>
    <cellStyle name="20% - Ênfase3 3 3 6 6 3" xfId="40966"/>
    <cellStyle name="20% - Ênfase3 3 3 6 7" xfId="20327"/>
    <cellStyle name="20% - Ênfase3 3 3 6 8" xfId="31515"/>
    <cellStyle name="20% - Ênfase3 3 3 6 9" xfId="42701"/>
    <cellStyle name="20% - Ênfase3 3 3 7" xfId="10258"/>
    <cellStyle name="20% - Ênfase3 3 3 7 2" xfId="20619"/>
    <cellStyle name="20% - Ênfase3 3 3 7 3" xfId="31807"/>
    <cellStyle name="20% - Ênfase3 3 3 8" xfId="11987"/>
    <cellStyle name="20% - Ênfase3 3 3 8 2" xfId="22512"/>
    <cellStyle name="20% - Ênfase3 3 3 8 3" xfId="33698"/>
    <cellStyle name="20% - Ênfase3 3 3 9" xfId="13712"/>
    <cellStyle name="20% - Ênfase3 3 3 9 2" xfId="24408"/>
    <cellStyle name="20% - Ênfase3 3 3 9 3" xfId="35594"/>
    <cellStyle name="20% - Ênfase3 3 4" xfId="487"/>
    <cellStyle name="20% - Ênfase3 3 4 10" xfId="43130"/>
    <cellStyle name="20% - Ênfase3 3 4 2" xfId="10403"/>
    <cellStyle name="20% - Ênfase3 3 4 2 2" xfId="20777"/>
    <cellStyle name="20% - Ênfase3 3 4 2 3" xfId="31965"/>
    <cellStyle name="20% - Ênfase3 3 4 3" xfId="12131"/>
    <cellStyle name="20% - Ênfase3 3 4 3 2" xfId="22670"/>
    <cellStyle name="20% - Ênfase3 3 4 3 3" xfId="33856"/>
    <cellStyle name="20% - Ênfase3 3 4 4" xfId="13856"/>
    <cellStyle name="20% - Ênfase3 3 4 4 2" xfId="24566"/>
    <cellStyle name="20% - Ênfase3 3 4 4 3" xfId="35752"/>
    <cellStyle name="20% - Ênfase3 3 4 5" xfId="15581"/>
    <cellStyle name="20% - Ênfase3 3 4 5 2" xfId="26462"/>
    <cellStyle name="20% - Ênfase3 3 4 5 3" xfId="37648"/>
    <cellStyle name="20% - Ênfase3 3 4 6" xfId="17306"/>
    <cellStyle name="20% - Ênfase3 3 4 6 2" xfId="28358"/>
    <cellStyle name="20% - Ênfase3 3 4 6 3" xfId="39544"/>
    <cellStyle name="20% - Ênfase3 3 4 7" xfId="19031"/>
    <cellStyle name="20% - Ênfase3 3 4 8" xfId="30219"/>
    <cellStyle name="20% - Ênfase3 3 4 9" xfId="41405"/>
    <cellStyle name="20% - Ênfase3 3 5" xfId="803"/>
    <cellStyle name="20% - Ênfase3 3 5 10" xfId="43418"/>
    <cellStyle name="20% - Ênfase3 3 5 2" xfId="10691"/>
    <cellStyle name="20% - Ênfase3 3 5 2 2" xfId="21093"/>
    <cellStyle name="20% - Ênfase3 3 5 2 3" xfId="32281"/>
    <cellStyle name="20% - Ênfase3 3 5 3" xfId="12419"/>
    <cellStyle name="20% - Ênfase3 3 5 3 2" xfId="22986"/>
    <cellStyle name="20% - Ênfase3 3 5 3 3" xfId="34172"/>
    <cellStyle name="20% - Ênfase3 3 5 4" xfId="14144"/>
    <cellStyle name="20% - Ênfase3 3 5 4 2" xfId="24882"/>
    <cellStyle name="20% - Ênfase3 3 5 4 3" xfId="36068"/>
    <cellStyle name="20% - Ênfase3 3 5 5" xfId="15869"/>
    <cellStyle name="20% - Ênfase3 3 5 5 2" xfId="26778"/>
    <cellStyle name="20% - Ênfase3 3 5 5 3" xfId="37964"/>
    <cellStyle name="20% - Ênfase3 3 5 6" xfId="17594"/>
    <cellStyle name="20% - Ênfase3 3 5 6 2" xfId="28674"/>
    <cellStyle name="20% - Ênfase3 3 5 6 3" xfId="39860"/>
    <cellStyle name="20% - Ênfase3 3 5 7" xfId="19319"/>
    <cellStyle name="20% - Ênfase3 3 5 8" xfId="30507"/>
    <cellStyle name="20% - Ênfase3 3 5 9" xfId="41693"/>
    <cellStyle name="20% - Ênfase3 3 6" xfId="1119"/>
    <cellStyle name="20% - Ênfase3 3 6 10" xfId="43706"/>
    <cellStyle name="20% - Ênfase3 3 6 2" xfId="10979"/>
    <cellStyle name="20% - Ênfase3 3 6 2 2" xfId="21409"/>
    <cellStyle name="20% - Ênfase3 3 6 2 3" xfId="32597"/>
    <cellStyle name="20% - Ênfase3 3 6 3" xfId="12707"/>
    <cellStyle name="20% - Ênfase3 3 6 3 2" xfId="23302"/>
    <cellStyle name="20% - Ênfase3 3 6 3 3" xfId="34488"/>
    <cellStyle name="20% - Ênfase3 3 6 4" xfId="14432"/>
    <cellStyle name="20% - Ênfase3 3 6 4 2" xfId="25198"/>
    <cellStyle name="20% - Ênfase3 3 6 4 3" xfId="36384"/>
    <cellStyle name="20% - Ênfase3 3 6 5" xfId="16157"/>
    <cellStyle name="20% - Ênfase3 3 6 5 2" xfId="27094"/>
    <cellStyle name="20% - Ênfase3 3 6 5 3" xfId="38280"/>
    <cellStyle name="20% - Ênfase3 3 6 6" xfId="17882"/>
    <cellStyle name="20% - Ênfase3 3 6 6 2" xfId="28990"/>
    <cellStyle name="20% - Ênfase3 3 6 6 3" xfId="40176"/>
    <cellStyle name="20% - Ênfase3 3 6 7" xfId="19607"/>
    <cellStyle name="20% - Ênfase3 3 6 8" xfId="30795"/>
    <cellStyle name="20% - Ênfase3 3 6 9" xfId="41981"/>
    <cellStyle name="20% - Ênfase3 3 7" xfId="1435"/>
    <cellStyle name="20% - Ênfase3 3 7 10" xfId="43994"/>
    <cellStyle name="20% - Ênfase3 3 7 2" xfId="11267"/>
    <cellStyle name="20% - Ênfase3 3 7 2 2" xfId="21725"/>
    <cellStyle name="20% - Ênfase3 3 7 2 3" xfId="32913"/>
    <cellStyle name="20% - Ênfase3 3 7 3" xfId="12995"/>
    <cellStyle name="20% - Ênfase3 3 7 3 2" xfId="23618"/>
    <cellStyle name="20% - Ênfase3 3 7 3 3" xfId="34804"/>
    <cellStyle name="20% - Ênfase3 3 7 4" xfId="14720"/>
    <cellStyle name="20% - Ênfase3 3 7 4 2" xfId="25514"/>
    <cellStyle name="20% - Ênfase3 3 7 4 3" xfId="36700"/>
    <cellStyle name="20% - Ênfase3 3 7 5" xfId="16445"/>
    <cellStyle name="20% - Ênfase3 3 7 5 2" xfId="27410"/>
    <cellStyle name="20% - Ênfase3 3 7 5 3" xfId="38596"/>
    <cellStyle name="20% - Ênfase3 3 7 6" xfId="18170"/>
    <cellStyle name="20% - Ênfase3 3 7 6 2" xfId="29306"/>
    <cellStyle name="20% - Ênfase3 3 7 6 3" xfId="40492"/>
    <cellStyle name="20% - Ênfase3 3 7 7" xfId="19895"/>
    <cellStyle name="20% - Ênfase3 3 7 8" xfId="31083"/>
    <cellStyle name="20% - Ênfase3 3 7 9" xfId="42269"/>
    <cellStyle name="20% - Ênfase3 3 8" xfId="1751"/>
    <cellStyle name="20% - Ênfase3 3 8 10" xfId="44282"/>
    <cellStyle name="20% - Ênfase3 3 8 2" xfId="11555"/>
    <cellStyle name="20% - Ênfase3 3 8 2 2" xfId="22041"/>
    <cellStyle name="20% - Ênfase3 3 8 2 3" xfId="33229"/>
    <cellStyle name="20% - Ênfase3 3 8 3" xfId="13283"/>
    <cellStyle name="20% - Ênfase3 3 8 3 2" xfId="23934"/>
    <cellStyle name="20% - Ênfase3 3 8 3 3" xfId="35120"/>
    <cellStyle name="20% - Ênfase3 3 8 4" xfId="15008"/>
    <cellStyle name="20% - Ênfase3 3 8 4 2" xfId="25830"/>
    <cellStyle name="20% - Ênfase3 3 8 4 3" xfId="37016"/>
    <cellStyle name="20% - Ênfase3 3 8 5" xfId="16733"/>
    <cellStyle name="20% - Ênfase3 3 8 5 2" xfId="27726"/>
    <cellStyle name="20% - Ênfase3 3 8 5 3" xfId="38912"/>
    <cellStyle name="20% - Ênfase3 3 8 6" xfId="18458"/>
    <cellStyle name="20% - Ênfase3 3 8 6 2" xfId="29622"/>
    <cellStyle name="20% - Ênfase3 3 8 6 3" xfId="40808"/>
    <cellStyle name="20% - Ênfase3 3 8 7" xfId="20183"/>
    <cellStyle name="20% - Ênfase3 3 8 8" xfId="31371"/>
    <cellStyle name="20% - Ênfase3 3 8 9" xfId="42557"/>
    <cellStyle name="20% - Ênfase3 3 9" xfId="2066"/>
    <cellStyle name="20% - Ênfase3 3 9 2" xfId="20471"/>
    <cellStyle name="20% - Ênfase3 3 9 3" xfId="31659"/>
    <cellStyle name="20% - Ênfase3 4" xfId="191"/>
    <cellStyle name="20% - Ênfase3 4 10" xfId="13588"/>
    <cellStyle name="20% - Ênfase3 4 10 2" xfId="24272"/>
    <cellStyle name="20% - Ênfase3 4 10 3" xfId="35458"/>
    <cellStyle name="20% - Ênfase3 4 11" xfId="15313"/>
    <cellStyle name="20% - Ênfase3 4 11 2" xfId="26168"/>
    <cellStyle name="20% - Ênfase3 4 11 3" xfId="37354"/>
    <cellStyle name="20% - Ênfase3 4 12" xfId="17038"/>
    <cellStyle name="20% - Ênfase3 4 12 2" xfId="28064"/>
    <cellStyle name="20% - Ênfase3 4 12 3" xfId="39250"/>
    <cellStyle name="20% - Ênfase3 4 13" xfId="18763"/>
    <cellStyle name="20% - Ênfase3 4 14" xfId="29951"/>
    <cellStyle name="20% - Ênfase3 4 15" xfId="41137"/>
    <cellStyle name="20% - Ênfase3 4 16" xfId="42862"/>
    <cellStyle name="20% - Ênfase3 4 2" xfId="349"/>
    <cellStyle name="20% - Ênfase3 4 2 10" xfId="15457"/>
    <cellStyle name="20% - Ênfase3 4 2 10 2" xfId="26326"/>
    <cellStyle name="20% - Ênfase3 4 2 10 3" xfId="37512"/>
    <cellStyle name="20% - Ênfase3 4 2 11" xfId="17182"/>
    <cellStyle name="20% - Ênfase3 4 2 11 2" xfId="28222"/>
    <cellStyle name="20% - Ênfase3 4 2 11 3" xfId="39408"/>
    <cellStyle name="20% - Ênfase3 4 2 12" xfId="18907"/>
    <cellStyle name="20% - Ênfase3 4 2 13" xfId="30095"/>
    <cellStyle name="20% - Ênfase3 4 2 14" xfId="41281"/>
    <cellStyle name="20% - Ênfase3 4 2 15" xfId="43006"/>
    <cellStyle name="20% - Ênfase3 4 2 2" xfId="667"/>
    <cellStyle name="20% - Ênfase3 4 2 2 10" xfId="43294"/>
    <cellStyle name="20% - Ênfase3 4 2 2 2" xfId="10567"/>
    <cellStyle name="20% - Ênfase3 4 2 2 2 2" xfId="20957"/>
    <cellStyle name="20% - Ênfase3 4 2 2 2 3" xfId="32145"/>
    <cellStyle name="20% - Ênfase3 4 2 2 3" xfId="12295"/>
    <cellStyle name="20% - Ênfase3 4 2 2 3 2" xfId="22850"/>
    <cellStyle name="20% - Ênfase3 4 2 2 3 3" xfId="34036"/>
    <cellStyle name="20% - Ênfase3 4 2 2 4" xfId="14020"/>
    <cellStyle name="20% - Ênfase3 4 2 2 4 2" xfId="24746"/>
    <cellStyle name="20% - Ênfase3 4 2 2 4 3" xfId="35932"/>
    <cellStyle name="20% - Ênfase3 4 2 2 5" xfId="15745"/>
    <cellStyle name="20% - Ênfase3 4 2 2 5 2" xfId="26642"/>
    <cellStyle name="20% - Ênfase3 4 2 2 5 3" xfId="37828"/>
    <cellStyle name="20% - Ênfase3 4 2 2 6" xfId="17470"/>
    <cellStyle name="20% - Ênfase3 4 2 2 6 2" xfId="28538"/>
    <cellStyle name="20% - Ênfase3 4 2 2 6 3" xfId="39724"/>
    <cellStyle name="20% - Ênfase3 4 2 2 7" xfId="19195"/>
    <cellStyle name="20% - Ênfase3 4 2 2 8" xfId="30383"/>
    <cellStyle name="20% - Ênfase3 4 2 2 9" xfId="41569"/>
    <cellStyle name="20% - Ênfase3 4 2 3" xfId="983"/>
    <cellStyle name="20% - Ênfase3 4 2 3 10" xfId="43582"/>
    <cellStyle name="20% - Ênfase3 4 2 3 2" xfId="10855"/>
    <cellStyle name="20% - Ênfase3 4 2 3 2 2" xfId="21273"/>
    <cellStyle name="20% - Ênfase3 4 2 3 2 3" xfId="32461"/>
    <cellStyle name="20% - Ênfase3 4 2 3 3" xfId="12583"/>
    <cellStyle name="20% - Ênfase3 4 2 3 3 2" xfId="23166"/>
    <cellStyle name="20% - Ênfase3 4 2 3 3 3" xfId="34352"/>
    <cellStyle name="20% - Ênfase3 4 2 3 4" xfId="14308"/>
    <cellStyle name="20% - Ênfase3 4 2 3 4 2" xfId="25062"/>
    <cellStyle name="20% - Ênfase3 4 2 3 4 3" xfId="36248"/>
    <cellStyle name="20% - Ênfase3 4 2 3 5" xfId="16033"/>
    <cellStyle name="20% - Ênfase3 4 2 3 5 2" xfId="26958"/>
    <cellStyle name="20% - Ênfase3 4 2 3 5 3" xfId="38144"/>
    <cellStyle name="20% - Ênfase3 4 2 3 6" xfId="17758"/>
    <cellStyle name="20% - Ênfase3 4 2 3 6 2" xfId="28854"/>
    <cellStyle name="20% - Ênfase3 4 2 3 6 3" xfId="40040"/>
    <cellStyle name="20% - Ênfase3 4 2 3 7" xfId="19483"/>
    <cellStyle name="20% - Ênfase3 4 2 3 8" xfId="30671"/>
    <cellStyle name="20% - Ênfase3 4 2 3 9" xfId="41857"/>
    <cellStyle name="20% - Ênfase3 4 2 4" xfId="1299"/>
    <cellStyle name="20% - Ênfase3 4 2 4 10" xfId="43870"/>
    <cellStyle name="20% - Ênfase3 4 2 4 2" xfId="11143"/>
    <cellStyle name="20% - Ênfase3 4 2 4 2 2" xfId="21589"/>
    <cellStyle name="20% - Ênfase3 4 2 4 2 3" xfId="32777"/>
    <cellStyle name="20% - Ênfase3 4 2 4 3" xfId="12871"/>
    <cellStyle name="20% - Ênfase3 4 2 4 3 2" xfId="23482"/>
    <cellStyle name="20% - Ênfase3 4 2 4 3 3" xfId="34668"/>
    <cellStyle name="20% - Ênfase3 4 2 4 4" xfId="14596"/>
    <cellStyle name="20% - Ênfase3 4 2 4 4 2" xfId="25378"/>
    <cellStyle name="20% - Ênfase3 4 2 4 4 3" xfId="36564"/>
    <cellStyle name="20% - Ênfase3 4 2 4 5" xfId="16321"/>
    <cellStyle name="20% - Ênfase3 4 2 4 5 2" xfId="27274"/>
    <cellStyle name="20% - Ênfase3 4 2 4 5 3" xfId="38460"/>
    <cellStyle name="20% - Ênfase3 4 2 4 6" xfId="18046"/>
    <cellStyle name="20% - Ênfase3 4 2 4 6 2" xfId="29170"/>
    <cellStyle name="20% - Ênfase3 4 2 4 6 3" xfId="40356"/>
    <cellStyle name="20% - Ênfase3 4 2 4 7" xfId="19771"/>
    <cellStyle name="20% - Ênfase3 4 2 4 8" xfId="30959"/>
    <cellStyle name="20% - Ênfase3 4 2 4 9" xfId="42145"/>
    <cellStyle name="20% - Ênfase3 4 2 5" xfId="1615"/>
    <cellStyle name="20% - Ênfase3 4 2 5 10" xfId="44158"/>
    <cellStyle name="20% - Ênfase3 4 2 5 2" xfId="11431"/>
    <cellStyle name="20% - Ênfase3 4 2 5 2 2" xfId="21905"/>
    <cellStyle name="20% - Ênfase3 4 2 5 2 3" xfId="33093"/>
    <cellStyle name="20% - Ênfase3 4 2 5 3" xfId="13159"/>
    <cellStyle name="20% - Ênfase3 4 2 5 3 2" xfId="23798"/>
    <cellStyle name="20% - Ênfase3 4 2 5 3 3" xfId="34984"/>
    <cellStyle name="20% - Ênfase3 4 2 5 4" xfId="14884"/>
    <cellStyle name="20% - Ênfase3 4 2 5 4 2" xfId="25694"/>
    <cellStyle name="20% - Ênfase3 4 2 5 4 3" xfId="36880"/>
    <cellStyle name="20% - Ênfase3 4 2 5 5" xfId="16609"/>
    <cellStyle name="20% - Ênfase3 4 2 5 5 2" xfId="27590"/>
    <cellStyle name="20% - Ênfase3 4 2 5 5 3" xfId="38776"/>
    <cellStyle name="20% - Ênfase3 4 2 5 6" xfId="18334"/>
    <cellStyle name="20% - Ênfase3 4 2 5 6 2" xfId="29486"/>
    <cellStyle name="20% - Ênfase3 4 2 5 6 3" xfId="40672"/>
    <cellStyle name="20% - Ênfase3 4 2 5 7" xfId="20059"/>
    <cellStyle name="20% - Ênfase3 4 2 5 8" xfId="31247"/>
    <cellStyle name="20% - Ênfase3 4 2 5 9" xfId="42433"/>
    <cellStyle name="20% - Ênfase3 4 2 6" xfId="1931"/>
    <cellStyle name="20% - Ênfase3 4 2 6 10" xfId="44446"/>
    <cellStyle name="20% - Ênfase3 4 2 6 2" xfId="11719"/>
    <cellStyle name="20% - Ênfase3 4 2 6 2 2" xfId="22221"/>
    <cellStyle name="20% - Ênfase3 4 2 6 2 3" xfId="33409"/>
    <cellStyle name="20% - Ênfase3 4 2 6 3" xfId="13447"/>
    <cellStyle name="20% - Ênfase3 4 2 6 3 2" xfId="24114"/>
    <cellStyle name="20% - Ênfase3 4 2 6 3 3" xfId="35300"/>
    <cellStyle name="20% - Ênfase3 4 2 6 4" xfId="15172"/>
    <cellStyle name="20% - Ênfase3 4 2 6 4 2" xfId="26010"/>
    <cellStyle name="20% - Ênfase3 4 2 6 4 3" xfId="37196"/>
    <cellStyle name="20% - Ênfase3 4 2 6 5" xfId="16897"/>
    <cellStyle name="20% - Ênfase3 4 2 6 5 2" xfId="27906"/>
    <cellStyle name="20% - Ênfase3 4 2 6 5 3" xfId="39092"/>
    <cellStyle name="20% - Ênfase3 4 2 6 6" xfId="18622"/>
    <cellStyle name="20% - Ênfase3 4 2 6 6 2" xfId="29802"/>
    <cellStyle name="20% - Ênfase3 4 2 6 6 3" xfId="40988"/>
    <cellStyle name="20% - Ênfase3 4 2 6 7" xfId="20347"/>
    <cellStyle name="20% - Ênfase3 4 2 6 8" xfId="31535"/>
    <cellStyle name="20% - Ênfase3 4 2 6 9" xfId="42721"/>
    <cellStyle name="20% - Ênfase3 4 2 7" xfId="10278"/>
    <cellStyle name="20% - Ênfase3 4 2 7 2" xfId="20641"/>
    <cellStyle name="20% - Ênfase3 4 2 7 3" xfId="31829"/>
    <cellStyle name="20% - Ênfase3 4 2 8" xfId="12007"/>
    <cellStyle name="20% - Ênfase3 4 2 8 2" xfId="22534"/>
    <cellStyle name="20% - Ênfase3 4 2 8 3" xfId="33720"/>
    <cellStyle name="20% - Ênfase3 4 2 9" xfId="13732"/>
    <cellStyle name="20% - Ênfase3 4 2 9 2" xfId="24430"/>
    <cellStyle name="20% - Ênfase3 4 2 9 3" xfId="35616"/>
    <cellStyle name="20% - Ênfase3 4 3" xfId="509"/>
    <cellStyle name="20% - Ênfase3 4 3 10" xfId="43150"/>
    <cellStyle name="20% - Ênfase3 4 3 2" xfId="10423"/>
    <cellStyle name="20% - Ênfase3 4 3 2 2" xfId="20799"/>
    <cellStyle name="20% - Ênfase3 4 3 2 3" xfId="31987"/>
    <cellStyle name="20% - Ênfase3 4 3 3" xfId="12151"/>
    <cellStyle name="20% - Ênfase3 4 3 3 2" xfId="22692"/>
    <cellStyle name="20% - Ênfase3 4 3 3 3" xfId="33878"/>
    <cellStyle name="20% - Ênfase3 4 3 4" xfId="13876"/>
    <cellStyle name="20% - Ênfase3 4 3 4 2" xfId="24588"/>
    <cellStyle name="20% - Ênfase3 4 3 4 3" xfId="35774"/>
    <cellStyle name="20% - Ênfase3 4 3 5" xfId="15601"/>
    <cellStyle name="20% - Ênfase3 4 3 5 2" xfId="26484"/>
    <cellStyle name="20% - Ênfase3 4 3 5 3" xfId="37670"/>
    <cellStyle name="20% - Ênfase3 4 3 6" xfId="17326"/>
    <cellStyle name="20% - Ênfase3 4 3 6 2" xfId="28380"/>
    <cellStyle name="20% - Ênfase3 4 3 6 3" xfId="39566"/>
    <cellStyle name="20% - Ênfase3 4 3 7" xfId="19051"/>
    <cellStyle name="20% - Ênfase3 4 3 8" xfId="30239"/>
    <cellStyle name="20% - Ênfase3 4 3 9" xfId="41425"/>
    <cellStyle name="20% - Ênfase3 4 4" xfId="825"/>
    <cellStyle name="20% - Ênfase3 4 4 10" xfId="43438"/>
    <cellStyle name="20% - Ênfase3 4 4 2" xfId="10711"/>
    <cellStyle name="20% - Ênfase3 4 4 2 2" xfId="21115"/>
    <cellStyle name="20% - Ênfase3 4 4 2 3" xfId="32303"/>
    <cellStyle name="20% - Ênfase3 4 4 3" xfId="12439"/>
    <cellStyle name="20% - Ênfase3 4 4 3 2" xfId="23008"/>
    <cellStyle name="20% - Ênfase3 4 4 3 3" xfId="34194"/>
    <cellStyle name="20% - Ênfase3 4 4 4" xfId="14164"/>
    <cellStyle name="20% - Ênfase3 4 4 4 2" xfId="24904"/>
    <cellStyle name="20% - Ênfase3 4 4 4 3" xfId="36090"/>
    <cellStyle name="20% - Ênfase3 4 4 5" xfId="15889"/>
    <cellStyle name="20% - Ênfase3 4 4 5 2" xfId="26800"/>
    <cellStyle name="20% - Ênfase3 4 4 5 3" xfId="37986"/>
    <cellStyle name="20% - Ênfase3 4 4 6" xfId="17614"/>
    <cellStyle name="20% - Ênfase3 4 4 6 2" xfId="28696"/>
    <cellStyle name="20% - Ênfase3 4 4 6 3" xfId="39882"/>
    <cellStyle name="20% - Ênfase3 4 4 7" xfId="19339"/>
    <cellStyle name="20% - Ênfase3 4 4 8" xfId="30527"/>
    <cellStyle name="20% - Ênfase3 4 4 9" xfId="41713"/>
    <cellStyle name="20% - Ênfase3 4 5" xfId="1141"/>
    <cellStyle name="20% - Ênfase3 4 5 10" xfId="43726"/>
    <cellStyle name="20% - Ênfase3 4 5 2" xfId="10999"/>
    <cellStyle name="20% - Ênfase3 4 5 2 2" xfId="21431"/>
    <cellStyle name="20% - Ênfase3 4 5 2 3" xfId="32619"/>
    <cellStyle name="20% - Ênfase3 4 5 3" xfId="12727"/>
    <cellStyle name="20% - Ênfase3 4 5 3 2" xfId="23324"/>
    <cellStyle name="20% - Ênfase3 4 5 3 3" xfId="34510"/>
    <cellStyle name="20% - Ênfase3 4 5 4" xfId="14452"/>
    <cellStyle name="20% - Ênfase3 4 5 4 2" xfId="25220"/>
    <cellStyle name="20% - Ênfase3 4 5 4 3" xfId="36406"/>
    <cellStyle name="20% - Ênfase3 4 5 5" xfId="16177"/>
    <cellStyle name="20% - Ênfase3 4 5 5 2" xfId="27116"/>
    <cellStyle name="20% - Ênfase3 4 5 5 3" xfId="38302"/>
    <cellStyle name="20% - Ênfase3 4 5 6" xfId="17902"/>
    <cellStyle name="20% - Ênfase3 4 5 6 2" xfId="29012"/>
    <cellStyle name="20% - Ênfase3 4 5 6 3" xfId="40198"/>
    <cellStyle name="20% - Ênfase3 4 5 7" xfId="19627"/>
    <cellStyle name="20% - Ênfase3 4 5 8" xfId="30815"/>
    <cellStyle name="20% - Ênfase3 4 5 9" xfId="42001"/>
    <cellStyle name="20% - Ênfase3 4 6" xfId="1457"/>
    <cellStyle name="20% - Ênfase3 4 6 10" xfId="44014"/>
    <cellStyle name="20% - Ênfase3 4 6 2" xfId="11287"/>
    <cellStyle name="20% - Ênfase3 4 6 2 2" xfId="21747"/>
    <cellStyle name="20% - Ênfase3 4 6 2 3" xfId="32935"/>
    <cellStyle name="20% - Ênfase3 4 6 3" xfId="13015"/>
    <cellStyle name="20% - Ênfase3 4 6 3 2" xfId="23640"/>
    <cellStyle name="20% - Ênfase3 4 6 3 3" xfId="34826"/>
    <cellStyle name="20% - Ênfase3 4 6 4" xfId="14740"/>
    <cellStyle name="20% - Ênfase3 4 6 4 2" xfId="25536"/>
    <cellStyle name="20% - Ênfase3 4 6 4 3" xfId="36722"/>
    <cellStyle name="20% - Ênfase3 4 6 5" xfId="16465"/>
    <cellStyle name="20% - Ênfase3 4 6 5 2" xfId="27432"/>
    <cellStyle name="20% - Ênfase3 4 6 5 3" xfId="38618"/>
    <cellStyle name="20% - Ênfase3 4 6 6" xfId="18190"/>
    <cellStyle name="20% - Ênfase3 4 6 6 2" xfId="29328"/>
    <cellStyle name="20% - Ênfase3 4 6 6 3" xfId="40514"/>
    <cellStyle name="20% - Ênfase3 4 6 7" xfId="19915"/>
    <cellStyle name="20% - Ênfase3 4 6 8" xfId="31103"/>
    <cellStyle name="20% - Ênfase3 4 6 9" xfId="42289"/>
    <cellStyle name="20% - Ênfase3 4 7" xfId="1773"/>
    <cellStyle name="20% - Ênfase3 4 7 10" xfId="44302"/>
    <cellStyle name="20% - Ênfase3 4 7 2" xfId="11575"/>
    <cellStyle name="20% - Ênfase3 4 7 2 2" xfId="22063"/>
    <cellStyle name="20% - Ênfase3 4 7 2 3" xfId="33251"/>
    <cellStyle name="20% - Ênfase3 4 7 3" xfId="13303"/>
    <cellStyle name="20% - Ênfase3 4 7 3 2" xfId="23956"/>
    <cellStyle name="20% - Ênfase3 4 7 3 3" xfId="35142"/>
    <cellStyle name="20% - Ênfase3 4 7 4" xfId="15028"/>
    <cellStyle name="20% - Ênfase3 4 7 4 2" xfId="25852"/>
    <cellStyle name="20% - Ênfase3 4 7 4 3" xfId="37038"/>
    <cellStyle name="20% - Ênfase3 4 7 5" xfId="16753"/>
    <cellStyle name="20% - Ênfase3 4 7 5 2" xfId="27748"/>
    <cellStyle name="20% - Ênfase3 4 7 5 3" xfId="38934"/>
    <cellStyle name="20% - Ênfase3 4 7 6" xfId="18478"/>
    <cellStyle name="20% - Ênfase3 4 7 6 2" xfId="29644"/>
    <cellStyle name="20% - Ênfase3 4 7 6 3" xfId="40830"/>
    <cellStyle name="20% - Ênfase3 4 7 7" xfId="20203"/>
    <cellStyle name="20% - Ênfase3 4 7 8" xfId="31391"/>
    <cellStyle name="20% - Ênfase3 4 7 9" xfId="42577"/>
    <cellStyle name="20% - Ênfase3 4 8" xfId="2167"/>
    <cellStyle name="20% - Ênfase3 4 8 2" xfId="20491"/>
    <cellStyle name="20% - Ênfase3 4 8 3" xfId="31679"/>
    <cellStyle name="20% - Ênfase3 4 9" xfId="11863"/>
    <cellStyle name="20% - Ênfase3 4 9 2" xfId="22376"/>
    <cellStyle name="20% - Ênfase3 4 9 3" xfId="33562"/>
    <cellStyle name="20% - Ênfase3 5" xfId="213"/>
    <cellStyle name="20% - Ênfase3 5 10" xfId="13608"/>
    <cellStyle name="20% - Ênfase3 5 10 2" xfId="24294"/>
    <cellStyle name="20% - Ênfase3 5 10 3" xfId="35480"/>
    <cellStyle name="20% - Ênfase3 5 11" xfId="15333"/>
    <cellStyle name="20% - Ênfase3 5 11 2" xfId="26190"/>
    <cellStyle name="20% - Ênfase3 5 11 3" xfId="37376"/>
    <cellStyle name="20% - Ênfase3 5 12" xfId="17058"/>
    <cellStyle name="20% - Ênfase3 5 12 2" xfId="28086"/>
    <cellStyle name="20% - Ênfase3 5 12 3" xfId="39272"/>
    <cellStyle name="20% - Ênfase3 5 13" xfId="18783"/>
    <cellStyle name="20% - Ênfase3 5 14" xfId="29971"/>
    <cellStyle name="20% - Ênfase3 5 15" xfId="41157"/>
    <cellStyle name="20% - Ênfase3 5 16" xfId="42882"/>
    <cellStyle name="20% - Ênfase3 5 2" xfId="371"/>
    <cellStyle name="20% - Ênfase3 5 2 10" xfId="15477"/>
    <cellStyle name="20% - Ênfase3 5 2 10 2" xfId="26348"/>
    <cellStyle name="20% - Ênfase3 5 2 10 3" xfId="37534"/>
    <cellStyle name="20% - Ênfase3 5 2 11" xfId="17202"/>
    <cellStyle name="20% - Ênfase3 5 2 11 2" xfId="28244"/>
    <cellStyle name="20% - Ênfase3 5 2 11 3" xfId="39430"/>
    <cellStyle name="20% - Ênfase3 5 2 12" xfId="18927"/>
    <cellStyle name="20% - Ênfase3 5 2 13" xfId="30115"/>
    <cellStyle name="20% - Ênfase3 5 2 14" xfId="41301"/>
    <cellStyle name="20% - Ênfase3 5 2 15" xfId="43026"/>
    <cellStyle name="20% - Ênfase3 5 2 2" xfId="689"/>
    <cellStyle name="20% - Ênfase3 5 2 2 10" xfId="43314"/>
    <cellStyle name="20% - Ênfase3 5 2 2 2" xfId="10587"/>
    <cellStyle name="20% - Ênfase3 5 2 2 2 2" xfId="20979"/>
    <cellStyle name="20% - Ênfase3 5 2 2 2 3" xfId="32167"/>
    <cellStyle name="20% - Ênfase3 5 2 2 3" xfId="12315"/>
    <cellStyle name="20% - Ênfase3 5 2 2 3 2" xfId="22872"/>
    <cellStyle name="20% - Ênfase3 5 2 2 3 3" xfId="34058"/>
    <cellStyle name="20% - Ênfase3 5 2 2 4" xfId="14040"/>
    <cellStyle name="20% - Ênfase3 5 2 2 4 2" xfId="24768"/>
    <cellStyle name="20% - Ênfase3 5 2 2 4 3" xfId="35954"/>
    <cellStyle name="20% - Ênfase3 5 2 2 5" xfId="15765"/>
    <cellStyle name="20% - Ênfase3 5 2 2 5 2" xfId="26664"/>
    <cellStyle name="20% - Ênfase3 5 2 2 5 3" xfId="37850"/>
    <cellStyle name="20% - Ênfase3 5 2 2 6" xfId="17490"/>
    <cellStyle name="20% - Ênfase3 5 2 2 6 2" xfId="28560"/>
    <cellStyle name="20% - Ênfase3 5 2 2 6 3" xfId="39746"/>
    <cellStyle name="20% - Ênfase3 5 2 2 7" xfId="19215"/>
    <cellStyle name="20% - Ênfase3 5 2 2 8" xfId="30403"/>
    <cellStyle name="20% - Ênfase3 5 2 2 9" xfId="41589"/>
    <cellStyle name="20% - Ênfase3 5 2 3" xfId="1005"/>
    <cellStyle name="20% - Ênfase3 5 2 3 10" xfId="43602"/>
    <cellStyle name="20% - Ênfase3 5 2 3 2" xfId="10875"/>
    <cellStyle name="20% - Ênfase3 5 2 3 2 2" xfId="21295"/>
    <cellStyle name="20% - Ênfase3 5 2 3 2 3" xfId="32483"/>
    <cellStyle name="20% - Ênfase3 5 2 3 3" xfId="12603"/>
    <cellStyle name="20% - Ênfase3 5 2 3 3 2" xfId="23188"/>
    <cellStyle name="20% - Ênfase3 5 2 3 3 3" xfId="34374"/>
    <cellStyle name="20% - Ênfase3 5 2 3 4" xfId="14328"/>
    <cellStyle name="20% - Ênfase3 5 2 3 4 2" xfId="25084"/>
    <cellStyle name="20% - Ênfase3 5 2 3 4 3" xfId="36270"/>
    <cellStyle name="20% - Ênfase3 5 2 3 5" xfId="16053"/>
    <cellStyle name="20% - Ênfase3 5 2 3 5 2" xfId="26980"/>
    <cellStyle name="20% - Ênfase3 5 2 3 5 3" xfId="38166"/>
    <cellStyle name="20% - Ênfase3 5 2 3 6" xfId="17778"/>
    <cellStyle name="20% - Ênfase3 5 2 3 6 2" xfId="28876"/>
    <cellStyle name="20% - Ênfase3 5 2 3 6 3" xfId="40062"/>
    <cellStyle name="20% - Ênfase3 5 2 3 7" xfId="19503"/>
    <cellStyle name="20% - Ênfase3 5 2 3 8" xfId="30691"/>
    <cellStyle name="20% - Ênfase3 5 2 3 9" xfId="41877"/>
    <cellStyle name="20% - Ênfase3 5 2 4" xfId="1321"/>
    <cellStyle name="20% - Ênfase3 5 2 4 10" xfId="43890"/>
    <cellStyle name="20% - Ênfase3 5 2 4 2" xfId="11163"/>
    <cellStyle name="20% - Ênfase3 5 2 4 2 2" xfId="21611"/>
    <cellStyle name="20% - Ênfase3 5 2 4 2 3" xfId="32799"/>
    <cellStyle name="20% - Ênfase3 5 2 4 3" xfId="12891"/>
    <cellStyle name="20% - Ênfase3 5 2 4 3 2" xfId="23504"/>
    <cellStyle name="20% - Ênfase3 5 2 4 3 3" xfId="34690"/>
    <cellStyle name="20% - Ênfase3 5 2 4 4" xfId="14616"/>
    <cellStyle name="20% - Ênfase3 5 2 4 4 2" xfId="25400"/>
    <cellStyle name="20% - Ênfase3 5 2 4 4 3" xfId="36586"/>
    <cellStyle name="20% - Ênfase3 5 2 4 5" xfId="16341"/>
    <cellStyle name="20% - Ênfase3 5 2 4 5 2" xfId="27296"/>
    <cellStyle name="20% - Ênfase3 5 2 4 5 3" xfId="38482"/>
    <cellStyle name="20% - Ênfase3 5 2 4 6" xfId="18066"/>
    <cellStyle name="20% - Ênfase3 5 2 4 6 2" xfId="29192"/>
    <cellStyle name="20% - Ênfase3 5 2 4 6 3" xfId="40378"/>
    <cellStyle name="20% - Ênfase3 5 2 4 7" xfId="19791"/>
    <cellStyle name="20% - Ênfase3 5 2 4 8" xfId="30979"/>
    <cellStyle name="20% - Ênfase3 5 2 4 9" xfId="42165"/>
    <cellStyle name="20% - Ênfase3 5 2 5" xfId="1637"/>
    <cellStyle name="20% - Ênfase3 5 2 5 10" xfId="44178"/>
    <cellStyle name="20% - Ênfase3 5 2 5 2" xfId="11451"/>
    <cellStyle name="20% - Ênfase3 5 2 5 2 2" xfId="21927"/>
    <cellStyle name="20% - Ênfase3 5 2 5 2 3" xfId="33115"/>
    <cellStyle name="20% - Ênfase3 5 2 5 3" xfId="13179"/>
    <cellStyle name="20% - Ênfase3 5 2 5 3 2" xfId="23820"/>
    <cellStyle name="20% - Ênfase3 5 2 5 3 3" xfId="35006"/>
    <cellStyle name="20% - Ênfase3 5 2 5 4" xfId="14904"/>
    <cellStyle name="20% - Ênfase3 5 2 5 4 2" xfId="25716"/>
    <cellStyle name="20% - Ênfase3 5 2 5 4 3" xfId="36902"/>
    <cellStyle name="20% - Ênfase3 5 2 5 5" xfId="16629"/>
    <cellStyle name="20% - Ênfase3 5 2 5 5 2" xfId="27612"/>
    <cellStyle name="20% - Ênfase3 5 2 5 5 3" xfId="38798"/>
    <cellStyle name="20% - Ênfase3 5 2 5 6" xfId="18354"/>
    <cellStyle name="20% - Ênfase3 5 2 5 6 2" xfId="29508"/>
    <cellStyle name="20% - Ênfase3 5 2 5 6 3" xfId="40694"/>
    <cellStyle name="20% - Ênfase3 5 2 5 7" xfId="20079"/>
    <cellStyle name="20% - Ênfase3 5 2 5 8" xfId="31267"/>
    <cellStyle name="20% - Ênfase3 5 2 5 9" xfId="42453"/>
    <cellStyle name="20% - Ênfase3 5 2 6" xfId="1953"/>
    <cellStyle name="20% - Ênfase3 5 2 6 10" xfId="44466"/>
    <cellStyle name="20% - Ênfase3 5 2 6 2" xfId="11739"/>
    <cellStyle name="20% - Ênfase3 5 2 6 2 2" xfId="22243"/>
    <cellStyle name="20% - Ênfase3 5 2 6 2 3" xfId="33431"/>
    <cellStyle name="20% - Ênfase3 5 2 6 3" xfId="13467"/>
    <cellStyle name="20% - Ênfase3 5 2 6 3 2" xfId="24136"/>
    <cellStyle name="20% - Ênfase3 5 2 6 3 3" xfId="35322"/>
    <cellStyle name="20% - Ênfase3 5 2 6 4" xfId="15192"/>
    <cellStyle name="20% - Ênfase3 5 2 6 4 2" xfId="26032"/>
    <cellStyle name="20% - Ênfase3 5 2 6 4 3" xfId="37218"/>
    <cellStyle name="20% - Ênfase3 5 2 6 5" xfId="16917"/>
    <cellStyle name="20% - Ênfase3 5 2 6 5 2" xfId="27928"/>
    <cellStyle name="20% - Ênfase3 5 2 6 5 3" xfId="39114"/>
    <cellStyle name="20% - Ênfase3 5 2 6 6" xfId="18642"/>
    <cellStyle name="20% - Ênfase3 5 2 6 6 2" xfId="29824"/>
    <cellStyle name="20% - Ênfase3 5 2 6 6 3" xfId="41010"/>
    <cellStyle name="20% - Ênfase3 5 2 6 7" xfId="20367"/>
    <cellStyle name="20% - Ênfase3 5 2 6 8" xfId="31555"/>
    <cellStyle name="20% - Ênfase3 5 2 6 9" xfId="42741"/>
    <cellStyle name="20% - Ênfase3 5 2 7" xfId="10298"/>
    <cellStyle name="20% - Ênfase3 5 2 7 2" xfId="20663"/>
    <cellStyle name="20% - Ênfase3 5 2 7 3" xfId="31851"/>
    <cellStyle name="20% - Ênfase3 5 2 8" xfId="12027"/>
    <cellStyle name="20% - Ênfase3 5 2 8 2" xfId="22556"/>
    <cellStyle name="20% - Ênfase3 5 2 8 3" xfId="33742"/>
    <cellStyle name="20% - Ênfase3 5 2 9" xfId="13752"/>
    <cellStyle name="20% - Ênfase3 5 2 9 2" xfId="24452"/>
    <cellStyle name="20% - Ênfase3 5 2 9 3" xfId="35638"/>
    <cellStyle name="20% - Ênfase3 5 3" xfId="531"/>
    <cellStyle name="20% - Ênfase3 5 3 10" xfId="43170"/>
    <cellStyle name="20% - Ênfase3 5 3 2" xfId="10443"/>
    <cellStyle name="20% - Ênfase3 5 3 2 2" xfId="20821"/>
    <cellStyle name="20% - Ênfase3 5 3 2 3" xfId="32009"/>
    <cellStyle name="20% - Ênfase3 5 3 3" xfId="12171"/>
    <cellStyle name="20% - Ênfase3 5 3 3 2" xfId="22714"/>
    <cellStyle name="20% - Ênfase3 5 3 3 3" xfId="33900"/>
    <cellStyle name="20% - Ênfase3 5 3 4" xfId="13896"/>
    <cellStyle name="20% - Ênfase3 5 3 4 2" xfId="24610"/>
    <cellStyle name="20% - Ênfase3 5 3 4 3" xfId="35796"/>
    <cellStyle name="20% - Ênfase3 5 3 5" xfId="15621"/>
    <cellStyle name="20% - Ênfase3 5 3 5 2" xfId="26506"/>
    <cellStyle name="20% - Ênfase3 5 3 5 3" xfId="37692"/>
    <cellStyle name="20% - Ênfase3 5 3 6" xfId="17346"/>
    <cellStyle name="20% - Ênfase3 5 3 6 2" xfId="28402"/>
    <cellStyle name="20% - Ênfase3 5 3 6 3" xfId="39588"/>
    <cellStyle name="20% - Ênfase3 5 3 7" xfId="19071"/>
    <cellStyle name="20% - Ênfase3 5 3 8" xfId="30259"/>
    <cellStyle name="20% - Ênfase3 5 3 9" xfId="41445"/>
    <cellStyle name="20% - Ênfase3 5 4" xfId="847"/>
    <cellStyle name="20% - Ênfase3 5 4 10" xfId="43458"/>
    <cellStyle name="20% - Ênfase3 5 4 2" xfId="10731"/>
    <cellStyle name="20% - Ênfase3 5 4 2 2" xfId="21137"/>
    <cellStyle name="20% - Ênfase3 5 4 2 3" xfId="32325"/>
    <cellStyle name="20% - Ênfase3 5 4 3" xfId="12459"/>
    <cellStyle name="20% - Ênfase3 5 4 3 2" xfId="23030"/>
    <cellStyle name="20% - Ênfase3 5 4 3 3" xfId="34216"/>
    <cellStyle name="20% - Ênfase3 5 4 4" xfId="14184"/>
    <cellStyle name="20% - Ênfase3 5 4 4 2" xfId="24926"/>
    <cellStyle name="20% - Ênfase3 5 4 4 3" xfId="36112"/>
    <cellStyle name="20% - Ênfase3 5 4 5" xfId="15909"/>
    <cellStyle name="20% - Ênfase3 5 4 5 2" xfId="26822"/>
    <cellStyle name="20% - Ênfase3 5 4 5 3" xfId="38008"/>
    <cellStyle name="20% - Ênfase3 5 4 6" xfId="17634"/>
    <cellStyle name="20% - Ênfase3 5 4 6 2" xfId="28718"/>
    <cellStyle name="20% - Ênfase3 5 4 6 3" xfId="39904"/>
    <cellStyle name="20% - Ênfase3 5 4 7" xfId="19359"/>
    <cellStyle name="20% - Ênfase3 5 4 8" xfId="30547"/>
    <cellStyle name="20% - Ênfase3 5 4 9" xfId="41733"/>
    <cellStyle name="20% - Ênfase3 5 5" xfId="1163"/>
    <cellStyle name="20% - Ênfase3 5 5 10" xfId="43746"/>
    <cellStyle name="20% - Ênfase3 5 5 2" xfId="11019"/>
    <cellStyle name="20% - Ênfase3 5 5 2 2" xfId="21453"/>
    <cellStyle name="20% - Ênfase3 5 5 2 3" xfId="32641"/>
    <cellStyle name="20% - Ênfase3 5 5 3" xfId="12747"/>
    <cellStyle name="20% - Ênfase3 5 5 3 2" xfId="23346"/>
    <cellStyle name="20% - Ênfase3 5 5 3 3" xfId="34532"/>
    <cellStyle name="20% - Ênfase3 5 5 4" xfId="14472"/>
    <cellStyle name="20% - Ênfase3 5 5 4 2" xfId="25242"/>
    <cellStyle name="20% - Ênfase3 5 5 4 3" xfId="36428"/>
    <cellStyle name="20% - Ênfase3 5 5 5" xfId="16197"/>
    <cellStyle name="20% - Ênfase3 5 5 5 2" xfId="27138"/>
    <cellStyle name="20% - Ênfase3 5 5 5 3" xfId="38324"/>
    <cellStyle name="20% - Ênfase3 5 5 6" xfId="17922"/>
    <cellStyle name="20% - Ênfase3 5 5 6 2" xfId="29034"/>
    <cellStyle name="20% - Ênfase3 5 5 6 3" xfId="40220"/>
    <cellStyle name="20% - Ênfase3 5 5 7" xfId="19647"/>
    <cellStyle name="20% - Ênfase3 5 5 8" xfId="30835"/>
    <cellStyle name="20% - Ênfase3 5 5 9" xfId="42021"/>
    <cellStyle name="20% - Ênfase3 5 6" xfId="1479"/>
    <cellStyle name="20% - Ênfase3 5 6 10" xfId="44034"/>
    <cellStyle name="20% - Ênfase3 5 6 2" xfId="11307"/>
    <cellStyle name="20% - Ênfase3 5 6 2 2" xfId="21769"/>
    <cellStyle name="20% - Ênfase3 5 6 2 3" xfId="32957"/>
    <cellStyle name="20% - Ênfase3 5 6 3" xfId="13035"/>
    <cellStyle name="20% - Ênfase3 5 6 3 2" xfId="23662"/>
    <cellStyle name="20% - Ênfase3 5 6 3 3" xfId="34848"/>
    <cellStyle name="20% - Ênfase3 5 6 4" xfId="14760"/>
    <cellStyle name="20% - Ênfase3 5 6 4 2" xfId="25558"/>
    <cellStyle name="20% - Ênfase3 5 6 4 3" xfId="36744"/>
    <cellStyle name="20% - Ênfase3 5 6 5" xfId="16485"/>
    <cellStyle name="20% - Ênfase3 5 6 5 2" xfId="27454"/>
    <cellStyle name="20% - Ênfase3 5 6 5 3" xfId="38640"/>
    <cellStyle name="20% - Ênfase3 5 6 6" xfId="18210"/>
    <cellStyle name="20% - Ênfase3 5 6 6 2" xfId="29350"/>
    <cellStyle name="20% - Ênfase3 5 6 6 3" xfId="40536"/>
    <cellStyle name="20% - Ênfase3 5 6 7" xfId="19935"/>
    <cellStyle name="20% - Ênfase3 5 6 8" xfId="31123"/>
    <cellStyle name="20% - Ênfase3 5 6 9" xfId="42309"/>
    <cellStyle name="20% - Ênfase3 5 7" xfId="1795"/>
    <cellStyle name="20% - Ênfase3 5 7 10" xfId="44322"/>
    <cellStyle name="20% - Ênfase3 5 7 2" xfId="11595"/>
    <cellStyle name="20% - Ênfase3 5 7 2 2" xfId="22085"/>
    <cellStyle name="20% - Ênfase3 5 7 2 3" xfId="33273"/>
    <cellStyle name="20% - Ênfase3 5 7 3" xfId="13323"/>
    <cellStyle name="20% - Ênfase3 5 7 3 2" xfId="23978"/>
    <cellStyle name="20% - Ênfase3 5 7 3 3" xfId="35164"/>
    <cellStyle name="20% - Ênfase3 5 7 4" xfId="15048"/>
    <cellStyle name="20% - Ênfase3 5 7 4 2" xfId="25874"/>
    <cellStyle name="20% - Ênfase3 5 7 4 3" xfId="37060"/>
    <cellStyle name="20% - Ênfase3 5 7 5" xfId="16773"/>
    <cellStyle name="20% - Ênfase3 5 7 5 2" xfId="27770"/>
    <cellStyle name="20% - Ênfase3 5 7 5 3" xfId="38956"/>
    <cellStyle name="20% - Ênfase3 5 7 6" xfId="18498"/>
    <cellStyle name="20% - Ênfase3 5 7 6 2" xfId="29666"/>
    <cellStyle name="20% - Ênfase3 5 7 6 3" xfId="40852"/>
    <cellStyle name="20% - Ênfase3 5 7 7" xfId="20223"/>
    <cellStyle name="20% - Ênfase3 5 7 8" xfId="31411"/>
    <cellStyle name="20% - Ênfase3 5 7 9" xfId="42597"/>
    <cellStyle name="20% - Ênfase3 5 8" xfId="2158"/>
    <cellStyle name="20% - Ênfase3 5 8 2" xfId="20511"/>
    <cellStyle name="20% - Ênfase3 5 8 3" xfId="31699"/>
    <cellStyle name="20% - Ênfase3 5 9" xfId="11883"/>
    <cellStyle name="20% - Ênfase3 5 9 2" xfId="22398"/>
    <cellStyle name="20% - Ênfase3 5 9 3" xfId="33584"/>
    <cellStyle name="20% - Ênfase3 6" xfId="281"/>
    <cellStyle name="20% - Ênfase3 6 10" xfId="15395"/>
    <cellStyle name="20% - Ênfase3 6 10 2" xfId="26258"/>
    <cellStyle name="20% - Ênfase3 6 10 3" xfId="37444"/>
    <cellStyle name="20% - Ênfase3 6 11" xfId="17120"/>
    <cellStyle name="20% - Ênfase3 6 11 2" xfId="28154"/>
    <cellStyle name="20% - Ênfase3 6 11 3" xfId="39340"/>
    <cellStyle name="20% - Ênfase3 6 12" xfId="18845"/>
    <cellStyle name="20% - Ênfase3 6 13" xfId="30033"/>
    <cellStyle name="20% - Ênfase3 6 14" xfId="41219"/>
    <cellStyle name="20% - Ênfase3 6 15" xfId="42944"/>
    <cellStyle name="20% - Ênfase3 6 2" xfId="599"/>
    <cellStyle name="20% - Ênfase3 6 2 10" xfId="43232"/>
    <cellStyle name="20% - Ênfase3 6 2 2" xfId="10505"/>
    <cellStyle name="20% - Ênfase3 6 2 2 2" xfId="20889"/>
    <cellStyle name="20% - Ênfase3 6 2 2 3" xfId="32077"/>
    <cellStyle name="20% - Ênfase3 6 2 3" xfId="12233"/>
    <cellStyle name="20% - Ênfase3 6 2 3 2" xfId="22782"/>
    <cellStyle name="20% - Ênfase3 6 2 3 3" xfId="33968"/>
    <cellStyle name="20% - Ênfase3 6 2 4" xfId="13958"/>
    <cellStyle name="20% - Ênfase3 6 2 4 2" xfId="24678"/>
    <cellStyle name="20% - Ênfase3 6 2 4 3" xfId="35864"/>
    <cellStyle name="20% - Ênfase3 6 2 5" xfId="15683"/>
    <cellStyle name="20% - Ênfase3 6 2 5 2" xfId="26574"/>
    <cellStyle name="20% - Ênfase3 6 2 5 3" xfId="37760"/>
    <cellStyle name="20% - Ênfase3 6 2 6" xfId="17408"/>
    <cellStyle name="20% - Ênfase3 6 2 6 2" xfId="28470"/>
    <cellStyle name="20% - Ênfase3 6 2 6 3" xfId="39656"/>
    <cellStyle name="20% - Ênfase3 6 2 7" xfId="19133"/>
    <cellStyle name="20% - Ênfase3 6 2 8" xfId="30321"/>
    <cellStyle name="20% - Ênfase3 6 2 9" xfId="41507"/>
    <cellStyle name="20% - Ênfase3 6 3" xfId="915"/>
    <cellStyle name="20% - Ênfase3 6 3 10" xfId="43520"/>
    <cellStyle name="20% - Ênfase3 6 3 2" xfId="10793"/>
    <cellStyle name="20% - Ênfase3 6 3 2 2" xfId="21205"/>
    <cellStyle name="20% - Ênfase3 6 3 2 3" xfId="32393"/>
    <cellStyle name="20% - Ênfase3 6 3 3" xfId="12521"/>
    <cellStyle name="20% - Ênfase3 6 3 3 2" xfId="23098"/>
    <cellStyle name="20% - Ênfase3 6 3 3 3" xfId="34284"/>
    <cellStyle name="20% - Ênfase3 6 3 4" xfId="14246"/>
    <cellStyle name="20% - Ênfase3 6 3 4 2" xfId="24994"/>
    <cellStyle name="20% - Ênfase3 6 3 4 3" xfId="36180"/>
    <cellStyle name="20% - Ênfase3 6 3 5" xfId="15971"/>
    <cellStyle name="20% - Ênfase3 6 3 5 2" xfId="26890"/>
    <cellStyle name="20% - Ênfase3 6 3 5 3" xfId="38076"/>
    <cellStyle name="20% - Ênfase3 6 3 6" xfId="17696"/>
    <cellStyle name="20% - Ênfase3 6 3 6 2" xfId="28786"/>
    <cellStyle name="20% - Ênfase3 6 3 6 3" xfId="39972"/>
    <cellStyle name="20% - Ênfase3 6 3 7" xfId="19421"/>
    <cellStyle name="20% - Ênfase3 6 3 8" xfId="30609"/>
    <cellStyle name="20% - Ênfase3 6 3 9" xfId="41795"/>
    <cellStyle name="20% - Ênfase3 6 4" xfId="1231"/>
    <cellStyle name="20% - Ênfase3 6 4 10" xfId="43808"/>
    <cellStyle name="20% - Ênfase3 6 4 2" xfId="11081"/>
    <cellStyle name="20% - Ênfase3 6 4 2 2" xfId="21521"/>
    <cellStyle name="20% - Ênfase3 6 4 2 3" xfId="32709"/>
    <cellStyle name="20% - Ênfase3 6 4 3" xfId="12809"/>
    <cellStyle name="20% - Ênfase3 6 4 3 2" xfId="23414"/>
    <cellStyle name="20% - Ênfase3 6 4 3 3" xfId="34600"/>
    <cellStyle name="20% - Ênfase3 6 4 4" xfId="14534"/>
    <cellStyle name="20% - Ênfase3 6 4 4 2" xfId="25310"/>
    <cellStyle name="20% - Ênfase3 6 4 4 3" xfId="36496"/>
    <cellStyle name="20% - Ênfase3 6 4 5" xfId="16259"/>
    <cellStyle name="20% - Ênfase3 6 4 5 2" xfId="27206"/>
    <cellStyle name="20% - Ênfase3 6 4 5 3" xfId="38392"/>
    <cellStyle name="20% - Ênfase3 6 4 6" xfId="17984"/>
    <cellStyle name="20% - Ênfase3 6 4 6 2" xfId="29102"/>
    <cellStyle name="20% - Ênfase3 6 4 6 3" xfId="40288"/>
    <cellStyle name="20% - Ênfase3 6 4 7" xfId="19709"/>
    <cellStyle name="20% - Ênfase3 6 4 8" xfId="30897"/>
    <cellStyle name="20% - Ênfase3 6 4 9" xfId="42083"/>
    <cellStyle name="20% - Ênfase3 6 5" xfId="1547"/>
    <cellStyle name="20% - Ênfase3 6 5 10" xfId="44096"/>
    <cellStyle name="20% - Ênfase3 6 5 2" xfId="11369"/>
    <cellStyle name="20% - Ênfase3 6 5 2 2" xfId="21837"/>
    <cellStyle name="20% - Ênfase3 6 5 2 3" xfId="33025"/>
    <cellStyle name="20% - Ênfase3 6 5 3" xfId="13097"/>
    <cellStyle name="20% - Ênfase3 6 5 3 2" xfId="23730"/>
    <cellStyle name="20% - Ênfase3 6 5 3 3" xfId="34916"/>
    <cellStyle name="20% - Ênfase3 6 5 4" xfId="14822"/>
    <cellStyle name="20% - Ênfase3 6 5 4 2" xfId="25626"/>
    <cellStyle name="20% - Ênfase3 6 5 4 3" xfId="36812"/>
    <cellStyle name="20% - Ênfase3 6 5 5" xfId="16547"/>
    <cellStyle name="20% - Ênfase3 6 5 5 2" xfId="27522"/>
    <cellStyle name="20% - Ênfase3 6 5 5 3" xfId="38708"/>
    <cellStyle name="20% - Ênfase3 6 5 6" xfId="18272"/>
    <cellStyle name="20% - Ênfase3 6 5 6 2" xfId="29418"/>
    <cellStyle name="20% - Ênfase3 6 5 6 3" xfId="40604"/>
    <cellStyle name="20% - Ênfase3 6 5 7" xfId="19997"/>
    <cellStyle name="20% - Ênfase3 6 5 8" xfId="31185"/>
    <cellStyle name="20% - Ênfase3 6 5 9" xfId="42371"/>
    <cellStyle name="20% - Ênfase3 6 6" xfId="1863"/>
    <cellStyle name="20% - Ênfase3 6 6 10" xfId="44384"/>
    <cellStyle name="20% - Ênfase3 6 6 2" xfId="11657"/>
    <cellStyle name="20% - Ênfase3 6 6 2 2" xfId="22153"/>
    <cellStyle name="20% - Ênfase3 6 6 2 3" xfId="33341"/>
    <cellStyle name="20% - Ênfase3 6 6 3" xfId="13385"/>
    <cellStyle name="20% - Ênfase3 6 6 3 2" xfId="24046"/>
    <cellStyle name="20% - Ênfase3 6 6 3 3" xfId="35232"/>
    <cellStyle name="20% - Ênfase3 6 6 4" xfId="15110"/>
    <cellStyle name="20% - Ênfase3 6 6 4 2" xfId="25942"/>
    <cellStyle name="20% - Ênfase3 6 6 4 3" xfId="37128"/>
    <cellStyle name="20% - Ênfase3 6 6 5" xfId="16835"/>
    <cellStyle name="20% - Ênfase3 6 6 5 2" xfId="27838"/>
    <cellStyle name="20% - Ênfase3 6 6 5 3" xfId="39024"/>
    <cellStyle name="20% - Ênfase3 6 6 6" xfId="18560"/>
    <cellStyle name="20% - Ênfase3 6 6 6 2" xfId="29734"/>
    <cellStyle name="20% - Ênfase3 6 6 6 3" xfId="40920"/>
    <cellStyle name="20% - Ênfase3 6 6 7" xfId="20285"/>
    <cellStyle name="20% - Ênfase3 6 6 8" xfId="31473"/>
    <cellStyle name="20% - Ênfase3 6 6 9" xfId="42659"/>
    <cellStyle name="20% - Ênfase3 6 7" xfId="10216"/>
    <cellStyle name="20% - Ênfase3 6 7 2" xfId="20573"/>
    <cellStyle name="20% - Ênfase3 6 7 3" xfId="31761"/>
    <cellStyle name="20% - Ênfase3 6 8" xfId="11945"/>
    <cellStyle name="20% - Ênfase3 6 8 2" xfId="22466"/>
    <cellStyle name="20% - Ênfase3 6 8 3" xfId="33652"/>
    <cellStyle name="20% - Ênfase3 6 9" xfId="13670"/>
    <cellStyle name="20% - Ênfase3 6 9 2" xfId="24362"/>
    <cellStyle name="20% - Ênfase3 6 9 3" xfId="35548"/>
    <cellStyle name="20% - Ênfase3 7" xfId="441"/>
    <cellStyle name="20% - Ênfase3 7 10" xfId="43088"/>
    <cellStyle name="20% - Ênfase3 7 2" xfId="10361"/>
    <cellStyle name="20% - Ênfase3 7 2 2" xfId="20731"/>
    <cellStyle name="20% - Ênfase3 7 2 3" xfId="31919"/>
    <cellStyle name="20% - Ênfase3 7 3" xfId="12089"/>
    <cellStyle name="20% - Ênfase3 7 3 2" xfId="22624"/>
    <cellStyle name="20% - Ênfase3 7 3 3" xfId="33810"/>
    <cellStyle name="20% - Ênfase3 7 4" xfId="13814"/>
    <cellStyle name="20% - Ênfase3 7 4 2" xfId="24520"/>
    <cellStyle name="20% - Ênfase3 7 4 3" xfId="35706"/>
    <cellStyle name="20% - Ênfase3 7 5" xfId="15539"/>
    <cellStyle name="20% - Ênfase3 7 5 2" xfId="26416"/>
    <cellStyle name="20% - Ênfase3 7 5 3" xfId="37602"/>
    <cellStyle name="20% - Ênfase3 7 6" xfId="17264"/>
    <cellStyle name="20% - Ênfase3 7 6 2" xfId="28312"/>
    <cellStyle name="20% - Ênfase3 7 6 3" xfId="39498"/>
    <cellStyle name="20% - Ênfase3 7 7" xfId="18989"/>
    <cellStyle name="20% - Ênfase3 7 8" xfId="30177"/>
    <cellStyle name="20% - Ênfase3 7 9" xfId="41363"/>
    <cellStyle name="20% - Ênfase3 8" xfId="757"/>
    <cellStyle name="20% - Ênfase3 8 10" xfId="43376"/>
    <cellStyle name="20% - Ênfase3 8 2" xfId="10649"/>
    <cellStyle name="20% - Ênfase3 8 2 2" xfId="21047"/>
    <cellStyle name="20% - Ênfase3 8 2 3" xfId="32235"/>
    <cellStyle name="20% - Ênfase3 8 3" xfId="12377"/>
    <cellStyle name="20% - Ênfase3 8 3 2" xfId="22940"/>
    <cellStyle name="20% - Ênfase3 8 3 3" xfId="34126"/>
    <cellStyle name="20% - Ênfase3 8 4" xfId="14102"/>
    <cellStyle name="20% - Ênfase3 8 4 2" xfId="24836"/>
    <cellStyle name="20% - Ênfase3 8 4 3" xfId="36022"/>
    <cellStyle name="20% - Ênfase3 8 5" xfId="15827"/>
    <cellStyle name="20% - Ênfase3 8 5 2" xfId="26732"/>
    <cellStyle name="20% - Ênfase3 8 5 3" xfId="37918"/>
    <cellStyle name="20% - Ênfase3 8 6" xfId="17552"/>
    <cellStyle name="20% - Ênfase3 8 6 2" xfId="28628"/>
    <cellStyle name="20% - Ênfase3 8 6 3" xfId="39814"/>
    <cellStyle name="20% - Ênfase3 8 7" xfId="19277"/>
    <cellStyle name="20% - Ênfase3 8 8" xfId="30465"/>
    <cellStyle name="20% - Ênfase3 8 9" xfId="41651"/>
    <cellStyle name="20% - Ênfase3 9" xfId="1073"/>
    <cellStyle name="20% - Ênfase3 9 10" xfId="43664"/>
    <cellStyle name="20% - Ênfase3 9 2" xfId="10937"/>
    <cellStyle name="20% - Ênfase3 9 2 2" xfId="21363"/>
    <cellStyle name="20% - Ênfase3 9 2 3" xfId="32551"/>
    <cellStyle name="20% - Ênfase3 9 3" xfId="12665"/>
    <cellStyle name="20% - Ênfase3 9 3 2" xfId="23256"/>
    <cellStyle name="20% - Ênfase3 9 3 3" xfId="34442"/>
    <cellStyle name="20% - Ênfase3 9 4" xfId="14390"/>
    <cellStyle name="20% - Ênfase3 9 4 2" xfId="25152"/>
    <cellStyle name="20% - Ênfase3 9 4 3" xfId="36338"/>
    <cellStyle name="20% - Ênfase3 9 5" xfId="16115"/>
    <cellStyle name="20% - Ênfase3 9 5 2" xfId="27048"/>
    <cellStyle name="20% - Ênfase3 9 5 3" xfId="38234"/>
    <cellStyle name="20% - Ênfase3 9 6" xfId="17840"/>
    <cellStyle name="20% - Ênfase3 9 6 2" xfId="28944"/>
    <cellStyle name="20% - Ênfase3 9 6 3" xfId="40130"/>
    <cellStyle name="20% - Ênfase3 9 7" xfId="19565"/>
    <cellStyle name="20% - Ênfase3 9 8" xfId="30753"/>
    <cellStyle name="20% - Ênfase3 9 9" xfId="41939"/>
    <cellStyle name="20% - Ênfase4" xfId="35" builtinId="42" customBuiltin="1"/>
    <cellStyle name="20% - Ênfase4 10" xfId="1390"/>
    <cellStyle name="20% - Ênfase4 10 10" xfId="43953"/>
    <cellStyle name="20% - Ênfase4 10 2" xfId="11226"/>
    <cellStyle name="20% - Ênfase4 10 2 2" xfId="21680"/>
    <cellStyle name="20% - Ênfase4 10 2 3" xfId="32868"/>
    <cellStyle name="20% - Ênfase4 10 3" xfId="12954"/>
    <cellStyle name="20% - Ênfase4 10 3 2" xfId="23573"/>
    <cellStyle name="20% - Ênfase4 10 3 3" xfId="34759"/>
    <cellStyle name="20% - Ênfase4 10 4" xfId="14679"/>
    <cellStyle name="20% - Ênfase4 10 4 2" xfId="25469"/>
    <cellStyle name="20% - Ênfase4 10 4 3" xfId="36655"/>
    <cellStyle name="20% - Ênfase4 10 5" xfId="16404"/>
    <cellStyle name="20% - Ênfase4 10 5 2" xfId="27365"/>
    <cellStyle name="20% - Ênfase4 10 5 3" xfId="38551"/>
    <cellStyle name="20% - Ênfase4 10 6" xfId="18129"/>
    <cellStyle name="20% - Ênfase4 10 6 2" xfId="29261"/>
    <cellStyle name="20% - Ênfase4 10 6 3" xfId="40447"/>
    <cellStyle name="20% - Ênfase4 10 7" xfId="19854"/>
    <cellStyle name="20% - Ênfase4 10 8" xfId="31042"/>
    <cellStyle name="20% - Ênfase4 10 9" xfId="42228"/>
    <cellStyle name="20% - Ênfase4 11" xfId="1706"/>
    <cellStyle name="20% - Ênfase4 11 10" xfId="44241"/>
    <cellStyle name="20% - Ênfase4 11 2" xfId="11514"/>
    <cellStyle name="20% - Ênfase4 11 2 2" xfId="21996"/>
    <cellStyle name="20% - Ênfase4 11 2 3" xfId="33184"/>
    <cellStyle name="20% - Ênfase4 11 3" xfId="13242"/>
    <cellStyle name="20% - Ênfase4 11 3 2" xfId="23889"/>
    <cellStyle name="20% - Ênfase4 11 3 3" xfId="35075"/>
    <cellStyle name="20% - Ênfase4 11 4" xfId="14967"/>
    <cellStyle name="20% - Ênfase4 11 4 2" xfId="25785"/>
    <cellStyle name="20% - Ênfase4 11 4 3" xfId="36971"/>
    <cellStyle name="20% - Ênfase4 11 5" xfId="16692"/>
    <cellStyle name="20% - Ênfase4 11 5 2" xfId="27681"/>
    <cellStyle name="20% - Ênfase4 11 5 3" xfId="38867"/>
    <cellStyle name="20% - Ênfase4 11 6" xfId="18417"/>
    <cellStyle name="20% - Ênfase4 11 6 2" xfId="29577"/>
    <cellStyle name="20% - Ênfase4 11 6 3" xfId="40763"/>
    <cellStyle name="20% - Ênfase4 11 7" xfId="20142"/>
    <cellStyle name="20% - Ênfase4 11 8" xfId="31330"/>
    <cellStyle name="20% - Ênfase4 11 9" xfId="42516"/>
    <cellStyle name="20% - Ênfase4 12" xfId="2097"/>
    <cellStyle name="20% - Ênfase4 12 2" xfId="20430"/>
    <cellStyle name="20% - Ênfase4 12 3" xfId="31618"/>
    <cellStyle name="20% - Ênfase4 13" xfId="11802"/>
    <cellStyle name="20% - Ênfase4 13 2" xfId="22312"/>
    <cellStyle name="20% - Ênfase4 13 3" xfId="33500"/>
    <cellStyle name="20% - Ênfase4 14" xfId="13530"/>
    <cellStyle name="20% - Ênfase4 14 2" xfId="24205"/>
    <cellStyle name="20% - Ênfase4 14 3" xfId="35391"/>
    <cellStyle name="20% - Ênfase4 15" xfId="15255"/>
    <cellStyle name="20% - Ênfase4 15 2" xfId="26101"/>
    <cellStyle name="20% - Ênfase4 15 3" xfId="37287"/>
    <cellStyle name="20% - Ênfase4 16" xfId="16980"/>
    <cellStyle name="20% - Ênfase4 16 2" xfId="27997"/>
    <cellStyle name="20% - Ênfase4 16 3" xfId="39183"/>
    <cellStyle name="20% - Ênfase4 17" xfId="18705"/>
    <cellStyle name="20% - Ênfase4 18" xfId="29893"/>
    <cellStyle name="20% - Ênfase4 19" xfId="41079"/>
    <cellStyle name="20% - Ênfase4 2" xfId="146"/>
    <cellStyle name="20% - Ênfase4 2 10" xfId="11822"/>
    <cellStyle name="20% - Ênfase4 2 10 2" xfId="22331"/>
    <cellStyle name="20% - Ênfase4 2 10 3" xfId="33517"/>
    <cellStyle name="20% - Ênfase4 2 11" xfId="13547"/>
    <cellStyle name="20% - Ênfase4 2 11 2" xfId="24227"/>
    <cellStyle name="20% - Ênfase4 2 11 3" xfId="35413"/>
    <cellStyle name="20% - Ênfase4 2 12" xfId="15272"/>
    <cellStyle name="20% - Ênfase4 2 12 2" xfId="26123"/>
    <cellStyle name="20% - Ênfase4 2 12 3" xfId="37309"/>
    <cellStyle name="20% - Ênfase4 2 13" xfId="16997"/>
    <cellStyle name="20% - Ênfase4 2 13 2" xfId="28019"/>
    <cellStyle name="20% - Ênfase4 2 13 3" xfId="39205"/>
    <cellStyle name="20% - Ênfase4 2 14" xfId="18722"/>
    <cellStyle name="20% - Ênfase4 2 15" xfId="29910"/>
    <cellStyle name="20% - Ênfase4 2 16" xfId="41096"/>
    <cellStyle name="20% - Ênfase4 2 17" xfId="42821"/>
    <cellStyle name="20% - Ênfase4 2 2" xfId="236"/>
    <cellStyle name="20% - Ênfase4 2 2 10" xfId="13629"/>
    <cellStyle name="20% - Ênfase4 2 2 10 2" xfId="24317"/>
    <cellStyle name="20% - Ênfase4 2 2 10 3" xfId="35503"/>
    <cellStyle name="20% - Ênfase4 2 2 11" xfId="15354"/>
    <cellStyle name="20% - Ênfase4 2 2 11 2" xfId="26213"/>
    <cellStyle name="20% - Ênfase4 2 2 11 3" xfId="37399"/>
    <cellStyle name="20% - Ênfase4 2 2 12" xfId="17079"/>
    <cellStyle name="20% - Ênfase4 2 2 12 2" xfId="28109"/>
    <cellStyle name="20% - Ênfase4 2 2 12 3" xfId="39295"/>
    <cellStyle name="20% - Ênfase4 2 2 13" xfId="18804"/>
    <cellStyle name="20% - Ênfase4 2 2 14" xfId="29992"/>
    <cellStyle name="20% - Ênfase4 2 2 15" xfId="41178"/>
    <cellStyle name="20% - Ênfase4 2 2 16" xfId="42903"/>
    <cellStyle name="20% - Ênfase4 2 2 2" xfId="394"/>
    <cellStyle name="20% - Ênfase4 2 2 2 10" xfId="15498"/>
    <cellStyle name="20% - Ênfase4 2 2 2 10 2" xfId="26371"/>
    <cellStyle name="20% - Ênfase4 2 2 2 10 3" xfId="37557"/>
    <cellStyle name="20% - Ênfase4 2 2 2 11" xfId="17223"/>
    <cellStyle name="20% - Ênfase4 2 2 2 11 2" xfId="28267"/>
    <cellStyle name="20% - Ênfase4 2 2 2 11 3" xfId="39453"/>
    <cellStyle name="20% - Ênfase4 2 2 2 12" xfId="18948"/>
    <cellStyle name="20% - Ênfase4 2 2 2 13" xfId="30136"/>
    <cellStyle name="20% - Ênfase4 2 2 2 14" xfId="41322"/>
    <cellStyle name="20% - Ênfase4 2 2 2 15" xfId="43047"/>
    <cellStyle name="20% - Ênfase4 2 2 2 2" xfId="712"/>
    <cellStyle name="20% - Ênfase4 2 2 2 2 10" xfId="43335"/>
    <cellStyle name="20% - Ênfase4 2 2 2 2 2" xfId="10608"/>
    <cellStyle name="20% - Ênfase4 2 2 2 2 2 2" xfId="21002"/>
    <cellStyle name="20% - Ênfase4 2 2 2 2 2 3" xfId="32190"/>
    <cellStyle name="20% - Ênfase4 2 2 2 2 3" xfId="12336"/>
    <cellStyle name="20% - Ênfase4 2 2 2 2 3 2" xfId="22895"/>
    <cellStyle name="20% - Ênfase4 2 2 2 2 3 3" xfId="34081"/>
    <cellStyle name="20% - Ênfase4 2 2 2 2 4" xfId="14061"/>
    <cellStyle name="20% - Ênfase4 2 2 2 2 4 2" xfId="24791"/>
    <cellStyle name="20% - Ênfase4 2 2 2 2 4 3" xfId="35977"/>
    <cellStyle name="20% - Ênfase4 2 2 2 2 5" xfId="15786"/>
    <cellStyle name="20% - Ênfase4 2 2 2 2 5 2" xfId="26687"/>
    <cellStyle name="20% - Ênfase4 2 2 2 2 5 3" xfId="37873"/>
    <cellStyle name="20% - Ênfase4 2 2 2 2 6" xfId="17511"/>
    <cellStyle name="20% - Ênfase4 2 2 2 2 6 2" xfId="28583"/>
    <cellStyle name="20% - Ênfase4 2 2 2 2 6 3" xfId="39769"/>
    <cellStyle name="20% - Ênfase4 2 2 2 2 7" xfId="19236"/>
    <cellStyle name="20% - Ênfase4 2 2 2 2 8" xfId="30424"/>
    <cellStyle name="20% - Ênfase4 2 2 2 2 9" xfId="41610"/>
    <cellStyle name="20% - Ênfase4 2 2 2 3" xfId="1028"/>
    <cellStyle name="20% - Ênfase4 2 2 2 3 10" xfId="43623"/>
    <cellStyle name="20% - Ênfase4 2 2 2 3 2" xfId="10896"/>
    <cellStyle name="20% - Ênfase4 2 2 2 3 2 2" xfId="21318"/>
    <cellStyle name="20% - Ênfase4 2 2 2 3 2 3" xfId="32506"/>
    <cellStyle name="20% - Ênfase4 2 2 2 3 3" xfId="12624"/>
    <cellStyle name="20% - Ênfase4 2 2 2 3 3 2" xfId="23211"/>
    <cellStyle name="20% - Ênfase4 2 2 2 3 3 3" xfId="34397"/>
    <cellStyle name="20% - Ênfase4 2 2 2 3 4" xfId="14349"/>
    <cellStyle name="20% - Ênfase4 2 2 2 3 4 2" xfId="25107"/>
    <cellStyle name="20% - Ênfase4 2 2 2 3 4 3" xfId="36293"/>
    <cellStyle name="20% - Ênfase4 2 2 2 3 5" xfId="16074"/>
    <cellStyle name="20% - Ênfase4 2 2 2 3 5 2" xfId="27003"/>
    <cellStyle name="20% - Ênfase4 2 2 2 3 5 3" xfId="38189"/>
    <cellStyle name="20% - Ênfase4 2 2 2 3 6" xfId="17799"/>
    <cellStyle name="20% - Ênfase4 2 2 2 3 6 2" xfId="28899"/>
    <cellStyle name="20% - Ênfase4 2 2 2 3 6 3" xfId="40085"/>
    <cellStyle name="20% - Ênfase4 2 2 2 3 7" xfId="19524"/>
    <cellStyle name="20% - Ênfase4 2 2 2 3 8" xfId="30712"/>
    <cellStyle name="20% - Ênfase4 2 2 2 3 9" xfId="41898"/>
    <cellStyle name="20% - Ênfase4 2 2 2 4" xfId="1344"/>
    <cellStyle name="20% - Ênfase4 2 2 2 4 10" xfId="43911"/>
    <cellStyle name="20% - Ênfase4 2 2 2 4 2" xfId="11184"/>
    <cellStyle name="20% - Ênfase4 2 2 2 4 2 2" xfId="21634"/>
    <cellStyle name="20% - Ênfase4 2 2 2 4 2 3" xfId="32822"/>
    <cellStyle name="20% - Ênfase4 2 2 2 4 3" xfId="12912"/>
    <cellStyle name="20% - Ênfase4 2 2 2 4 3 2" xfId="23527"/>
    <cellStyle name="20% - Ênfase4 2 2 2 4 3 3" xfId="34713"/>
    <cellStyle name="20% - Ênfase4 2 2 2 4 4" xfId="14637"/>
    <cellStyle name="20% - Ênfase4 2 2 2 4 4 2" xfId="25423"/>
    <cellStyle name="20% - Ênfase4 2 2 2 4 4 3" xfId="36609"/>
    <cellStyle name="20% - Ênfase4 2 2 2 4 5" xfId="16362"/>
    <cellStyle name="20% - Ênfase4 2 2 2 4 5 2" xfId="27319"/>
    <cellStyle name="20% - Ênfase4 2 2 2 4 5 3" xfId="38505"/>
    <cellStyle name="20% - Ênfase4 2 2 2 4 6" xfId="18087"/>
    <cellStyle name="20% - Ênfase4 2 2 2 4 6 2" xfId="29215"/>
    <cellStyle name="20% - Ênfase4 2 2 2 4 6 3" xfId="40401"/>
    <cellStyle name="20% - Ênfase4 2 2 2 4 7" xfId="19812"/>
    <cellStyle name="20% - Ênfase4 2 2 2 4 8" xfId="31000"/>
    <cellStyle name="20% - Ênfase4 2 2 2 4 9" xfId="42186"/>
    <cellStyle name="20% - Ênfase4 2 2 2 5" xfId="1660"/>
    <cellStyle name="20% - Ênfase4 2 2 2 5 10" xfId="44199"/>
    <cellStyle name="20% - Ênfase4 2 2 2 5 2" xfId="11472"/>
    <cellStyle name="20% - Ênfase4 2 2 2 5 2 2" xfId="21950"/>
    <cellStyle name="20% - Ênfase4 2 2 2 5 2 3" xfId="33138"/>
    <cellStyle name="20% - Ênfase4 2 2 2 5 3" xfId="13200"/>
    <cellStyle name="20% - Ênfase4 2 2 2 5 3 2" xfId="23843"/>
    <cellStyle name="20% - Ênfase4 2 2 2 5 3 3" xfId="35029"/>
    <cellStyle name="20% - Ênfase4 2 2 2 5 4" xfId="14925"/>
    <cellStyle name="20% - Ênfase4 2 2 2 5 4 2" xfId="25739"/>
    <cellStyle name="20% - Ênfase4 2 2 2 5 4 3" xfId="36925"/>
    <cellStyle name="20% - Ênfase4 2 2 2 5 5" xfId="16650"/>
    <cellStyle name="20% - Ênfase4 2 2 2 5 5 2" xfId="27635"/>
    <cellStyle name="20% - Ênfase4 2 2 2 5 5 3" xfId="38821"/>
    <cellStyle name="20% - Ênfase4 2 2 2 5 6" xfId="18375"/>
    <cellStyle name="20% - Ênfase4 2 2 2 5 6 2" xfId="29531"/>
    <cellStyle name="20% - Ênfase4 2 2 2 5 6 3" xfId="40717"/>
    <cellStyle name="20% - Ênfase4 2 2 2 5 7" xfId="20100"/>
    <cellStyle name="20% - Ênfase4 2 2 2 5 8" xfId="31288"/>
    <cellStyle name="20% - Ênfase4 2 2 2 5 9" xfId="42474"/>
    <cellStyle name="20% - Ênfase4 2 2 2 6" xfId="1976"/>
    <cellStyle name="20% - Ênfase4 2 2 2 6 10" xfId="44487"/>
    <cellStyle name="20% - Ênfase4 2 2 2 6 2" xfId="11760"/>
    <cellStyle name="20% - Ênfase4 2 2 2 6 2 2" xfId="22266"/>
    <cellStyle name="20% - Ênfase4 2 2 2 6 2 3" xfId="33454"/>
    <cellStyle name="20% - Ênfase4 2 2 2 6 3" xfId="13488"/>
    <cellStyle name="20% - Ênfase4 2 2 2 6 3 2" xfId="24159"/>
    <cellStyle name="20% - Ênfase4 2 2 2 6 3 3" xfId="35345"/>
    <cellStyle name="20% - Ênfase4 2 2 2 6 4" xfId="15213"/>
    <cellStyle name="20% - Ênfase4 2 2 2 6 4 2" xfId="26055"/>
    <cellStyle name="20% - Ênfase4 2 2 2 6 4 3" xfId="37241"/>
    <cellStyle name="20% - Ênfase4 2 2 2 6 5" xfId="16938"/>
    <cellStyle name="20% - Ênfase4 2 2 2 6 5 2" xfId="27951"/>
    <cellStyle name="20% - Ênfase4 2 2 2 6 5 3" xfId="39137"/>
    <cellStyle name="20% - Ênfase4 2 2 2 6 6" xfId="18663"/>
    <cellStyle name="20% - Ênfase4 2 2 2 6 6 2" xfId="29847"/>
    <cellStyle name="20% - Ênfase4 2 2 2 6 6 3" xfId="41033"/>
    <cellStyle name="20% - Ênfase4 2 2 2 6 7" xfId="20388"/>
    <cellStyle name="20% - Ênfase4 2 2 2 6 8" xfId="31576"/>
    <cellStyle name="20% - Ênfase4 2 2 2 6 9" xfId="42762"/>
    <cellStyle name="20% - Ênfase4 2 2 2 7" xfId="10319"/>
    <cellStyle name="20% - Ênfase4 2 2 2 7 2" xfId="20686"/>
    <cellStyle name="20% - Ênfase4 2 2 2 7 3" xfId="31874"/>
    <cellStyle name="20% - Ênfase4 2 2 2 8" xfId="12048"/>
    <cellStyle name="20% - Ênfase4 2 2 2 8 2" xfId="22579"/>
    <cellStyle name="20% - Ênfase4 2 2 2 8 3" xfId="33765"/>
    <cellStyle name="20% - Ênfase4 2 2 2 9" xfId="13773"/>
    <cellStyle name="20% - Ênfase4 2 2 2 9 2" xfId="24475"/>
    <cellStyle name="20% - Ênfase4 2 2 2 9 3" xfId="35661"/>
    <cellStyle name="20% - Ênfase4 2 2 3" xfId="554"/>
    <cellStyle name="20% - Ênfase4 2 2 3 10" xfId="43191"/>
    <cellStyle name="20% - Ênfase4 2 2 3 2" xfId="10464"/>
    <cellStyle name="20% - Ênfase4 2 2 3 2 2" xfId="20844"/>
    <cellStyle name="20% - Ênfase4 2 2 3 2 3" xfId="32032"/>
    <cellStyle name="20% - Ênfase4 2 2 3 3" xfId="12192"/>
    <cellStyle name="20% - Ênfase4 2 2 3 3 2" xfId="22737"/>
    <cellStyle name="20% - Ênfase4 2 2 3 3 3" xfId="33923"/>
    <cellStyle name="20% - Ênfase4 2 2 3 4" xfId="13917"/>
    <cellStyle name="20% - Ênfase4 2 2 3 4 2" xfId="24633"/>
    <cellStyle name="20% - Ênfase4 2 2 3 4 3" xfId="35819"/>
    <cellStyle name="20% - Ênfase4 2 2 3 5" xfId="15642"/>
    <cellStyle name="20% - Ênfase4 2 2 3 5 2" xfId="26529"/>
    <cellStyle name="20% - Ênfase4 2 2 3 5 3" xfId="37715"/>
    <cellStyle name="20% - Ênfase4 2 2 3 6" xfId="17367"/>
    <cellStyle name="20% - Ênfase4 2 2 3 6 2" xfId="28425"/>
    <cellStyle name="20% - Ênfase4 2 2 3 6 3" xfId="39611"/>
    <cellStyle name="20% - Ênfase4 2 2 3 7" xfId="19092"/>
    <cellStyle name="20% - Ênfase4 2 2 3 8" xfId="30280"/>
    <cellStyle name="20% - Ênfase4 2 2 3 9" xfId="41466"/>
    <cellStyle name="20% - Ênfase4 2 2 4" xfId="870"/>
    <cellStyle name="20% - Ênfase4 2 2 4 10" xfId="43479"/>
    <cellStyle name="20% - Ênfase4 2 2 4 2" xfId="10752"/>
    <cellStyle name="20% - Ênfase4 2 2 4 2 2" xfId="21160"/>
    <cellStyle name="20% - Ênfase4 2 2 4 2 3" xfId="32348"/>
    <cellStyle name="20% - Ênfase4 2 2 4 3" xfId="12480"/>
    <cellStyle name="20% - Ênfase4 2 2 4 3 2" xfId="23053"/>
    <cellStyle name="20% - Ênfase4 2 2 4 3 3" xfId="34239"/>
    <cellStyle name="20% - Ênfase4 2 2 4 4" xfId="14205"/>
    <cellStyle name="20% - Ênfase4 2 2 4 4 2" xfId="24949"/>
    <cellStyle name="20% - Ênfase4 2 2 4 4 3" xfId="36135"/>
    <cellStyle name="20% - Ênfase4 2 2 4 5" xfId="15930"/>
    <cellStyle name="20% - Ênfase4 2 2 4 5 2" xfId="26845"/>
    <cellStyle name="20% - Ênfase4 2 2 4 5 3" xfId="38031"/>
    <cellStyle name="20% - Ênfase4 2 2 4 6" xfId="17655"/>
    <cellStyle name="20% - Ênfase4 2 2 4 6 2" xfId="28741"/>
    <cellStyle name="20% - Ênfase4 2 2 4 6 3" xfId="39927"/>
    <cellStyle name="20% - Ênfase4 2 2 4 7" xfId="19380"/>
    <cellStyle name="20% - Ênfase4 2 2 4 8" xfId="30568"/>
    <cellStyle name="20% - Ênfase4 2 2 4 9" xfId="41754"/>
    <cellStyle name="20% - Ênfase4 2 2 5" xfId="1186"/>
    <cellStyle name="20% - Ênfase4 2 2 5 10" xfId="43767"/>
    <cellStyle name="20% - Ênfase4 2 2 5 2" xfId="11040"/>
    <cellStyle name="20% - Ênfase4 2 2 5 2 2" xfId="21476"/>
    <cellStyle name="20% - Ênfase4 2 2 5 2 3" xfId="32664"/>
    <cellStyle name="20% - Ênfase4 2 2 5 3" xfId="12768"/>
    <cellStyle name="20% - Ênfase4 2 2 5 3 2" xfId="23369"/>
    <cellStyle name="20% - Ênfase4 2 2 5 3 3" xfId="34555"/>
    <cellStyle name="20% - Ênfase4 2 2 5 4" xfId="14493"/>
    <cellStyle name="20% - Ênfase4 2 2 5 4 2" xfId="25265"/>
    <cellStyle name="20% - Ênfase4 2 2 5 4 3" xfId="36451"/>
    <cellStyle name="20% - Ênfase4 2 2 5 5" xfId="16218"/>
    <cellStyle name="20% - Ênfase4 2 2 5 5 2" xfId="27161"/>
    <cellStyle name="20% - Ênfase4 2 2 5 5 3" xfId="38347"/>
    <cellStyle name="20% - Ênfase4 2 2 5 6" xfId="17943"/>
    <cellStyle name="20% - Ênfase4 2 2 5 6 2" xfId="29057"/>
    <cellStyle name="20% - Ênfase4 2 2 5 6 3" xfId="40243"/>
    <cellStyle name="20% - Ênfase4 2 2 5 7" xfId="19668"/>
    <cellStyle name="20% - Ênfase4 2 2 5 8" xfId="30856"/>
    <cellStyle name="20% - Ênfase4 2 2 5 9" xfId="42042"/>
    <cellStyle name="20% - Ênfase4 2 2 6" xfId="1502"/>
    <cellStyle name="20% - Ênfase4 2 2 6 10" xfId="44055"/>
    <cellStyle name="20% - Ênfase4 2 2 6 2" xfId="11328"/>
    <cellStyle name="20% - Ênfase4 2 2 6 2 2" xfId="21792"/>
    <cellStyle name="20% - Ênfase4 2 2 6 2 3" xfId="32980"/>
    <cellStyle name="20% - Ênfase4 2 2 6 3" xfId="13056"/>
    <cellStyle name="20% - Ênfase4 2 2 6 3 2" xfId="23685"/>
    <cellStyle name="20% - Ênfase4 2 2 6 3 3" xfId="34871"/>
    <cellStyle name="20% - Ênfase4 2 2 6 4" xfId="14781"/>
    <cellStyle name="20% - Ênfase4 2 2 6 4 2" xfId="25581"/>
    <cellStyle name="20% - Ênfase4 2 2 6 4 3" xfId="36767"/>
    <cellStyle name="20% - Ênfase4 2 2 6 5" xfId="16506"/>
    <cellStyle name="20% - Ênfase4 2 2 6 5 2" xfId="27477"/>
    <cellStyle name="20% - Ênfase4 2 2 6 5 3" xfId="38663"/>
    <cellStyle name="20% - Ênfase4 2 2 6 6" xfId="18231"/>
    <cellStyle name="20% - Ênfase4 2 2 6 6 2" xfId="29373"/>
    <cellStyle name="20% - Ênfase4 2 2 6 6 3" xfId="40559"/>
    <cellStyle name="20% - Ênfase4 2 2 6 7" xfId="19956"/>
    <cellStyle name="20% - Ênfase4 2 2 6 8" xfId="31144"/>
    <cellStyle name="20% - Ênfase4 2 2 6 9" xfId="42330"/>
    <cellStyle name="20% - Ênfase4 2 2 7" xfId="1818"/>
    <cellStyle name="20% - Ênfase4 2 2 7 10" xfId="44343"/>
    <cellStyle name="20% - Ênfase4 2 2 7 2" xfId="11616"/>
    <cellStyle name="20% - Ênfase4 2 2 7 2 2" xfId="22108"/>
    <cellStyle name="20% - Ênfase4 2 2 7 2 3" xfId="33296"/>
    <cellStyle name="20% - Ênfase4 2 2 7 3" xfId="13344"/>
    <cellStyle name="20% - Ênfase4 2 2 7 3 2" xfId="24001"/>
    <cellStyle name="20% - Ênfase4 2 2 7 3 3" xfId="35187"/>
    <cellStyle name="20% - Ênfase4 2 2 7 4" xfId="15069"/>
    <cellStyle name="20% - Ênfase4 2 2 7 4 2" xfId="25897"/>
    <cellStyle name="20% - Ênfase4 2 2 7 4 3" xfId="37083"/>
    <cellStyle name="20% - Ênfase4 2 2 7 5" xfId="16794"/>
    <cellStyle name="20% - Ênfase4 2 2 7 5 2" xfId="27793"/>
    <cellStyle name="20% - Ênfase4 2 2 7 5 3" xfId="38979"/>
    <cellStyle name="20% - Ênfase4 2 2 7 6" xfId="18519"/>
    <cellStyle name="20% - Ênfase4 2 2 7 6 2" xfId="29689"/>
    <cellStyle name="20% - Ênfase4 2 2 7 6 3" xfId="40875"/>
    <cellStyle name="20% - Ênfase4 2 2 7 7" xfId="20244"/>
    <cellStyle name="20% - Ênfase4 2 2 7 8" xfId="31432"/>
    <cellStyle name="20% - Ênfase4 2 2 7 9" xfId="42618"/>
    <cellStyle name="20% - Ênfase4 2 2 8" xfId="2065"/>
    <cellStyle name="20% - Ênfase4 2 2 8 2" xfId="20532"/>
    <cellStyle name="20% - Ênfase4 2 2 8 3" xfId="31720"/>
    <cellStyle name="20% - Ênfase4 2 2 9" xfId="11904"/>
    <cellStyle name="20% - Ênfase4 2 2 9 2" xfId="22421"/>
    <cellStyle name="20% - Ênfase4 2 2 9 3" xfId="33607"/>
    <cellStyle name="20% - Ênfase4 2 3" xfId="304"/>
    <cellStyle name="20% - Ênfase4 2 3 10" xfId="15416"/>
    <cellStyle name="20% - Ênfase4 2 3 10 2" xfId="26281"/>
    <cellStyle name="20% - Ênfase4 2 3 10 3" xfId="37467"/>
    <cellStyle name="20% - Ênfase4 2 3 11" xfId="17141"/>
    <cellStyle name="20% - Ênfase4 2 3 11 2" xfId="28177"/>
    <cellStyle name="20% - Ênfase4 2 3 11 3" xfId="39363"/>
    <cellStyle name="20% - Ênfase4 2 3 12" xfId="18866"/>
    <cellStyle name="20% - Ênfase4 2 3 13" xfId="30054"/>
    <cellStyle name="20% - Ênfase4 2 3 14" xfId="41240"/>
    <cellStyle name="20% - Ênfase4 2 3 15" xfId="42965"/>
    <cellStyle name="20% - Ênfase4 2 3 2" xfId="622"/>
    <cellStyle name="20% - Ênfase4 2 3 2 10" xfId="43253"/>
    <cellStyle name="20% - Ênfase4 2 3 2 2" xfId="10526"/>
    <cellStyle name="20% - Ênfase4 2 3 2 2 2" xfId="20912"/>
    <cellStyle name="20% - Ênfase4 2 3 2 2 3" xfId="32100"/>
    <cellStyle name="20% - Ênfase4 2 3 2 3" xfId="12254"/>
    <cellStyle name="20% - Ênfase4 2 3 2 3 2" xfId="22805"/>
    <cellStyle name="20% - Ênfase4 2 3 2 3 3" xfId="33991"/>
    <cellStyle name="20% - Ênfase4 2 3 2 4" xfId="13979"/>
    <cellStyle name="20% - Ênfase4 2 3 2 4 2" xfId="24701"/>
    <cellStyle name="20% - Ênfase4 2 3 2 4 3" xfId="35887"/>
    <cellStyle name="20% - Ênfase4 2 3 2 5" xfId="15704"/>
    <cellStyle name="20% - Ênfase4 2 3 2 5 2" xfId="26597"/>
    <cellStyle name="20% - Ênfase4 2 3 2 5 3" xfId="37783"/>
    <cellStyle name="20% - Ênfase4 2 3 2 6" xfId="17429"/>
    <cellStyle name="20% - Ênfase4 2 3 2 6 2" xfId="28493"/>
    <cellStyle name="20% - Ênfase4 2 3 2 6 3" xfId="39679"/>
    <cellStyle name="20% - Ênfase4 2 3 2 7" xfId="19154"/>
    <cellStyle name="20% - Ênfase4 2 3 2 8" xfId="30342"/>
    <cellStyle name="20% - Ênfase4 2 3 2 9" xfId="41528"/>
    <cellStyle name="20% - Ênfase4 2 3 3" xfId="938"/>
    <cellStyle name="20% - Ênfase4 2 3 3 10" xfId="43541"/>
    <cellStyle name="20% - Ênfase4 2 3 3 2" xfId="10814"/>
    <cellStyle name="20% - Ênfase4 2 3 3 2 2" xfId="21228"/>
    <cellStyle name="20% - Ênfase4 2 3 3 2 3" xfId="32416"/>
    <cellStyle name="20% - Ênfase4 2 3 3 3" xfId="12542"/>
    <cellStyle name="20% - Ênfase4 2 3 3 3 2" xfId="23121"/>
    <cellStyle name="20% - Ênfase4 2 3 3 3 3" xfId="34307"/>
    <cellStyle name="20% - Ênfase4 2 3 3 4" xfId="14267"/>
    <cellStyle name="20% - Ênfase4 2 3 3 4 2" xfId="25017"/>
    <cellStyle name="20% - Ênfase4 2 3 3 4 3" xfId="36203"/>
    <cellStyle name="20% - Ênfase4 2 3 3 5" xfId="15992"/>
    <cellStyle name="20% - Ênfase4 2 3 3 5 2" xfId="26913"/>
    <cellStyle name="20% - Ênfase4 2 3 3 5 3" xfId="38099"/>
    <cellStyle name="20% - Ênfase4 2 3 3 6" xfId="17717"/>
    <cellStyle name="20% - Ênfase4 2 3 3 6 2" xfId="28809"/>
    <cellStyle name="20% - Ênfase4 2 3 3 6 3" xfId="39995"/>
    <cellStyle name="20% - Ênfase4 2 3 3 7" xfId="19442"/>
    <cellStyle name="20% - Ênfase4 2 3 3 8" xfId="30630"/>
    <cellStyle name="20% - Ênfase4 2 3 3 9" xfId="41816"/>
    <cellStyle name="20% - Ênfase4 2 3 4" xfId="1254"/>
    <cellStyle name="20% - Ênfase4 2 3 4 10" xfId="43829"/>
    <cellStyle name="20% - Ênfase4 2 3 4 2" xfId="11102"/>
    <cellStyle name="20% - Ênfase4 2 3 4 2 2" xfId="21544"/>
    <cellStyle name="20% - Ênfase4 2 3 4 2 3" xfId="32732"/>
    <cellStyle name="20% - Ênfase4 2 3 4 3" xfId="12830"/>
    <cellStyle name="20% - Ênfase4 2 3 4 3 2" xfId="23437"/>
    <cellStyle name="20% - Ênfase4 2 3 4 3 3" xfId="34623"/>
    <cellStyle name="20% - Ênfase4 2 3 4 4" xfId="14555"/>
    <cellStyle name="20% - Ênfase4 2 3 4 4 2" xfId="25333"/>
    <cellStyle name="20% - Ênfase4 2 3 4 4 3" xfId="36519"/>
    <cellStyle name="20% - Ênfase4 2 3 4 5" xfId="16280"/>
    <cellStyle name="20% - Ênfase4 2 3 4 5 2" xfId="27229"/>
    <cellStyle name="20% - Ênfase4 2 3 4 5 3" xfId="38415"/>
    <cellStyle name="20% - Ênfase4 2 3 4 6" xfId="18005"/>
    <cellStyle name="20% - Ênfase4 2 3 4 6 2" xfId="29125"/>
    <cellStyle name="20% - Ênfase4 2 3 4 6 3" xfId="40311"/>
    <cellStyle name="20% - Ênfase4 2 3 4 7" xfId="19730"/>
    <cellStyle name="20% - Ênfase4 2 3 4 8" xfId="30918"/>
    <cellStyle name="20% - Ênfase4 2 3 4 9" xfId="42104"/>
    <cellStyle name="20% - Ênfase4 2 3 5" xfId="1570"/>
    <cellStyle name="20% - Ênfase4 2 3 5 10" xfId="44117"/>
    <cellStyle name="20% - Ênfase4 2 3 5 2" xfId="11390"/>
    <cellStyle name="20% - Ênfase4 2 3 5 2 2" xfId="21860"/>
    <cellStyle name="20% - Ênfase4 2 3 5 2 3" xfId="33048"/>
    <cellStyle name="20% - Ênfase4 2 3 5 3" xfId="13118"/>
    <cellStyle name="20% - Ênfase4 2 3 5 3 2" xfId="23753"/>
    <cellStyle name="20% - Ênfase4 2 3 5 3 3" xfId="34939"/>
    <cellStyle name="20% - Ênfase4 2 3 5 4" xfId="14843"/>
    <cellStyle name="20% - Ênfase4 2 3 5 4 2" xfId="25649"/>
    <cellStyle name="20% - Ênfase4 2 3 5 4 3" xfId="36835"/>
    <cellStyle name="20% - Ênfase4 2 3 5 5" xfId="16568"/>
    <cellStyle name="20% - Ênfase4 2 3 5 5 2" xfId="27545"/>
    <cellStyle name="20% - Ênfase4 2 3 5 5 3" xfId="38731"/>
    <cellStyle name="20% - Ênfase4 2 3 5 6" xfId="18293"/>
    <cellStyle name="20% - Ênfase4 2 3 5 6 2" xfId="29441"/>
    <cellStyle name="20% - Ênfase4 2 3 5 6 3" xfId="40627"/>
    <cellStyle name="20% - Ênfase4 2 3 5 7" xfId="20018"/>
    <cellStyle name="20% - Ênfase4 2 3 5 8" xfId="31206"/>
    <cellStyle name="20% - Ênfase4 2 3 5 9" xfId="42392"/>
    <cellStyle name="20% - Ênfase4 2 3 6" xfId="1886"/>
    <cellStyle name="20% - Ênfase4 2 3 6 10" xfId="44405"/>
    <cellStyle name="20% - Ênfase4 2 3 6 2" xfId="11678"/>
    <cellStyle name="20% - Ênfase4 2 3 6 2 2" xfId="22176"/>
    <cellStyle name="20% - Ênfase4 2 3 6 2 3" xfId="33364"/>
    <cellStyle name="20% - Ênfase4 2 3 6 3" xfId="13406"/>
    <cellStyle name="20% - Ênfase4 2 3 6 3 2" xfId="24069"/>
    <cellStyle name="20% - Ênfase4 2 3 6 3 3" xfId="35255"/>
    <cellStyle name="20% - Ênfase4 2 3 6 4" xfId="15131"/>
    <cellStyle name="20% - Ênfase4 2 3 6 4 2" xfId="25965"/>
    <cellStyle name="20% - Ênfase4 2 3 6 4 3" xfId="37151"/>
    <cellStyle name="20% - Ênfase4 2 3 6 5" xfId="16856"/>
    <cellStyle name="20% - Ênfase4 2 3 6 5 2" xfId="27861"/>
    <cellStyle name="20% - Ênfase4 2 3 6 5 3" xfId="39047"/>
    <cellStyle name="20% - Ênfase4 2 3 6 6" xfId="18581"/>
    <cellStyle name="20% - Ênfase4 2 3 6 6 2" xfId="29757"/>
    <cellStyle name="20% - Ênfase4 2 3 6 6 3" xfId="40943"/>
    <cellStyle name="20% - Ênfase4 2 3 6 7" xfId="20306"/>
    <cellStyle name="20% - Ênfase4 2 3 6 8" xfId="31494"/>
    <cellStyle name="20% - Ênfase4 2 3 6 9" xfId="42680"/>
    <cellStyle name="20% - Ênfase4 2 3 7" xfId="10237"/>
    <cellStyle name="20% - Ênfase4 2 3 7 2" xfId="20596"/>
    <cellStyle name="20% - Ênfase4 2 3 7 3" xfId="31784"/>
    <cellStyle name="20% - Ênfase4 2 3 8" xfId="11966"/>
    <cellStyle name="20% - Ênfase4 2 3 8 2" xfId="22489"/>
    <cellStyle name="20% - Ênfase4 2 3 8 3" xfId="33675"/>
    <cellStyle name="20% - Ênfase4 2 3 9" xfId="13691"/>
    <cellStyle name="20% - Ênfase4 2 3 9 2" xfId="24385"/>
    <cellStyle name="20% - Ênfase4 2 3 9 3" xfId="35571"/>
    <cellStyle name="20% - Ênfase4 2 4" xfId="464"/>
    <cellStyle name="20% - Ênfase4 2 4 10" xfId="43109"/>
    <cellStyle name="20% - Ênfase4 2 4 2" xfId="10382"/>
    <cellStyle name="20% - Ênfase4 2 4 2 2" xfId="20754"/>
    <cellStyle name="20% - Ênfase4 2 4 2 3" xfId="31942"/>
    <cellStyle name="20% - Ênfase4 2 4 3" xfId="12110"/>
    <cellStyle name="20% - Ênfase4 2 4 3 2" xfId="22647"/>
    <cellStyle name="20% - Ênfase4 2 4 3 3" xfId="33833"/>
    <cellStyle name="20% - Ênfase4 2 4 4" xfId="13835"/>
    <cellStyle name="20% - Ênfase4 2 4 4 2" xfId="24543"/>
    <cellStyle name="20% - Ênfase4 2 4 4 3" xfId="35729"/>
    <cellStyle name="20% - Ênfase4 2 4 5" xfId="15560"/>
    <cellStyle name="20% - Ênfase4 2 4 5 2" xfId="26439"/>
    <cellStyle name="20% - Ênfase4 2 4 5 3" xfId="37625"/>
    <cellStyle name="20% - Ênfase4 2 4 6" xfId="17285"/>
    <cellStyle name="20% - Ênfase4 2 4 6 2" xfId="28335"/>
    <cellStyle name="20% - Ênfase4 2 4 6 3" xfId="39521"/>
    <cellStyle name="20% - Ênfase4 2 4 7" xfId="19010"/>
    <cellStyle name="20% - Ênfase4 2 4 8" xfId="30198"/>
    <cellStyle name="20% - Ênfase4 2 4 9" xfId="41384"/>
    <cellStyle name="20% - Ênfase4 2 5" xfId="780"/>
    <cellStyle name="20% - Ênfase4 2 5 10" xfId="43397"/>
    <cellStyle name="20% - Ênfase4 2 5 2" xfId="10670"/>
    <cellStyle name="20% - Ênfase4 2 5 2 2" xfId="21070"/>
    <cellStyle name="20% - Ênfase4 2 5 2 3" xfId="32258"/>
    <cellStyle name="20% - Ênfase4 2 5 3" xfId="12398"/>
    <cellStyle name="20% - Ênfase4 2 5 3 2" xfId="22963"/>
    <cellStyle name="20% - Ênfase4 2 5 3 3" xfId="34149"/>
    <cellStyle name="20% - Ênfase4 2 5 4" xfId="14123"/>
    <cellStyle name="20% - Ênfase4 2 5 4 2" xfId="24859"/>
    <cellStyle name="20% - Ênfase4 2 5 4 3" xfId="36045"/>
    <cellStyle name="20% - Ênfase4 2 5 5" xfId="15848"/>
    <cellStyle name="20% - Ênfase4 2 5 5 2" xfId="26755"/>
    <cellStyle name="20% - Ênfase4 2 5 5 3" xfId="37941"/>
    <cellStyle name="20% - Ênfase4 2 5 6" xfId="17573"/>
    <cellStyle name="20% - Ênfase4 2 5 6 2" xfId="28651"/>
    <cellStyle name="20% - Ênfase4 2 5 6 3" xfId="39837"/>
    <cellStyle name="20% - Ênfase4 2 5 7" xfId="19298"/>
    <cellStyle name="20% - Ênfase4 2 5 8" xfId="30486"/>
    <cellStyle name="20% - Ênfase4 2 5 9" xfId="41672"/>
    <cellStyle name="20% - Ênfase4 2 6" xfId="1096"/>
    <cellStyle name="20% - Ênfase4 2 6 10" xfId="43685"/>
    <cellStyle name="20% - Ênfase4 2 6 2" xfId="10958"/>
    <cellStyle name="20% - Ênfase4 2 6 2 2" xfId="21386"/>
    <cellStyle name="20% - Ênfase4 2 6 2 3" xfId="32574"/>
    <cellStyle name="20% - Ênfase4 2 6 3" xfId="12686"/>
    <cellStyle name="20% - Ênfase4 2 6 3 2" xfId="23279"/>
    <cellStyle name="20% - Ênfase4 2 6 3 3" xfId="34465"/>
    <cellStyle name="20% - Ênfase4 2 6 4" xfId="14411"/>
    <cellStyle name="20% - Ênfase4 2 6 4 2" xfId="25175"/>
    <cellStyle name="20% - Ênfase4 2 6 4 3" xfId="36361"/>
    <cellStyle name="20% - Ênfase4 2 6 5" xfId="16136"/>
    <cellStyle name="20% - Ênfase4 2 6 5 2" xfId="27071"/>
    <cellStyle name="20% - Ênfase4 2 6 5 3" xfId="38257"/>
    <cellStyle name="20% - Ênfase4 2 6 6" xfId="17861"/>
    <cellStyle name="20% - Ênfase4 2 6 6 2" xfId="28967"/>
    <cellStyle name="20% - Ênfase4 2 6 6 3" xfId="40153"/>
    <cellStyle name="20% - Ênfase4 2 6 7" xfId="19586"/>
    <cellStyle name="20% - Ênfase4 2 6 8" xfId="30774"/>
    <cellStyle name="20% - Ênfase4 2 6 9" xfId="41960"/>
    <cellStyle name="20% - Ênfase4 2 7" xfId="1412"/>
    <cellStyle name="20% - Ênfase4 2 7 10" xfId="43973"/>
    <cellStyle name="20% - Ênfase4 2 7 2" xfId="11246"/>
    <cellStyle name="20% - Ênfase4 2 7 2 2" xfId="21702"/>
    <cellStyle name="20% - Ênfase4 2 7 2 3" xfId="32890"/>
    <cellStyle name="20% - Ênfase4 2 7 3" xfId="12974"/>
    <cellStyle name="20% - Ênfase4 2 7 3 2" xfId="23595"/>
    <cellStyle name="20% - Ênfase4 2 7 3 3" xfId="34781"/>
    <cellStyle name="20% - Ênfase4 2 7 4" xfId="14699"/>
    <cellStyle name="20% - Ênfase4 2 7 4 2" xfId="25491"/>
    <cellStyle name="20% - Ênfase4 2 7 4 3" xfId="36677"/>
    <cellStyle name="20% - Ênfase4 2 7 5" xfId="16424"/>
    <cellStyle name="20% - Ênfase4 2 7 5 2" xfId="27387"/>
    <cellStyle name="20% - Ênfase4 2 7 5 3" xfId="38573"/>
    <cellStyle name="20% - Ênfase4 2 7 6" xfId="18149"/>
    <cellStyle name="20% - Ênfase4 2 7 6 2" xfId="29283"/>
    <cellStyle name="20% - Ênfase4 2 7 6 3" xfId="40469"/>
    <cellStyle name="20% - Ênfase4 2 7 7" xfId="19874"/>
    <cellStyle name="20% - Ênfase4 2 7 8" xfId="31062"/>
    <cellStyle name="20% - Ênfase4 2 7 9" xfId="42248"/>
    <cellStyle name="20% - Ênfase4 2 8" xfId="1728"/>
    <cellStyle name="20% - Ênfase4 2 8 10" xfId="44261"/>
    <cellStyle name="20% - Ênfase4 2 8 2" xfId="11534"/>
    <cellStyle name="20% - Ênfase4 2 8 2 2" xfId="22018"/>
    <cellStyle name="20% - Ênfase4 2 8 2 3" xfId="33206"/>
    <cellStyle name="20% - Ênfase4 2 8 3" xfId="13262"/>
    <cellStyle name="20% - Ênfase4 2 8 3 2" xfId="23911"/>
    <cellStyle name="20% - Ênfase4 2 8 3 3" xfId="35097"/>
    <cellStyle name="20% - Ênfase4 2 8 4" xfId="14987"/>
    <cellStyle name="20% - Ênfase4 2 8 4 2" xfId="25807"/>
    <cellStyle name="20% - Ênfase4 2 8 4 3" xfId="36993"/>
    <cellStyle name="20% - Ênfase4 2 8 5" xfId="16712"/>
    <cellStyle name="20% - Ênfase4 2 8 5 2" xfId="27703"/>
    <cellStyle name="20% - Ênfase4 2 8 5 3" xfId="38889"/>
    <cellStyle name="20% - Ênfase4 2 8 6" xfId="18437"/>
    <cellStyle name="20% - Ênfase4 2 8 6 2" xfId="29599"/>
    <cellStyle name="20% - Ênfase4 2 8 6 3" xfId="40785"/>
    <cellStyle name="20% - Ênfase4 2 8 7" xfId="20162"/>
    <cellStyle name="20% - Ênfase4 2 8 8" xfId="31350"/>
    <cellStyle name="20% - Ênfase4 2 8 9" xfId="42536"/>
    <cellStyle name="20% - Ênfase4 2 9" xfId="2094"/>
    <cellStyle name="20% - Ênfase4 2 9 2" xfId="20450"/>
    <cellStyle name="20% - Ênfase4 2 9 3" xfId="31638"/>
    <cellStyle name="20% - Ênfase4 20" xfId="42804"/>
    <cellStyle name="20% - Ênfase4 3" xfId="170"/>
    <cellStyle name="20% - Ênfase4 3 10" xfId="11844"/>
    <cellStyle name="20% - Ênfase4 3 10 2" xfId="22355"/>
    <cellStyle name="20% - Ênfase4 3 10 3" xfId="33541"/>
    <cellStyle name="20% - Ênfase4 3 11" xfId="13569"/>
    <cellStyle name="20% - Ênfase4 3 11 2" xfId="24251"/>
    <cellStyle name="20% - Ênfase4 3 11 3" xfId="35437"/>
    <cellStyle name="20% - Ênfase4 3 12" xfId="15294"/>
    <cellStyle name="20% - Ênfase4 3 12 2" xfId="26147"/>
    <cellStyle name="20% - Ênfase4 3 12 3" xfId="37333"/>
    <cellStyle name="20% - Ênfase4 3 13" xfId="17019"/>
    <cellStyle name="20% - Ênfase4 3 13 2" xfId="28043"/>
    <cellStyle name="20% - Ênfase4 3 13 3" xfId="39229"/>
    <cellStyle name="20% - Ênfase4 3 14" xfId="18744"/>
    <cellStyle name="20% - Ênfase4 3 15" xfId="29932"/>
    <cellStyle name="20% - Ênfase4 3 16" xfId="41118"/>
    <cellStyle name="20% - Ênfase4 3 17" xfId="42843"/>
    <cellStyle name="20% - Ênfase4 3 2" xfId="260"/>
    <cellStyle name="20% - Ênfase4 3 2 10" xfId="13651"/>
    <cellStyle name="20% - Ênfase4 3 2 10 2" xfId="24341"/>
    <cellStyle name="20% - Ênfase4 3 2 10 3" xfId="35527"/>
    <cellStyle name="20% - Ênfase4 3 2 11" xfId="15376"/>
    <cellStyle name="20% - Ênfase4 3 2 11 2" xfId="26237"/>
    <cellStyle name="20% - Ênfase4 3 2 11 3" xfId="37423"/>
    <cellStyle name="20% - Ênfase4 3 2 12" xfId="17101"/>
    <cellStyle name="20% - Ênfase4 3 2 12 2" xfId="28133"/>
    <cellStyle name="20% - Ênfase4 3 2 12 3" xfId="39319"/>
    <cellStyle name="20% - Ênfase4 3 2 13" xfId="18826"/>
    <cellStyle name="20% - Ênfase4 3 2 14" xfId="30014"/>
    <cellStyle name="20% - Ênfase4 3 2 15" xfId="41200"/>
    <cellStyle name="20% - Ênfase4 3 2 16" xfId="42925"/>
    <cellStyle name="20% - Ênfase4 3 2 2" xfId="418"/>
    <cellStyle name="20% - Ênfase4 3 2 2 10" xfId="15520"/>
    <cellStyle name="20% - Ênfase4 3 2 2 10 2" xfId="26395"/>
    <cellStyle name="20% - Ênfase4 3 2 2 10 3" xfId="37581"/>
    <cellStyle name="20% - Ênfase4 3 2 2 11" xfId="17245"/>
    <cellStyle name="20% - Ênfase4 3 2 2 11 2" xfId="28291"/>
    <cellStyle name="20% - Ênfase4 3 2 2 11 3" xfId="39477"/>
    <cellStyle name="20% - Ênfase4 3 2 2 12" xfId="18970"/>
    <cellStyle name="20% - Ênfase4 3 2 2 13" xfId="30158"/>
    <cellStyle name="20% - Ênfase4 3 2 2 14" xfId="41344"/>
    <cellStyle name="20% - Ênfase4 3 2 2 15" xfId="43069"/>
    <cellStyle name="20% - Ênfase4 3 2 2 2" xfId="736"/>
    <cellStyle name="20% - Ênfase4 3 2 2 2 10" xfId="43357"/>
    <cellStyle name="20% - Ênfase4 3 2 2 2 2" xfId="10630"/>
    <cellStyle name="20% - Ênfase4 3 2 2 2 2 2" xfId="21026"/>
    <cellStyle name="20% - Ênfase4 3 2 2 2 2 3" xfId="32214"/>
    <cellStyle name="20% - Ênfase4 3 2 2 2 3" xfId="12358"/>
    <cellStyle name="20% - Ênfase4 3 2 2 2 3 2" xfId="22919"/>
    <cellStyle name="20% - Ênfase4 3 2 2 2 3 3" xfId="34105"/>
    <cellStyle name="20% - Ênfase4 3 2 2 2 4" xfId="14083"/>
    <cellStyle name="20% - Ênfase4 3 2 2 2 4 2" xfId="24815"/>
    <cellStyle name="20% - Ênfase4 3 2 2 2 4 3" xfId="36001"/>
    <cellStyle name="20% - Ênfase4 3 2 2 2 5" xfId="15808"/>
    <cellStyle name="20% - Ênfase4 3 2 2 2 5 2" xfId="26711"/>
    <cellStyle name="20% - Ênfase4 3 2 2 2 5 3" xfId="37897"/>
    <cellStyle name="20% - Ênfase4 3 2 2 2 6" xfId="17533"/>
    <cellStyle name="20% - Ênfase4 3 2 2 2 6 2" xfId="28607"/>
    <cellStyle name="20% - Ênfase4 3 2 2 2 6 3" xfId="39793"/>
    <cellStyle name="20% - Ênfase4 3 2 2 2 7" xfId="19258"/>
    <cellStyle name="20% - Ênfase4 3 2 2 2 8" xfId="30446"/>
    <cellStyle name="20% - Ênfase4 3 2 2 2 9" xfId="41632"/>
    <cellStyle name="20% - Ênfase4 3 2 2 3" xfId="1052"/>
    <cellStyle name="20% - Ênfase4 3 2 2 3 10" xfId="43645"/>
    <cellStyle name="20% - Ênfase4 3 2 2 3 2" xfId="10918"/>
    <cellStyle name="20% - Ênfase4 3 2 2 3 2 2" xfId="21342"/>
    <cellStyle name="20% - Ênfase4 3 2 2 3 2 3" xfId="32530"/>
    <cellStyle name="20% - Ênfase4 3 2 2 3 3" xfId="12646"/>
    <cellStyle name="20% - Ênfase4 3 2 2 3 3 2" xfId="23235"/>
    <cellStyle name="20% - Ênfase4 3 2 2 3 3 3" xfId="34421"/>
    <cellStyle name="20% - Ênfase4 3 2 2 3 4" xfId="14371"/>
    <cellStyle name="20% - Ênfase4 3 2 2 3 4 2" xfId="25131"/>
    <cellStyle name="20% - Ênfase4 3 2 2 3 4 3" xfId="36317"/>
    <cellStyle name="20% - Ênfase4 3 2 2 3 5" xfId="16096"/>
    <cellStyle name="20% - Ênfase4 3 2 2 3 5 2" xfId="27027"/>
    <cellStyle name="20% - Ênfase4 3 2 2 3 5 3" xfId="38213"/>
    <cellStyle name="20% - Ênfase4 3 2 2 3 6" xfId="17821"/>
    <cellStyle name="20% - Ênfase4 3 2 2 3 6 2" xfId="28923"/>
    <cellStyle name="20% - Ênfase4 3 2 2 3 6 3" xfId="40109"/>
    <cellStyle name="20% - Ênfase4 3 2 2 3 7" xfId="19546"/>
    <cellStyle name="20% - Ênfase4 3 2 2 3 8" xfId="30734"/>
    <cellStyle name="20% - Ênfase4 3 2 2 3 9" xfId="41920"/>
    <cellStyle name="20% - Ênfase4 3 2 2 4" xfId="1368"/>
    <cellStyle name="20% - Ênfase4 3 2 2 4 10" xfId="43933"/>
    <cellStyle name="20% - Ênfase4 3 2 2 4 2" xfId="11206"/>
    <cellStyle name="20% - Ênfase4 3 2 2 4 2 2" xfId="21658"/>
    <cellStyle name="20% - Ênfase4 3 2 2 4 2 3" xfId="32846"/>
    <cellStyle name="20% - Ênfase4 3 2 2 4 3" xfId="12934"/>
    <cellStyle name="20% - Ênfase4 3 2 2 4 3 2" xfId="23551"/>
    <cellStyle name="20% - Ênfase4 3 2 2 4 3 3" xfId="34737"/>
    <cellStyle name="20% - Ênfase4 3 2 2 4 4" xfId="14659"/>
    <cellStyle name="20% - Ênfase4 3 2 2 4 4 2" xfId="25447"/>
    <cellStyle name="20% - Ênfase4 3 2 2 4 4 3" xfId="36633"/>
    <cellStyle name="20% - Ênfase4 3 2 2 4 5" xfId="16384"/>
    <cellStyle name="20% - Ênfase4 3 2 2 4 5 2" xfId="27343"/>
    <cellStyle name="20% - Ênfase4 3 2 2 4 5 3" xfId="38529"/>
    <cellStyle name="20% - Ênfase4 3 2 2 4 6" xfId="18109"/>
    <cellStyle name="20% - Ênfase4 3 2 2 4 6 2" xfId="29239"/>
    <cellStyle name="20% - Ênfase4 3 2 2 4 6 3" xfId="40425"/>
    <cellStyle name="20% - Ênfase4 3 2 2 4 7" xfId="19834"/>
    <cellStyle name="20% - Ênfase4 3 2 2 4 8" xfId="31022"/>
    <cellStyle name="20% - Ênfase4 3 2 2 4 9" xfId="42208"/>
    <cellStyle name="20% - Ênfase4 3 2 2 5" xfId="1684"/>
    <cellStyle name="20% - Ênfase4 3 2 2 5 10" xfId="44221"/>
    <cellStyle name="20% - Ênfase4 3 2 2 5 2" xfId="11494"/>
    <cellStyle name="20% - Ênfase4 3 2 2 5 2 2" xfId="21974"/>
    <cellStyle name="20% - Ênfase4 3 2 2 5 2 3" xfId="33162"/>
    <cellStyle name="20% - Ênfase4 3 2 2 5 3" xfId="13222"/>
    <cellStyle name="20% - Ênfase4 3 2 2 5 3 2" xfId="23867"/>
    <cellStyle name="20% - Ênfase4 3 2 2 5 3 3" xfId="35053"/>
    <cellStyle name="20% - Ênfase4 3 2 2 5 4" xfId="14947"/>
    <cellStyle name="20% - Ênfase4 3 2 2 5 4 2" xfId="25763"/>
    <cellStyle name="20% - Ênfase4 3 2 2 5 4 3" xfId="36949"/>
    <cellStyle name="20% - Ênfase4 3 2 2 5 5" xfId="16672"/>
    <cellStyle name="20% - Ênfase4 3 2 2 5 5 2" xfId="27659"/>
    <cellStyle name="20% - Ênfase4 3 2 2 5 5 3" xfId="38845"/>
    <cellStyle name="20% - Ênfase4 3 2 2 5 6" xfId="18397"/>
    <cellStyle name="20% - Ênfase4 3 2 2 5 6 2" xfId="29555"/>
    <cellStyle name="20% - Ênfase4 3 2 2 5 6 3" xfId="40741"/>
    <cellStyle name="20% - Ênfase4 3 2 2 5 7" xfId="20122"/>
    <cellStyle name="20% - Ênfase4 3 2 2 5 8" xfId="31310"/>
    <cellStyle name="20% - Ênfase4 3 2 2 5 9" xfId="42496"/>
    <cellStyle name="20% - Ênfase4 3 2 2 6" xfId="2000"/>
    <cellStyle name="20% - Ênfase4 3 2 2 6 10" xfId="44509"/>
    <cellStyle name="20% - Ênfase4 3 2 2 6 2" xfId="11782"/>
    <cellStyle name="20% - Ênfase4 3 2 2 6 2 2" xfId="22290"/>
    <cellStyle name="20% - Ênfase4 3 2 2 6 2 3" xfId="33478"/>
    <cellStyle name="20% - Ênfase4 3 2 2 6 3" xfId="13510"/>
    <cellStyle name="20% - Ênfase4 3 2 2 6 3 2" xfId="24183"/>
    <cellStyle name="20% - Ênfase4 3 2 2 6 3 3" xfId="35369"/>
    <cellStyle name="20% - Ênfase4 3 2 2 6 4" xfId="15235"/>
    <cellStyle name="20% - Ênfase4 3 2 2 6 4 2" xfId="26079"/>
    <cellStyle name="20% - Ênfase4 3 2 2 6 4 3" xfId="37265"/>
    <cellStyle name="20% - Ênfase4 3 2 2 6 5" xfId="16960"/>
    <cellStyle name="20% - Ênfase4 3 2 2 6 5 2" xfId="27975"/>
    <cellStyle name="20% - Ênfase4 3 2 2 6 5 3" xfId="39161"/>
    <cellStyle name="20% - Ênfase4 3 2 2 6 6" xfId="18685"/>
    <cellStyle name="20% - Ênfase4 3 2 2 6 6 2" xfId="29871"/>
    <cellStyle name="20% - Ênfase4 3 2 2 6 6 3" xfId="41057"/>
    <cellStyle name="20% - Ênfase4 3 2 2 6 7" xfId="20410"/>
    <cellStyle name="20% - Ênfase4 3 2 2 6 8" xfId="31598"/>
    <cellStyle name="20% - Ênfase4 3 2 2 6 9" xfId="42784"/>
    <cellStyle name="20% - Ênfase4 3 2 2 7" xfId="10341"/>
    <cellStyle name="20% - Ênfase4 3 2 2 7 2" xfId="20710"/>
    <cellStyle name="20% - Ênfase4 3 2 2 7 3" xfId="31898"/>
    <cellStyle name="20% - Ênfase4 3 2 2 8" xfId="12070"/>
    <cellStyle name="20% - Ênfase4 3 2 2 8 2" xfId="22603"/>
    <cellStyle name="20% - Ênfase4 3 2 2 8 3" xfId="33789"/>
    <cellStyle name="20% - Ênfase4 3 2 2 9" xfId="13795"/>
    <cellStyle name="20% - Ênfase4 3 2 2 9 2" xfId="24499"/>
    <cellStyle name="20% - Ênfase4 3 2 2 9 3" xfId="35685"/>
    <cellStyle name="20% - Ênfase4 3 2 3" xfId="578"/>
    <cellStyle name="20% - Ênfase4 3 2 3 10" xfId="43213"/>
    <cellStyle name="20% - Ênfase4 3 2 3 2" xfId="10486"/>
    <cellStyle name="20% - Ênfase4 3 2 3 2 2" xfId="20868"/>
    <cellStyle name="20% - Ênfase4 3 2 3 2 3" xfId="32056"/>
    <cellStyle name="20% - Ênfase4 3 2 3 3" xfId="12214"/>
    <cellStyle name="20% - Ênfase4 3 2 3 3 2" xfId="22761"/>
    <cellStyle name="20% - Ênfase4 3 2 3 3 3" xfId="33947"/>
    <cellStyle name="20% - Ênfase4 3 2 3 4" xfId="13939"/>
    <cellStyle name="20% - Ênfase4 3 2 3 4 2" xfId="24657"/>
    <cellStyle name="20% - Ênfase4 3 2 3 4 3" xfId="35843"/>
    <cellStyle name="20% - Ênfase4 3 2 3 5" xfId="15664"/>
    <cellStyle name="20% - Ênfase4 3 2 3 5 2" xfId="26553"/>
    <cellStyle name="20% - Ênfase4 3 2 3 5 3" xfId="37739"/>
    <cellStyle name="20% - Ênfase4 3 2 3 6" xfId="17389"/>
    <cellStyle name="20% - Ênfase4 3 2 3 6 2" xfId="28449"/>
    <cellStyle name="20% - Ênfase4 3 2 3 6 3" xfId="39635"/>
    <cellStyle name="20% - Ênfase4 3 2 3 7" xfId="19114"/>
    <cellStyle name="20% - Ênfase4 3 2 3 8" xfId="30302"/>
    <cellStyle name="20% - Ênfase4 3 2 3 9" xfId="41488"/>
    <cellStyle name="20% - Ênfase4 3 2 4" xfId="894"/>
    <cellStyle name="20% - Ênfase4 3 2 4 10" xfId="43501"/>
    <cellStyle name="20% - Ênfase4 3 2 4 2" xfId="10774"/>
    <cellStyle name="20% - Ênfase4 3 2 4 2 2" xfId="21184"/>
    <cellStyle name="20% - Ênfase4 3 2 4 2 3" xfId="32372"/>
    <cellStyle name="20% - Ênfase4 3 2 4 3" xfId="12502"/>
    <cellStyle name="20% - Ênfase4 3 2 4 3 2" xfId="23077"/>
    <cellStyle name="20% - Ênfase4 3 2 4 3 3" xfId="34263"/>
    <cellStyle name="20% - Ênfase4 3 2 4 4" xfId="14227"/>
    <cellStyle name="20% - Ênfase4 3 2 4 4 2" xfId="24973"/>
    <cellStyle name="20% - Ênfase4 3 2 4 4 3" xfId="36159"/>
    <cellStyle name="20% - Ênfase4 3 2 4 5" xfId="15952"/>
    <cellStyle name="20% - Ênfase4 3 2 4 5 2" xfId="26869"/>
    <cellStyle name="20% - Ênfase4 3 2 4 5 3" xfId="38055"/>
    <cellStyle name="20% - Ênfase4 3 2 4 6" xfId="17677"/>
    <cellStyle name="20% - Ênfase4 3 2 4 6 2" xfId="28765"/>
    <cellStyle name="20% - Ênfase4 3 2 4 6 3" xfId="39951"/>
    <cellStyle name="20% - Ênfase4 3 2 4 7" xfId="19402"/>
    <cellStyle name="20% - Ênfase4 3 2 4 8" xfId="30590"/>
    <cellStyle name="20% - Ênfase4 3 2 4 9" xfId="41776"/>
    <cellStyle name="20% - Ênfase4 3 2 5" xfId="1210"/>
    <cellStyle name="20% - Ênfase4 3 2 5 10" xfId="43789"/>
    <cellStyle name="20% - Ênfase4 3 2 5 2" xfId="11062"/>
    <cellStyle name="20% - Ênfase4 3 2 5 2 2" xfId="21500"/>
    <cellStyle name="20% - Ênfase4 3 2 5 2 3" xfId="32688"/>
    <cellStyle name="20% - Ênfase4 3 2 5 3" xfId="12790"/>
    <cellStyle name="20% - Ênfase4 3 2 5 3 2" xfId="23393"/>
    <cellStyle name="20% - Ênfase4 3 2 5 3 3" xfId="34579"/>
    <cellStyle name="20% - Ênfase4 3 2 5 4" xfId="14515"/>
    <cellStyle name="20% - Ênfase4 3 2 5 4 2" xfId="25289"/>
    <cellStyle name="20% - Ênfase4 3 2 5 4 3" xfId="36475"/>
    <cellStyle name="20% - Ênfase4 3 2 5 5" xfId="16240"/>
    <cellStyle name="20% - Ênfase4 3 2 5 5 2" xfId="27185"/>
    <cellStyle name="20% - Ênfase4 3 2 5 5 3" xfId="38371"/>
    <cellStyle name="20% - Ênfase4 3 2 5 6" xfId="17965"/>
    <cellStyle name="20% - Ênfase4 3 2 5 6 2" xfId="29081"/>
    <cellStyle name="20% - Ênfase4 3 2 5 6 3" xfId="40267"/>
    <cellStyle name="20% - Ênfase4 3 2 5 7" xfId="19690"/>
    <cellStyle name="20% - Ênfase4 3 2 5 8" xfId="30878"/>
    <cellStyle name="20% - Ênfase4 3 2 5 9" xfId="42064"/>
    <cellStyle name="20% - Ênfase4 3 2 6" xfId="1526"/>
    <cellStyle name="20% - Ênfase4 3 2 6 10" xfId="44077"/>
    <cellStyle name="20% - Ênfase4 3 2 6 2" xfId="11350"/>
    <cellStyle name="20% - Ênfase4 3 2 6 2 2" xfId="21816"/>
    <cellStyle name="20% - Ênfase4 3 2 6 2 3" xfId="33004"/>
    <cellStyle name="20% - Ênfase4 3 2 6 3" xfId="13078"/>
    <cellStyle name="20% - Ênfase4 3 2 6 3 2" xfId="23709"/>
    <cellStyle name="20% - Ênfase4 3 2 6 3 3" xfId="34895"/>
    <cellStyle name="20% - Ênfase4 3 2 6 4" xfId="14803"/>
    <cellStyle name="20% - Ênfase4 3 2 6 4 2" xfId="25605"/>
    <cellStyle name="20% - Ênfase4 3 2 6 4 3" xfId="36791"/>
    <cellStyle name="20% - Ênfase4 3 2 6 5" xfId="16528"/>
    <cellStyle name="20% - Ênfase4 3 2 6 5 2" xfId="27501"/>
    <cellStyle name="20% - Ênfase4 3 2 6 5 3" xfId="38687"/>
    <cellStyle name="20% - Ênfase4 3 2 6 6" xfId="18253"/>
    <cellStyle name="20% - Ênfase4 3 2 6 6 2" xfId="29397"/>
    <cellStyle name="20% - Ênfase4 3 2 6 6 3" xfId="40583"/>
    <cellStyle name="20% - Ênfase4 3 2 6 7" xfId="19978"/>
    <cellStyle name="20% - Ênfase4 3 2 6 8" xfId="31166"/>
    <cellStyle name="20% - Ênfase4 3 2 6 9" xfId="42352"/>
    <cellStyle name="20% - Ênfase4 3 2 7" xfId="1842"/>
    <cellStyle name="20% - Ênfase4 3 2 7 10" xfId="44365"/>
    <cellStyle name="20% - Ênfase4 3 2 7 2" xfId="11638"/>
    <cellStyle name="20% - Ênfase4 3 2 7 2 2" xfId="22132"/>
    <cellStyle name="20% - Ênfase4 3 2 7 2 3" xfId="33320"/>
    <cellStyle name="20% - Ênfase4 3 2 7 3" xfId="13366"/>
    <cellStyle name="20% - Ênfase4 3 2 7 3 2" xfId="24025"/>
    <cellStyle name="20% - Ênfase4 3 2 7 3 3" xfId="35211"/>
    <cellStyle name="20% - Ênfase4 3 2 7 4" xfId="15091"/>
    <cellStyle name="20% - Ênfase4 3 2 7 4 2" xfId="25921"/>
    <cellStyle name="20% - Ênfase4 3 2 7 4 3" xfId="37107"/>
    <cellStyle name="20% - Ênfase4 3 2 7 5" xfId="16816"/>
    <cellStyle name="20% - Ênfase4 3 2 7 5 2" xfId="27817"/>
    <cellStyle name="20% - Ênfase4 3 2 7 5 3" xfId="39003"/>
    <cellStyle name="20% - Ênfase4 3 2 7 6" xfId="18541"/>
    <cellStyle name="20% - Ênfase4 3 2 7 6 2" xfId="29713"/>
    <cellStyle name="20% - Ênfase4 3 2 7 6 3" xfId="40899"/>
    <cellStyle name="20% - Ênfase4 3 2 7 7" xfId="20266"/>
    <cellStyle name="20% - Ênfase4 3 2 7 8" xfId="31454"/>
    <cellStyle name="20% - Ênfase4 3 2 7 9" xfId="42640"/>
    <cellStyle name="20% - Ênfase4 3 2 8" xfId="2133"/>
    <cellStyle name="20% - Ênfase4 3 2 8 2" xfId="20554"/>
    <cellStyle name="20% - Ênfase4 3 2 8 3" xfId="31742"/>
    <cellStyle name="20% - Ênfase4 3 2 9" xfId="11926"/>
    <cellStyle name="20% - Ênfase4 3 2 9 2" xfId="22445"/>
    <cellStyle name="20% - Ênfase4 3 2 9 3" xfId="33631"/>
    <cellStyle name="20% - Ênfase4 3 3" xfId="328"/>
    <cellStyle name="20% - Ênfase4 3 3 10" xfId="15438"/>
    <cellStyle name="20% - Ênfase4 3 3 10 2" xfId="26305"/>
    <cellStyle name="20% - Ênfase4 3 3 10 3" xfId="37491"/>
    <cellStyle name="20% - Ênfase4 3 3 11" xfId="17163"/>
    <cellStyle name="20% - Ênfase4 3 3 11 2" xfId="28201"/>
    <cellStyle name="20% - Ênfase4 3 3 11 3" xfId="39387"/>
    <cellStyle name="20% - Ênfase4 3 3 12" xfId="18888"/>
    <cellStyle name="20% - Ênfase4 3 3 13" xfId="30076"/>
    <cellStyle name="20% - Ênfase4 3 3 14" xfId="41262"/>
    <cellStyle name="20% - Ênfase4 3 3 15" xfId="42987"/>
    <cellStyle name="20% - Ênfase4 3 3 2" xfId="646"/>
    <cellStyle name="20% - Ênfase4 3 3 2 10" xfId="43275"/>
    <cellStyle name="20% - Ênfase4 3 3 2 2" xfId="10548"/>
    <cellStyle name="20% - Ênfase4 3 3 2 2 2" xfId="20936"/>
    <cellStyle name="20% - Ênfase4 3 3 2 2 3" xfId="32124"/>
    <cellStyle name="20% - Ênfase4 3 3 2 3" xfId="12276"/>
    <cellStyle name="20% - Ênfase4 3 3 2 3 2" xfId="22829"/>
    <cellStyle name="20% - Ênfase4 3 3 2 3 3" xfId="34015"/>
    <cellStyle name="20% - Ênfase4 3 3 2 4" xfId="14001"/>
    <cellStyle name="20% - Ênfase4 3 3 2 4 2" xfId="24725"/>
    <cellStyle name="20% - Ênfase4 3 3 2 4 3" xfId="35911"/>
    <cellStyle name="20% - Ênfase4 3 3 2 5" xfId="15726"/>
    <cellStyle name="20% - Ênfase4 3 3 2 5 2" xfId="26621"/>
    <cellStyle name="20% - Ênfase4 3 3 2 5 3" xfId="37807"/>
    <cellStyle name="20% - Ênfase4 3 3 2 6" xfId="17451"/>
    <cellStyle name="20% - Ênfase4 3 3 2 6 2" xfId="28517"/>
    <cellStyle name="20% - Ênfase4 3 3 2 6 3" xfId="39703"/>
    <cellStyle name="20% - Ênfase4 3 3 2 7" xfId="19176"/>
    <cellStyle name="20% - Ênfase4 3 3 2 8" xfId="30364"/>
    <cellStyle name="20% - Ênfase4 3 3 2 9" xfId="41550"/>
    <cellStyle name="20% - Ênfase4 3 3 3" xfId="962"/>
    <cellStyle name="20% - Ênfase4 3 3 3 10" xfId="43563"/>
    <cellStyle name="20% - Ênfase4 3 3 3 2" xfId="10836"/>
    <cellStyle name="20% - Ênfase4 3 3 3 2 2" xfId="21252"/>
    <cellStyle name="20% - Ênfase4 3 3 3 2 3" xfId="32440"/>
    <cellStyle name="20% - Ênfase4 3 3 3 3" xfId="12564"/>
    <cellStyle name="20% - Ênfase4 3 3 3 3 2" xfId="23145"/>
    <cellStyle name="20% - Ênfase4 3 3 3 3 3" xfId="34331"/>
    <cellStyle name="20% - Ênfase4 3 3 3 4" xfId="14289"/>
    <cellStyle name="20% - Ênfase4 3 3 3 4 2" xfId="25041"/>
    <cellStyle name="20% - Ênfase4 3 3 3 4 3" xfId="36227"/>
    <cellStyle name="20% - Ênfase4 3 3 3 5" xfId="16014"/>
    <cellStyle name="20% - Ênfase4 3 3 3 5 2" xfId="26937"/>
    <cellStyle name="20% - Ênfase4 3 3 3 5 3" xfId="38123"/>
    <cellStyle name="20% - Ênfase4 3 3 3 6" xfId="17739"/>
    <cellStyle name="20% - Ênfase4 3 3 3 6 2" xfId="28833"/>
    <cellStyle name="20% - Ênfase4 3 3 3 6 3" xfId="40019"/>
    <cellStyle name="20% - Ênfase4 3 3 3 7" xfId="19464"/>
    <cellStyle name="20% - Ênfase4 3 3 3 8" xfId="30652"/>
    <cellStyle name="20% - Ênfase4 3 3 3 9" xfId="41838"/>
    <cellStyle name="20% - Ênfase4 3 3 4" xfId="1278"/>
    <cellStyle name="20% - Ênfase4 3 3 4 10" xfId="43851"/>
    <cellStyle name="20% - Ênfase4 3 3 4 2" xfId="11124"/>
    <cellStyle name="20% - Ênfase4 3 3 4 2 2" xfId="21568"/>
    <cellStyle name="20% - Ênfase4 3 3 4 2 3" xfId="32756"/>
    <cellStyle name="20% - Ênfase4 3 3 4 3" xfId="12852"/>
    <cellStyle name="20% - Ênfase4 3 3 4 3 2" xfId="23461"/>
    <cellStyle name="20% - Ênfase4 3 3 4 3 3" xfId="34647"/>
    <cellStyle name="20% - Ênfase4 3 3 4 4" xfId="14577"/>
    <cellStyle name="20% - Ênfase4 3 3 4 4 2" xfId="25357"/>
    <cellStyle name="20% - Ênfase4 3 3 4 4 3" xfId="36543"/>
    <cellStyle name="20% - Ênfase4 3 3 4 5" xfId="16302"/>
    <cellStyle name="20% - Ênfase4 3 3 4 5 2" xfId="27253"/>
    <cellStyle name="20% - Ênfase4 3 3 4 5 3" xfId="38439"/>
    <cellStyle name="20% - Ênfase4 3 3 4 6" xfId="18027"/>
    <cellStyle name="20% - Ênfase4 3 3 4 6 2" xfId="29149"/>
    <cellStyle name="20% - Ênfase4 3 3 4 6 3" xfId="40335"/>
    <cellStyle name="20% - Ênfase4 3 3 4 7" xfId="19752"/>
    <cellStyle name="20% - Ênfase4 3 3 4 8" xfId="30940"/>
    <cellStyle name="20% - Ênfase4 3 3 4 9" xfId="42126"/>
    <cellStyle name="20% - Ênfase4 3 3 5" xfId="1594"/>
    <cellStyle name="20% - Ênfase4 3 3 5 10" xfId="44139"/>
    <cellStyle name="20% - Ênfase4 3 3 5 2" xfId="11412"/>
    <cellStyle name="20% - Ênfase4 3 3 5 2 2" xfId="21884"/>
    <cellStyle name="20% - Ênfase4 3 3 5 2 3" xfId="33072"/>
    <cellStyle name="20% - Ênfase4 3 3 5 3" xfId="13140"/>
    <cellStyle name="20% - Ênfase4 3 3 5 3 2" xfId="23777"/>
    <cellStyle name="20% - Ênfase4 3 3 5 3 3" xfId="34963"/>
    <cellStyle name="20% - Ênfase4 3 3 5 4" xfId="14865"/>
    <cellStyle name="20% - Ênfase4 3 3 5 4 2" xfId="25673"/>
    <cellStyle name="20% - Ênfase4 3 3 5 4 3" xfId="36859"/>
    <cellStyle name="20% - Ênfase4 3 3 5 5" xfId="16590"/>
    <cellStyle name="20% - Ênfase4 3 3 5 5 2" xfId="27569"/>
    <cellStyle name="20% - Ênfase4 3 3 5 5 3" xfId="38755"/>
    <cellStyle name="20% - Ênfase4 3 3 5 6" xfId="18315"/>
    <cellStyle name="20% - Ênfase4 3 3 5 6 2" xfId="29465"/>
    <cellStyle name="20% - Ênfase4 3 3 5 6 3" xfId="40651"/>
    <cellStyle name="20% - Ênfase4 3 3 5 7" xfId="20040"/>
    <cellStyle name="20% - Ênfase4 3 3 5 8" xfId="31228"/>
    <cellStyle name="20% - Ênfase4 3 3 5 9" xfId="42414"/>
    <cellStyle name="20% - Ênfase4 3 3 6" xfId="1910"/>
    <cellStyle name="20% - Ênfase4 3 3 6 10" xfId="44427"/>
    <cellStyle name="20% - Ênfase4 3 3 6 2" xfId="11700"/>
    <cellStyle name="20% - Ênfase4 3 3 6 2 2" xfId="22200"/>
    <cellStyle name="20% - Ênfase4 3 3 6 2 3" xfId="33388"/>
    <cellStyle name="20% - Ênfase4 3 3 6 3" xfId="13428"/>
    <cellStyle name="20% - Ênfase4 3 3 6 3 2" xfId="24093"/>
    <cellStyle name="20% - Ênfase4 3 3 6 3 3" xfId="35279"/>
    <cellStyle name="20% - Ênfase4 3 3 6 4" xfId="15153"/>
    <cellStyle name="20% - Ênfase4 3 3 6 4 2" xfId="25989"/>
    <cellStyle name="20% - Ênfase4 3 3 6 4 3" xfId="37175"/>
    <cellStyle name="20% - Ênfase4 3 3 6 5" xfId="16878"/>
    <cellStyle name="20% - Ênfase4 3 3 6 5 2" xfId="27885"/>
    <cellStyle name="20% - Ênfase4 3 3 6 5 3" xfId="39071"/>
    <cellStyle name="20% - Ênfase4 3 3 6 6" xfId="18603"/>
    <cellStyle name="20% - Ênfase4 3 3 6 6 2" xfId="29781"/>
    <cellStyle name="20% - Ênfase4 3 3 6 6 3" xfId="40967"/>
    <cellStyle name="20% - Ênfase4 3 3 6 7" xfId="20328"/>
    <cellStyle name="20% - Ênfase4 3 3 6 8" xfId="31516"/>
    <cellStyle name="20% - Ênfase4 3 3 6 9" xfId="42702"/>
    <cellStyle name="20% - Ênfase4 3 3 7" xfId="10259"/>
    <cellStyle name="20% - Ênfase4 3 3 7 2" xfId="20620"/>
    <cellStyle name="20% - Ênfase4 3 3 7 3" xfId="31808"/>
    <cellStyle name="20% - Ênfase4 3 3 8" xfId="11988"/>
    <cellStyle name="20% - Ênfase4 3 3 8 2" xfId="22513"/>
    <cellStyle name="20% - Ênfase4 3 3 8 3" xfId="33699"/>
    <cellStyle name="20% - Ênfase4 3 3 9" xfId="13713"/>
    <cellStyle name="20% - Ênfase4 3 3 9 2" xfId="24409"/>
    <cellStyle name="20% - Ênfase4 3 3 9 3" xfId="35595"/>
    <cellStyle name="20% - Ênfase4 3 4" xfId="488"/>
    <cellStyle name="20% - Ênfase4 3 4 10" xfId="43131"/>
    <cellStyle name="20% - Ênfase4 3 4 2" xfId="10404"/>
    <cellStyle name="20% - Ênfase4 3 4 2 2" xfId="20778"/>
    <cellStyle name="20% - Ênfase4 3 4 2 3" xfId="31966"/>
    <cellStyle name="20% - Ênfase4 3 4 3" xfId="12132"/>
    <cellStyle name="20% - Ênfase4 3 4 3 2" xfId="22671"/>
    <cellStyle name="20% - Ênfase4 3 4 3 3" xfId="33857"/>
    <cellStyle name="20% - Ênfase4 3 4 4" xfId="13857"/>
    <cellStyle name="20% - Ênfase4 3 4 4 2" xfId="24567"/>
    <cellStyle name="20% - Ênfase4 3 4 4 3" xfId="35753"/>
    <cellStyle name="20% - Ênfase4 3 4 5" xfId="15582"/>
    <cellStyle name="20% - Ênfase4 3 4 5 2" xfId="26463"/>
    <cellStyle name="20% - Ênfase4 3 4 5 3" xfId="37649"/>
    <cellStyle name="20% - Ênfase4 3 4 6" xfId="17307"/>
    <cellStyle name="20% - Ênfase4 3 4 6 2" xfId="28359"/>
    <cellStyle name="20% - Ênfase4 3 4 6 3" xfId="39545"/>
    <cellStyle name="20% - Ênfase4 3 4 7" xfId="19032"/>
    <cellStyle name="20% - Ênfase4 3 4 8" xfId="30220"/>
    <cellStyle name="20% - Ênfase4 3 4 9" xfId="41406"/>
    <cellStyle name="20% - Ênfase4 3 5" xfId="804"/>
    <cellStyle name="20% - Ênfase4 3 5 10" xfId="43419"/>
    <cellStyle name="20% - Ênfase4 3 5 2" xfId="10692"/>
    <cellStyle name="20% - Ênfase4 3 5 2 2" xfId="21094"/>
    <cellStyle name="20% - Ênfase4 3 5 2 3" xfId="32282"/>
    <cellStyle name="20% - Ênfase4 3 5 3" xfId="12420"/>
    <cellStyle name="20% - Ênfase4 3 5 3 2" xfId="22987"/>
    <cellStyle name="20% - Ênfase4 3 5 3 3" xfId="34173"/>
    <cellStyle name="20% - Ênfase4 3 5 4" xfId="14145"/>
    <cellStyle name="20% - Ênfase4 3 5 4 2" xfId="24883"/>
    <cellStyle name="20% - Ênfase4 3 5 4 3" xfId="36069"/>
    <cellStyle name="20% - Ênfase4 3 5 5" xfId="15870"/>
    <cellStyle name="20% - Ênfase4 3 5 5 2" xfId="26779"/>
    <cellStyle name="20% - Ênfase4 3 5 5 3" xfId="37965"/>
    <cellStyle name="20% - Ênfase4 3 5 6" xfId="17595"/>
    <cellStyle name="20% - Ênfase4 3 5 6 2" xfId="28675"/>
    <cellStyle name="20% - Ênfase4 3 5 6 3" xfId="39861"/>
    <cellStyle name="20% - Ênfase4 3 5 7" xfId="19320"/>
    <cellStyle name="20% - Ênfase4 3 5 8" xfId="30508"/>
    <cellStyle name="20% - Ênfase4 3 5 9" xfId="41694"/>
    <cellStyle name="20% - Ênfase4 3 6" xfId="1120"/>
    <cellStyle name="20% - Ênfase4 3 6 10" xfId="43707"/>
    <cellStyle name="20% - Ênfase4 3 6 2" xfId="10980"/>
    <cellStyle name="20% - Ênfase4 3 6 2 2" xfId="21410"/>
    <cellStyle name="20% - Ênfase4 3 6 2 3" xfId="32598"/>
    <cellStyle name="20% - Ênfase4 3 6 3" xfId="12708"/>
    <cellStyle name="20% - Ênfase4 3 6 3 2" xfId="23303"/>
    <cellStyle name="20% - Ênfase4 3 6 3 3" xfId="34489"/>
    <cellStyle name="20% - Ênfase4 3 6 4" xfId="14433"/>
    <cellStyle name="20% - Ênfase4 3 6 4 2" xfId="25199"/>
    <cellStyle name="20% - Ênfase4 3 6 4 3" xfId="36385"/>
    <cellStyle name="20% - Ênfase4 3 6 5" xfId="16158"/>
    <cellStyle name="20% - Ênfase4 3 6 5 2" xfId="27095"/>
    <cellStyle name="20% - Ênfase4 3 6 5 3" xfId="38281"/>
    <cellStyle name="20% - Ênfase4 3 6 6" xfId="17883"/>
    <cellStyle name="20% - Ênfase4 3 6 6 2" xfId="28991"/>
    <cellStyle name="20% - Ênfase4 3 6 6 3" xfId="40177"/>
    <cellStyle name="20% - Ênfase4 3 6 7" xfId="19608"/>
    <cellStyle name="20% - Ênfase4 3 6 8" xfId="30796"/>
    <cellStyle name="20% - Ênfase4 3 6 9" xfId="41982"/>
    <cellStyle name="20% - Ênfase4 3 7" xfId="1436"/>
    <cellStyle name="20% - Ênfase4 3 7 10" xfId="43995"/>
    <cellStyle name="20% - Ênfase4 3 7 2" xfId="11268"/>
    <cellStyle name="20% - Ênfase4 3 7 2 2" xfId="21726"/>
    <cellStyle name="20% - Ênfase4 3 7 2 3" xfId="32914"/>
    <cellStyle name="20% - Ênfase4 3 7 3" xfId="12996"/>
    <cellStyle name="20% - Ênfase4 3 7 3 2" xfId="23619"/>
    <cellStyle name="20% - Ênfase4 3 7 3 3" xfId="34805"/>
    <cellStyle name="20% - Ênfase4 3 7 4" xfId="14721"/>
    <cellStyle name="20% - Ênfase4 3 7 4 2" xfId="25515"/>
    <cellStyle name="20% - Ênfase4 3 7 4 3" xfId="36701"/>
    <cellStyle name="20% - Ênfase4 3 7 5" xfId="16446"/>
    <cellStyle name="20% - Ênfase4 3 7 5 2" xfId="27411"/>
    <cellStyle name="20% - Ênfase4 3 7 5 3" xfId="38597"/>
    <cellStyle name="20% - Ênfase4 3 7 6" xfId="18171"/>
    <cellStyle name="20% - Ênfase4 3 7 6 2" xfId="29307"/>
    <cellStyle name="20% - Ênfase4 3 7 6 3" xfId="40493"/>
    <cellStyle name="20% - Ênfase4 3 7 7" xfId="19896"/>
    <cellStyle name="20% - Ênfase4 3 7 8" xfId="31084"/>
    <cellStyle name="20% - Ênfase4 3 7 9" xfId="42270"/>
    <cellStyle name="20% - Ênfase4 3 8" xfId="1752"/>
    <cellStyle name="20% - Ênfase4 3 8 10" xfId="44283"/>
    <cellStyle name="20% - Ênfase4 3 8 2" xfId="11556"/>
    <cellStyle name="20% - Ênfase4 3 8 2 2" xfId="22042"/>
    <cellStyle name="20% - Ênfase4 3 8 2 3" xfId="33230"/>
    <cellStyle name="20% - Ênfase4 3 8 3" xfId="13284"/>
    <cellStyle name="20% - Ênfase4 3 8 3 2" xfId="23935"/>
    <cellStyle name="20% - Ênfase4 3 8 3 3" xfId="35121"/>
    <cellStyle name="20% - Ênfase4 3 8 4" xfId="15009"/>
    <cellStyle name="20% - Ênfase4 3 8 4 2" xfId="25831"/>
    <cellStyle name="20% - Ênfase4 3 8 4 3" xfId="37017"/>
    <cellStyle name="20% - Ênfase4 3 8 5" xfId="16734"/>
    <cellStyle name="20% - Ênfase4 3 8 5 2" xfId="27727"/>
    <cellStyle name="20% - Ênfase4 3 8 5 3" xfId="38913"/>
    <cellStyle name="20% - Ênfase4 3 8 6" xfId="18459"/>
    <cellStyle name="20% - Ênfase4 3 8 6 2" xfId="29623"/>
    <cellStyle name="20% - Ênfase4 3 8 6 3" xfId="40809"/>
    <cellStyle name="20% - Ênfase4 3 8 7" xfId="20184"/>
    <cellStyle name="20% - Ênfase4 3 8 8" xfId="31372"/>
    <cellStyle name="20% - Ênfase4 3 8 9" xfId="42558"/>
    <cellStyle name="20% - Ênfase4 3 9" xfId="2088"/>
    <cellStyle name="20% - Ênfase4 3 9 2" xfId="20472"/>
    <cellStyle name="20% - Ênfase4 3 9 3" xfId="31660"/>
    <cellStyle name="20% - Ênfase4 4" xfId="192"/>
    <cellStyle name="20% - Ênfase4 4 10" xfId="13589"/>
    <cellStyle name="20% - Ênfase4 4 10 2" xfId="24273"/>
    <cellStyle name="20% - Ênfase4 4 10 3" xfId="35459"/>
    <cellStyle name="20% - Ênfase4 4 11" xfId="15314"/>
    <cellStyle name="20% - Ênfase4 4 11 2" xfId="26169"/>
    <cellStyle name="20% - Ênfase4 4 11 3" xfId="37355"/>
    <cellStyle name="20% - Ênfase4 4 12" xfId="17039"/>
    <cellStyle name="20% - Ênfase4 4 12 2" xfId="28065"/>
    <cellStyle name="20% - Ênfase4 4 12 3" xfId="39251"/>
    <cellStyle name="20% - Ênfase4 4 13" xfId="18764"/>
    <cellStyle name="20% - Ênfase4 4 14" xfId="29952"/>
    <cellStyle name="20% - Ênfase4 4 15" xfId="41138"/>
    <cellStyle name="20% - Ênfase4 4 16" xfId="42863"/>
    <cellStyle name="20% - Ênfase4 4 2" xfId="350"/>
    <cellStyle name="20% - Ênfase4 4 2 10" xfId="15458"/>
    <cellStyle name="20% - Ênfase4 4 2 10 2" xfId="26327"/>
    <cellStyle name="20% - Ênfase4 4 2 10 3" xfId="37513"/>
    <cellStyle name="20% - Ênfase4 4 2 11" xfId="17183"/>
    <cellStyle name="20% - Ênfase4 4 2 11 2" xfId="28223"/>
    <cellStyle name="20% - Ênfase4 4 2 11 3" xfId="39409"/>
    <cellStyle name="20% - Ênfase4 4 2 12" xfId="18908"/>
    <cellStyle name="20% - Ênfase4 4 2 13" xfId="30096"/>
    <cellStyle name="20% - Ênfase4 4 2 14" xfId="41282"/>
    <cellStyle name="20% - Ênfase4 4 2 15" xfId="43007"/>
    <cellStyle name="20% - Ênfase4 4 2 2" xfId="668"/>
    <cellStyle name="20% - Ênfase4 4 2 2 10" xfId="43295"/>
    <cellStyle name="20% - Ênfase4 4 2 2 2" xfId="10568"/>
    <cellStyle name="20% - Ênfase4 4 2 2 2 2" xfId="20958"/>
    <cellStyle name="20% - Ênfase4 4 2 2 2 3" xfId="32146"/>
    <cellStyle name="20% - Ênfase4 4 2 2 3" xfId="12296"/>
    <cellStyle name="20% - Ênfase4 4 2 2 3 2" xfId="22851"/>
    <cellStyle name="20% - Ênfase4 4 2 2 3 3" xfId="34037"/>
    <cellStyle name="20% - Ênfase4 4 2 2 4" xfId="14021"/>
    <cellStyle name="20% - Ênfase4 4 2 2 4 2" xfId="24747"/>
    <cellStyle name="20% - Ênfase4 4 2 2 4 3" xfId="35933"/>
    <cellStyle name="20% - Ênfase4 4 2 2 5" xfId="15746"/>
    <cellStyle name="20% - Ênfase4 4 2 2 5 2" xfId="26643"/>
    <cellStyle name="20% - Ênfase4 4 2 2 5 3" xfId="37829"/>
    <cellStyle name="20% - Ênfase4 4 2 2 6" xfId="17471"/>
    <cellStyle name="20% - Ênfase4 4 2 2 6 2" xfId="28539"/>
    <cellStyle name="20% - Ênfase4 4 2 2 6 3" xfId="39725"/>
    <cellStyle name="20% - Ênfase4 4 2 2 7" xfId="19196"/>
    <cellStyle name="20% - Ênfase4 4 2 2 8" xfId="30384"/>
    <cellStyle name="20% - Ênfase4 4 2 2 9" xfId="41570"/>
    <cellStyle name="20% - Ênfase4 4 2 3" xfId="984"/>
    <cellStyle name="20% - Ênfase4 4 2 3 10" xfId="43583"/>
    <cellStyle name="20% - Ênfase4 4 2 3 2" xfId="10856"/>
    <cellStyle name="20% - Ênfase4 4 2 3 2 2" xfId="21274"/>
    <cellStyle name="20% - Ênfase4 4 2 3 2 3" xfId="32462"/>
    <cellStyle name="20% - Ênfase4 4 2 3 3" xfId="12584"/>
    <cellStyle name="20% - Ênfase4 4 2 3 3 2" xfId="23167"/>
    <cellStyle name="20% - Ênfase4 4 2 3 3 3" xfId="34353"/>
    <cellStyle name="20% - Ênfase4 4 2 3 4" xfId="14309"/>
    <cellStyle name="20% - Ênfase4 4 2 3 4 2" xfId="25063"/>
    <cellStyle name="20% - Ênfase4 4 2 3 4 3" xfId="36249"/>
    <cellStyle name="20% - Ênfase4 4 2 3 5" xfId="16034"/>
    <cellStyle name="20% - Ênfase4 4 2 3 5 2" xfId="26959"/>
    <cellStyle name="20% - Ênfase4 4 2 3 5 3" xfId="38145"/>
    <cellStyle name="20% - Ênfase4 4 2 3 6" xfId="17759"/>
    <cellStyle name="20% - Ênfase4 4 2 3 6 2" xfId="28855"/>
    <cellStyle name="20% - Ênfase4 4 2 3 6 3" xfId="40041"/>
    <cellStyle name="20% - Ênfase4 4 2 3 7" xfId="19484"/>
    <cellStyle name="20% - Ênfase4 4 2 3 8" xfId="30672"/>
    <cellStyle name="20% - Ênfase4 4 2 3 9" xfId="41858"/>
    <cellStyle name="20% - Ênfase4 4 2 4" xfId="1300"/>
    <cellStyle name="20% - Ênfase4 4 2 4 10" xfId="43871"/>
    <cellStyle name="20% - Ênfase4 4 2 4 2" xfId="11144"/>
    <cellStyle name="20% - Ênfase4 4 2 4 2 2" xfId="21590"/>
    <cellStyle name="20% - Ênfase4 4 2 4 2 3" xfId="32778"/>
    <cellStyle name="20% - Ênfase4 4 2 4 3" xfId="12872"/>
    <cellStyle name="20% - Ênfase4 4 2 4 3 2" xfId="23483"/>
    <cellStyle name="20% - Ênfase4 4 2 4 3 3" xfId="34669"/>
    <cellStyle name="20% - Ênfase4 4 2 4 4" xfId="14597"/>
    <cellStyle name="20% - Ênfase4 4 2 4 4 2" xfId="25379"/>
    <cellStyle name="20% - Ênfase4 4 2 4 4 3" xfId="36565"/>
    <cellStyle name="20% - Ênfase4 4 2 4 5" xfId="16322"/>
    <cellStyle name="20% - Ênfase4 4 2 4 5 2" xfId="27275"/>
    <cellStyle name="20% - Ênfase4 4 2 4 5 3" xfId="38461"/>
    <cellStyle name="20% - Ênfase4 4 2 4 6" xfId="18047"/>
    <cellStyle name="20% - Ênfase4 4 2 4 6 2" xfId="29171"/>
    <cellStyle name="20% - Ênfase4 4 2 4 6 3" xfId="40357"/>
    <cellStyle name="20% - Ênfase4 4 2 4 7" xfId="19772"/>
    <cellStyle name="20% - Ênfase4 4 2 4 8" xfId="30960"/>
    <cellStyle name="20% - Ênfase4 4 2 4 9" xfId="42146"/>
    <cellStyle name="20% - Ênfase4 4 2 5" xfId="1616"/>
    <cellStyle name="20% - Ênfase4 4 2 5 10" xfId="44159"/>
    <cellStyle name="20% - Ênfase4 4 2 5 2" xfId="11432"/>
    <cellStyle name="20% - Ênfase4 4 2 5 2 2" xfId="21906"/>
    <cellStyle name="20% - Ênfase4 4 2 5 2 3" xfId="33094"/>
    <cellStyle name="20% - Ênfase4 4 2 5 3" xfId="13160"/>
    <cellStyle name="20% - Ênfase4 4 2 5 3 2" xfId="23799"/>
    <cellStyle name="20% - Ênfase4 4 2 5 3 3" xfId="34985"/>
    <cellStyle name="20% - Ênfase4 4 2 5 4" xfId="14885"/>
    <cellStyle name="20% - Ênfase4 4 2 5 4 2" xfId="25695"/>
    <cellStyle name="20% - Ênfase4 4 2 5 4 3" xfId="36881"/>
    <cellStyle name="20% - Ênfase4 4 2 5 5" xfId="16610"/>
    <cellStyle name="20% - Ênfase4 4 2 5 5 2" xfId="27591"/>
    <cellStyle name="20% - Ênfase4 4 2 5 5 3" xfId="38777"/>
    <cellStyle name="20% - Ênfase4 4 2 5 6" xfId="18335"/>
    <cellStyle name="20% - Ênfase4 4 2 5 6 2" xfId="29487"/>
    <cellStyle name="20% - Ênfase4 4 2 5 6 3" xfId="40673"/>
    <cellStyle name="20% - Ênfase4 4 2 5 7" xfId="20060"/>
    <cellStyle name="20% - Ênfase4 4 2 5 8" xfId="31248"/>
    <cellStyle name="20% - Ênfase4 4 2 5 9" xfId="42434"/>
    <cellStyle name="20% - Ênfase4 4 2 6" xfId="1932"/>
    <cellStyle name="20% - Ênfase4 4 2 6 10" xfId="44447"/>
    <cellStyle name="20% - Ênfase4 4 2 6 2" xfId="11720"/>
    <cellStyle name="20% - Ênfase4 4 2 6 2 2" xfId="22222"/>
    <cellStyle name="20% - Ênfase4 4 2 6 2 3" xfId="33410"/>
    <cellStyle name="20% - Ênfase4 4 2 6 3" xfId="13448"/>
    <cellStyle name="20% - Ênfase4 4 2 6 3 2" xfId="24115"/>
    <cellStyle name="20% - Ênfase4 4 2 6 3 3" xfId="35301"/>
    <cellStyle name="20% - Ênfase4 4 2 6 4" xfId="15173"/>
    <cellStyle name="20% - Ênfase4 4 2 6 4 2" xfId="26011"/>
    <cellStyle name="20% - Ênfase4 4 2 6 4 3" xfId="37197"/>
    <cellStyle name="20% - Ênfase4 4 2 6 5" xfId="16898"/>
    <cellStyle name="20% - Ênfase4 4 2 6 5 2" xfId="27907"/>
    <cellStyle name="20% - Ênfase4 4 2 6 5 3" xfId="39093"/>
    <cellStyle name="20% - Ênfase4 4 2 6 6" xfId="18623"/>
    <cellStyle name="20% - Ênfase4 4 2 6 6 2" xfId="29803"/>
    <cellStyle name="20% - Ênfase4 4 2 6 6 3" xfId="40989"/>
    <cellStyle name="20% - Ênfase4 4 2 6 7" xfId="20348"/>
    <cellStyle name="20% - Ênfase4 4 2 6 8" xfId="31536"/>
    <cellStyle name="20% - Ênfase4 4 2 6 9" xfId="42722"/>
    <cellStyle name="20% - Ênfase4 4 2 7" xfId="10279"/>
    <cellStyle name="20% - Ênfase4 4 2 7 2" xfId="20642"/>
    <cellStyle name="20% - Ênfase4 4 2 7 3" xfId="31830"/>
    <cellStyle name="20% - Ênfase4 4 2 8" xfId="12008"/>
    <cellStyle name="20% - Ênfase4 4 2 8 2" xfId="22535"/>
    <cellStyle name="20% - Ênfase4 4 2 8 3" xfId="33721"/>
    <cellStyle name="20% - Ênfase4 4 2 9" xfId="13733"/>
    <cellStyle name="20% - Ênfase4 4 2 9 2" xfId="24431"/>
    <cellStyle name="20% - Ênfase4 4 2 9 3" xfId="35617"/>
    <cellStyle name="20% - Ênfase4 4 3" xfId="510"/>
    <cellStyle name="20% - Ênfase4 4 3 10" xfId="43151"/>
    <cellStyle name="20% - Ênfase4 4 3 2" xfId="10424"/>
    <cellStyle name="20% - Ênfase4 4 3 2 2" xfId="20800"/>
    <cellStyle name="20% - Ênfase4 4 3 2 3" xfId="31988"/>
    <cellStyle name="20% - Ênfase4 4 3 3" xfId="12152"/>
    <cellStyle name="20% - Ênfase4 4 3 3 2" xfId="22693"/>
    <cellStyle name="20% - Ênfase4 4 3 3 3" xfId="33879"/>
    <cellStyle name="20% - Ênfase4 4 3 4" xfId="13877"/>
    <cellStyle name="20% - Ênfase4 4 3 4 2" xfId="24589"/>
    <cellStyle name="20% - Ênfase4 4 3 4 3" xfId="35775"/>
    <cellStyle name="20% - Ênfase4 4 3 5" xfId="15602"/>
    <cellStyle name="20% - Ênfase4 4 3 5 2" xfId="26485"/>
    <cellStyle name="20% - Ênfase4 4 3 5 3" xfId="37671"/>
    <cellStyle name="20% - Ênfase4 4 3 6" xfId="17327"/>
    <cellStyle name="20% - Ênfase4 4 3 6 2" xfId="28381"/>
    <cellStyle name="20% - Ênfase4 4 3 6 3" xfId="39567"/>
    <cellStyle name="20% - Ênfase4 4 3 7" xfId="19052"/>
    <cellStyle name="20% - Ênfase4 4 3 8" xfId="30240"/>
    <cellStyle name="20% - Ênfase4 4 3 9" xfId="41426"/>
    <cellStyle name="20% - Ênfase4 4 4" xfId="826"/>
    <cellStyle name="20% - Ênfase4 4 4 10" xfId="43439"/>
    <cellStyle name="20% - Ênfase4 4 4 2" xfId="10712"/>
    <cellStyle name="20% - Ênfase4 4 4 2 2" xfId="21116"/>
    <cellStyle name="20% - Ênfase4 4 4 2 3" xfId="32304"/>
    <cellStyle name="20% - Ênfase4 4 4 3" xfId="12440"/>
    <cellStyle name="20% - Ênfase4 4 4 3 2" xfId="23009"/>
    <cellStyle name="20% - Ênfase4 4 4 3 3" xfId="34195"/>
    <cellStyle name="20% - Ênfase4 4 4 4" xfId="14165"/>
    <cellStyle name="20% - Ênfase4 4 4 4 2" xfId="24905"/>
    <cellStyle name="20% - Ênfase4 4 4 4 3" xfId="36091"/>
    <cellStyle name="20% - Ênfase4 4 4 5" xfId="15890"/>
    <cellStyle name="20% - Ênfase4 4 4 5 2" xfId="26801"/>
    <cellStyle name="20% - Ênfase4 4 4 5 3" xfId="37987"/>
    <cellStyle name="20% - Ênfase4 4 4 6" xfId="17615"/>
    <cellStyle name="20% - Ênfase4 4 4 6 2" xfId="28697"/>
    <cellStyle name="20% - Ênfase4 4 4 6 3" xfId="39883"/>
    <cellStyle name="20% - Ênfase4 4 4 7" xfId="19340"/>
    <cellStyle name="20% - Ênfase4 4 4 8" xfId="30528"/>
    <cellStyle name="20% - Ênfase4 4 4 9" xfId="41714"/>
    <cellStyle name="20% - Ênfase4 4 5" xfId="1142"/>
    <cellStyle name="20% - Ênfase4 4 5 10" xfId="43727"/>
    <cellStyle name="20% - Ênfase4 4 5 2" xfId="11000"/>
    <cellStyle name="20% - Ênfase4 4 5 2 2" xfId="21432"/>
    <cellStyle name="20% - Ênfase4 4 5 2 3" xfId="32620"/>
    <cellStyle name="20% - Ênfase4 4 5 3" xfId="12728"/>
    <cellStyle name="20% - Ênfase4 4 5 3 2" xfId="23325"/>
    <cellStyle name="20% - Ênfase4 4 5 3 3" xfId="34511"/>
    <cellStyle name="20% - Ênfase4 4 5 4" xfId="14453"/>
    <cellStyle name="20% - Ênfase4 4 5 4 2" xfId="25221"/>
    <cellStyle name="20% - Ênfase4 4 5 4 3" xfId="36407"/>
    <cellStyle name="20% - Ênfase4 4 5 5" xfId="16178"/>
    <cellStyle name="20% - Ênfase4 4 5 5 2" xfId="27117"/>
    <cellStyle name="20% - Ênfase4 4 5 5 3" xfId="38303"/>
    <cellStyle name="20% - Ênfase4 4 5 6" xfId="17903"/>
    <cellStyle name="20% - Ênfase4 4 5 6 2" xfId="29013"/>
    <cellStyle name="20% - Ênfase4 4 5 6 3" xfId="40199"/>
    <cellStyle name="20% - Ênfase4 4 5 7" xfId="19628"/>
    <cellStyle name="20% - Ênfase4 4 5 8" xfId="30816"/>
    <cellStyle name="20% - Ênfase4 4 5 9" xfId="42002"/>
    <cellStyle name="20% - Ênfase4 4 6" xfId="1458"/>
    <cellStyle name="20% - Ênfase4 4 6 10" xfId="44015"/>
    <cellStyle name="20% - Ênfase4 4 6 2" xfId="11288"/>
    <cellStyle name="20% - Ênfase4 4 6 2 2" xfId="21748"/>
    <cellStyle name="20% - Ênfase4 4 6 2 3" xfId="32936"/>
    <cellStyle name="20% - Ênfase4 4 6 3" xfId="13016"/>
    <cellStyle name="20% - Ênfase4 4 6 3 2" xfId="23641"/>
    <cellStyle name="20% - Ênfase4 4 6 3 3" xfId="34827"/>
    <cellStyle name="20% - Ênfase4 4 6 4" xfId="14741"/>
    <cellStyle name="20% - Ênfase4 4 6 4 2" xfId="25537"/>
    <cellStyle name="20% - Ênfase4 4 6 4 3" xfId="36723"/>
    <cellStyle name="20% - Ênfase4 4 6 5" xfId="16466"/>
    <cellStyle name="20% - Ênfase4 4 6 5 2" xfId="27433"/>
    <cellStyle name="20% - Ênfase4 4 6 5 3" xfId="38619"/>
    <cellStyle name="20% - Ênfase4 4 6 6" xfId="18191"/>
    <cellStyle name="20% - Ênfase4 4 6 6 2" xfId="29329"/>
    <cellStyle name="20% - Ênfase4 4 6 6 3" xfId="40515"/>
    <cellStyle name="20% - Ênfase4 4 6 7" xfId="19916"/>
    <cellStyle name="20% - Ênfase4 4 6 8" xfId="31104"/>
    <cellStyle name="20% - Ênfase4 4 6 9" xfId="42290"/>
    <cellStyle name="20% - Ênfase4 4 7" xfId="1774"/>
    <cellStyle name="20% - Ênfase4 4 7 10" xfId="44303"/>
    <cellStyle name="20% - Ênfase4 4 7 2" xfId="11576"/>
    <cellStyle name="20% - Ênfase4 4 7 2 2" xfId="22064"/>
    <cellStyle name="20% - Ênfase4 4 7 2 3" xfId="33252"/>
    <cellStyle name="20% - Ênfase4 4 7 3" xfId="13304"/>
    <cellStyle name="20% - Ênfase4 4 7 3 2" xfId="23957"/>
    <cellStyle name="20% - Ênfase4 4 7 3 3" xfId="35143"/>
    <cellStyle name="20% - Ênfase4 4 7 4" xfId="15029"/>
    <cellStyle name="20% - Ênfase4 4 7 4 2" xfId="25853"/>
    <cellStyle name="20% - Ênfase4 4 7 4 3" xfId="37039"/>
    <cellStyle name="20% - Ênfase4 4 7 5" xfId="16754"/>
    <cellStyle name="20% - Ênfase4 4 7 5 2" xfId="27749"/>
    <cellStyle name="20% - Ênfase4 4 7 5 3" xfId="38935"/>
    <cellStyle name="20% - Ênfase4 4 7 6" xfId="18479"/>
    <cellStyle name="20% - Ênfase4 4 7 6 2" xfId="29645"/>
    <cellStyle name="20% - Ênfase4 4 7 6 3" xfId="40831"/>
    <cellStyle name="20% - Ênfase4 4 7 7" xfId="20204"/>
    <cellStyle name="20% - Ênfase4 4 7 8" xfId="31392"/>
    <cellStyle name="20% - Ênfase4 4 7 9" xfId="42578"/>
    <cellStyle name="20% - Ênfase4 4 8" xfId="2029"/>
    <cellStyle name="20% - Ênfase4 4 8 2" xfId="20492"/>
    <cellStyle name="20% - Ênfase4 4 8 3" xfId="31680"/>
    <cellStyle name="20% - Ênfase4 4 9" xfId="11864"/>
    <cellStyle name="20% - Ênfase4 4 9 2" xfId="22377"/>
    <cellStyle name="20% - Ênfase4 4 9 3" xfId="33563"/>
    <cellStyle name="20% - Ênfase4 5" xfId="214"/>
    <cellStyle name="20% - Ênfase4 5 10" xfId="13609"/>
    <cellStyle name="20% - Ênfase4 5 10 2" xfId="24295"/>
    <cellStyle name="20% - Ênfase4 5 10 3" xfId="35481"/>
    <cellStyle name="20% - Ênfase4 5 11" xfId="15334"/>
    <cellStyle name="20% - Ênfase4 5 11 2" xfId="26191"/>
    <cellStyle name="20% - Ênfase4 5 11 3" xfId="37377"/>
    <cellStyle name="20% - Ênfase4 5 12" xfId="17059"/>
    <cellStyle name="20% - Ênfase4 5 12 2" xfId="28087"/>
    <cellStyle name="20% - Ênfase4 5 12 3" xfId="39273"/>
    <cellStyle name="20% - Ênfase4 5 13" xfId="18784"/>
    <cellStyle name="20% - Ênfase4 5 14" xfId="29972"/>
    <cellStyle name="20% - Ênfase4 5 15" xfId="41158"/>
    <cellStyle name="20% - Ênfase4 5 16" xfId="42883"/>
    <cellStyle name="20% - Ênfase4 5 2" xfId="372"/>
    <cellStyle name="20% - Ênfase4 5 2 10" xfId="15478"/>
    <cellStyle name="20% - Ênfase4 5 2 10 2" xfId="26349"/>
    <cellStyle name="20% - Ênfase4 5 2 10 3" xfId="37535"/>
    <cellStyle name="20% - Ênfase4 5 2 11" xfId="17203"/>
    <cellStyle name="20% - Ênfase4 5 2 11 2" xfId="28245"/>
    <cellStyle name="20% - Ênfase4 5 2 11 3" xfId="39431"/>
    <cellStyle name="20% - Ênfase4 5 2 12" xfId="18928"/>
    <cellStyle name="20% - Ênfase4 5 2 13" xfId="30116"/>
    <cellStyle name="20% - Ênfase4 5 2 14" xfId="41302"/>
    <cellStyle name="20% - Ênfase4 5 2 15" xfId="43027"/>
    <cellStyle name="20% - Ênfase4 5 2 2" xfId="690"/>
    <cellStyle name="20% - Ênfase4 5 2 2 10" xfId="43315"/>
    <cellStyle name="20% - Ênfase4 5 2 2 2" xfId="10588"/>
    <cellStyle name="20% - Ênfase4 5 2 2 2 2" xfId="20980"/>
    <cellStyle name="20% - Ênfase4 5 2 2 2 3" xfId="32168"/>
    <cellStyle name="20% - Ênfase4 5 2 2 3" xfId="12316"/>
    <cellStyle name="20% - Ênfase4 5 2 2 3 2" xfId="22873"/>
    <cellStyle name="20% - Ênfase4 5 2 2 3 3" xfId="34059"/>
    <cellStyle name="20% - Ênfase4 5 2 2 4" xfId="14041"/>
    <cellStyle name="20% - Ênfase4 5 2 2 4 2" xfId="24769"/>
    <cellStyle name="20% - Ênfase4 5 2 2 4 3" xfId="35955"/>
    <cellStyle name="20% - Ênfase4 5 2 2 5" xfId="15766"/>
    <cellStyle name="20% - Ênfase4 5 2 2 5 2" xfId="26665"/>
    <cellStyle name="20% - Ênfase4 5 2 2 5 3" xfId="37851"/>
    <cellStyle name="20% - Ênfase4 5 2 2 6" xfId="17491"/>
    <cellStyle name="20% - Ênfase4 5 2 2 6 2" xfId="28561"/>
    <cellStyle name="20% - Ênfase4 5 2 2 6 3" xfId="39747"/>
    <cellStyle name="20% - Ênfase4 5 2 2 7" xfId="19216"/>
    <cellStyle name="20% - Ênfase4 5 2 2 8" xfId="30404"/>
    <cellStyle name="20% - Ênfase4 5 2 2 9" xfId="41590"/>
    <cellStyle name="20% - Ênfase4 5 2 3" xfId="1006"/>
    <cellStyle name="20% - Ênfase4 5 2 3 10" xfId="43603"/>
    <cellStyle name="20% - Ênfase4 5 2 3 2" xfId="10876"/>
    <cellStyle name="20% - Ênfase4 5 2 3 2 2" xfId="21296"/>
    <cellStyle name="20% - Ênfase4 5 2 3 2 3" xfId="32484"/>
    <cellStyle name="20% - Ênfase4 5 2 3 3" xfId="12604"/>
    <cellStyle name="20% - Ênfase4 5 2 3 3 2" xfId="23189"/>
    <cellStyle name="20% - Ênfase4 5 2 3 3 3" xfId="34375"/>
    <cellStyle name="20% - Ênfase4 5 2 3 4" xfId="14329"/>
    <cellStyle name="20% - Ênfase4 5 2 3 4 2" xfId="25085"/>
    <cellStyle name="20% - Ênfase4 5 2 3 4 3" xfId="36271"/>
    <cellStyle name="20% - Ênfase4 5 2 3 5" xfId="16054"/>
    <cellStyle name="20% - Ênfase4 5 2 3 5 2" xfId="26981"/>
    <cellStyle name="20% - Ênfase4 5 2 3 5 3" xfId="38167"/>
    <cellStyle name="20% - Ênfase4 5 2 3 6" xfId="17779"/>
    <cellStyle name="20% - Ênfase4 5 2 3 6 2" xfId="28877"/>
    <cellStyle name="20% - Ênfase4 5 2 3 6 3" xfId="40063"/>
    <cellStyle name="20% - Ênfase4 5 2 3 7" xfId="19504"/>
    <cellStyle name="20% - Ênfase4 5 2 3 8" xfId="30692"/>
    <cellStyle name="20% - Ênfase4 5 2 3 9" xfId="41878"/>
    <cellStyle name="20% - Ênfase4 5 2 4" xfId="1322"/>
    <cellStyle name="20% - Ênfase4 5 2 4 10" xfId="43891"/>
    <cellStyle name="20% - Ênfase4 5 2 4 2" xfId="11164"/>
    <cellStyle name="20% - Ênfase4 5 2 4 2 2" xfId="21612"/>
    <cellStyle name="20% - Ênfase4 5 2 4 2 3" xfId="32800"/>
    <cellStyle name="20% - Ênfase4 5 2 4 3" xfId="12892"/>
    <cellStyle name="20% - Ênfase4 5 2 4 3 2" xfId="23505"/>
    <cellStyle name="20% - Ênfase4 5 2 4 3 3" xfId="34691"/>
    <cellStyle name="20% - Ênfase4 5 2 4 4" xfId="14617"/>
    <cellStyle name="20% - Ênfase4 5 2 4 4 2" xfId="25401"/>
    <cellStyle name="20% - Ênfase4 5 2 4 4 3" xfId="36587"/>
    <cellStyle name="20% - Ênfase4 5 2 4 5" xfId="16342"/>
    <cellStyle name="20% - Ênfase4 5 2 4 5 2" xfId="27297"/>
    <cellStyle name="20% - Ênfase4 5 2 4 5 3" xfId="38483"/>
    <cellStyle name="20% - Ênfase4 5 2 4 6" xfId="18067"/>
    <cellStyle name="20% - Ênfase4 5 2 4 6 2" xfId="29193"/>
    <cellStyle name="20% - Ênfase4 5 2 4 6 3" xfId="40379"/>
    <cellStyle name="20% - Ênfase4 5 2 4 7" xfId="19792"/>
    <cellStyle name="20% - Ênfase4 5 2 4 8" xfId="30980"/>
    <cellStyle name="20% - Ênfase4 5 2 4 9" xfId="42166"/>
    <cellStyle name="20% - Ênfase4 5 2 5" xfId="1638"/>
    <cellStyle name="20% - Ênfase4 5 2 5 10" xfId="44179"/>
    <cellStyle name="20% - Ênfase4 5 2 5 2" xfId="11452"/>
    <cellStyle name="20% - Ênfase4 5 2 5 2 2" xfId="21928"/>
    <cellStyle name="20% - Ênfase4 5 2 5 2 3" xfId="33116"/>
    <cellStyle name="20% - Ênfase4 5 2 5 3" xfId="13180"/>
    <cellStyle name="20% - Ênfase4 5 2 5 3 2" xfId="23821"/>
    <cellStyle name="20% - Ênfase4 5 2 5 3 3" xfId="35007"/>
    <cellStyle name="20% - Ênfase4 5 2 5 4" xfId="14905"/>
    <cellStyle name="20% - Ênfase4 5 2 5 4 2" xfId="25717"/>
    <cellStyle name="20% - Ênfase4 5 2 5 4 3" xfId="36903"/>
    <cellStyle name="20% - Ênfase4 5 2 5 5" xfId="16630"/>
    <cellStyle name="20% - Ênfase4 5 2 5 5 2" xfId="27613"/>
    <cellStyle name="20% - Ênfase4 5 2 5 5 3" xfId="38799"/>
    <cellStyle name="20% - Ênfase4 5 2 5 6" xfId="18355"/>
    <cellStyle name="20% - Ênfase4 5 2 5 6 2" xfId="29509"/>
    <cellStyle name="20% - Ênfase4 5 2 5 6 3" xfId="40695"/>
    <cellStyle name="20% - Ênfase4 5 2 5 7" xfId="20080"/>
    <cellStyle name="20% - Ênfase4 5 2 5 8" xfId="31268"/>
    <cellStyle name="20% - Ênfase4 5 2 5 9" xfId="42454"/>
    <cellStyle name="20% - Ênfase4 5 2 6" xfId="1954"/>
    <cellStyle name="20% - Ênfase4 5 2 6 10" xfId="44467"/>
    <cellStyle name="20% - Ênfase4 5 2 6 2" xfId="11740"/>
    <cellStyle name="20% - Ênfase4 5 2 6 2 2" xfId="22244"/>
    <cellStyle name="20% - Ênfase4 5 2 6 2 3" xfId="33432"/>
    <cellStyle name="20% - Ênfase4 5 2 6 3" xfId="13468"/>
    <cellStyle name="20% - Ênfase4 5 2 6 3 2" xfId="24137"/>
    <cellStyle name="20% - Ênfase4 5 2 6 3 3" xfId="35323"/>
    <cellStyle name="20% - Ênfase4 5 2 6 4" xfId="15193"/>
    <cellStyle name="20% - Ênfase4 5 2 6 4 2" xfId="26033"/>
    <cellStyle name="20% - Ênfase4 5 2 6 4 3" xfId="37219"/>
    <cellStyle name="20% - Ênfase4 5 2 6 5" xfId="16918"/>
    <cellStyle name="20% - Ênfase4 5 2 6 5 2" xfId="27929"/>
    <cellStyle name="20% - Ênfase4 5 2 6 5 3" xfId="39115"/>
    <cellStyle name="20% - Ênfase4 5 2 6 6" xfId="18643"/>
    <cellStyle name="20% - Ênfase4 5 2 6 6 2" xfId="29825"/>
    <cellStyle name="20% - Ênfase4 5 2 6 6 3" xfId="41011"/>
    <cellStyle name="20% - Ênfase4 5 2 6 7" xfId="20368"/>
    <cellStyle name="20% - Ênfase4 5 2 6 8" xfId="31556"/>
    <cellStyle name="20% - Ênfase4 5 2 6 9" xfId="42742"/>
    <cellStyle name="20% - Ênfase4 5 2 7" xfId="10299"/>
    <cellStyle name="20% - Ênfase4 5 2 7 2" xfId="20664"/>
    <cellStyle name="20% - Ênfase4 5 2 7 3" xfId="31852"/>
    <cellStyle name="20% - Ênfase4 5 2 8" xfId="12028"/>
    <cellStyle name="20% - Ênfase4 5 2 8 2" xfId="22557"/>
    <cellStyle name="20% - Ênfase4 5 2 8 3" xfId="33743"/>
    <cellStyle name="20% - Ênfase4 5 2 9" xfId="13753"/>
    <cellStyle name="20% - Ênfase4 5 2 9 2" xfId="24453"/>
    <cellStyle name="20% - Ênfase4 5 2 9 3" xfId="35639"/>
    <cellStyle name="20% - Ênfase4 5 3" xfId="532"/>
    <cellStyle name="20% - Ênfase4 5 3 10" xfId="43171"/>
    <cellStyle name="20% - Ênfase4 5 3 2" xfId="10444"/>
    <cellStyle name="20% - Ênfase4 5 3 2 2" xfId="20822"/>
    <cellStyle name="20% - Ênfase4 5 3 2 3" xfId="32010"/>
    <cellStyle name="20% - Ênfase4 5 3 3" xfId="12172"/>
    <cellStyle name="20% - Ênfase4 5 3 3 2" xfId="22715"/>
    <cellStyle name="20% - Ênfase4 5 3 3 3" xfId="33901"/>
    <cellStyle name="20% - Ênfase4 5 3 4" xfId="13897"/>
    <cellStyle name="20% - Ênfase4 5 3 4 2" xfId="24611"/>
    <cellStyle name="20% - Ênfase4 5 3 4 3" xfId="35797"/>
    <cellStyle name="20% - Ênfase4 5 3 5" xfId="15622"/>
    <cellStyle name="20% - Ênfase4 5 3 5 2" xfId="26507"/>
    <cellStyle name="20% - Ênfase4 5 3 5 3" xfId="37693"/>
    <cellStyle name="20% - Ênfase4 5 3 6" xfId="17347"/>
    <cellStyle name="20% - Ênfase4 5 3 6 2" xfId="28403"/>
    <cellStyle name="20% - Ênfase4 5 3 6 3" xfId="39589"/>
    <cellStyle name="20% - Ênfase4 5 3 7" xfId="19072"/>
    <cellStyle name="20% - Ênfase4 5 3 8" xfId="30260"/>
    <cellStyle name="20% - Ênfase4 5 3 9" xfId="41446"/>
    <cellStyle name="20% - Ênfase4 5 4" xfId="848"/>
    <cellStyle name="20% - Ênfase4 5 4 10" xfId="43459"/>
    <cellStyle name="20% - Ênfase4 5 4 2" xfId="10732"/>
    <cellStyle name="20% - Ênfase4 5 4 2 2" xfId="21138"/>
    <cellStyle name="20% - Ênfase4 5 4 2 3" xfId="32326"/>
    <cellStyle name="20% - Ênfase4 5 4 3" xfId="12460"/>
    <cellStyle name="20% - Ênfase4 5 4 3 2" xfId="23031"/>
    <cellStyle name="20% - Ênfase4 5 4 3 3" xfId="34217"/>
    <cellStyle name="20% - Ênfase4 5 4 4" xfId="14185"/>
    <cellStyle name="20% - Ênfase4 5 4 4 2" xfId="24927"/>
    <cellStyle name="20% - Ênfase4 5 4 4 3" xfId="36113"/>
    <cellStyle name="20% - Ênfase4 5 4 5" xfId="15910"/>
    <cellStyle name="20% - Ênfase4 5 4 5 2" xfId="26823"/>
    <cellStyle name="20% - Ênfase4 5 4 5 3" xfId="38009"/>
    <cellStyle name="20% - Ênfase4 5 4 6" xfId="17635"/>
    <cellStyle name="20% - Ênfase4 5 4 6 2" xfId="28719"/>
    <cellStyle name="20% - Ênfase4 5 4 6 3" xfId="39905"/>
    <cellStyle name="20% - Ênfase4 5 4 7" xfId="19360"/>
    <cellStyle name="20% - Ênfase4 5 4 8" xfId="30548"/>
    <cellStyle name="20% - Ênfase4 5 4 9" xfId="41734"/>
    <cellStyle name="20% - Ênfase4 5 5" xfId="1164"/>
    <cellStyle name="20% - Ênfase4 5 5 10" xfId="43747"/>
    <cellStyle name="20% - Ênfase4 5 5 2" xfId="11020"/>
    <cellStyle name="20% - Ênfase4 5 5 2 2" xfId="21454"/>
    <cellStyle name="20% - Ênfase4 5 5 2 3" xfId="32642"/>
    <cellStyle name="20% - Ênfase4 5 5 3" xfId="12748"/>
    <cellStyle name="20% - Ênfase4 5 5 3 2" xfId="23347"/>
    <cellStyle name="20% - Ênfase4 5 5 3 3" xfId="34533"/>
    <cellStyle name="20% - Ênfase4 5 5 4" xfId="14473"/>
    <cellStyle name="20% - Ênfase4 5 5 4 2" xfId="25243"/>
    <cellStyle name="20% - Ênfase4 5 5 4 3" xfId="36429"/>
    <cellStyle name="20% - Ênfase4 5 5 5" xfId="16198"/>
    <cellStyle name="20% - Ênfase4 5 5 5 2" xfId="27139"/>
    <cellStyle name="20% - Ênfase4 5 5 5 3" xfId="38325"/>
    <cellStyle name="20% - Ênfase4 5 5 6" xfId="17923"/>
    <cellStyle name="20% - Ênfase4 5 5 6 2" xfId="29035"/>
    <cellStyle name="20% - Ênfase4 5 5 6 3" xfId="40221"/>
    <cellStyle name="20% - Ênfase4 5 5 7" xfId="19648"/>
    <cellStyle name="20% - Ênfase4 5 5 8" xfId="30836"/>
    <cellStyle name="20% - Ênfase4 5 5 9" xfId="42022"/>
    <cellStyle name="20% - Ênfase4 5 6" xfId="1480"/>
    <cellStyle name="20% - Ênfase4 5 6 10" xfId="44035"/>
    <cellStyle name="20% - Ênfase4 5 6 2" xfId="11308"/>
    <cellStyle name="20% - Ênfase4 5 6 2 2" xfId="21770"/>
    <cellStyle name="20% - Ênfase4 5 6 2 3" xfId="32958"/>
    <cellStyle name="20% - Ênfase4 5 6 3" xfId="13036"/>
    <cellStyle name="20% - Ênfase4 5 6 3 2" xfId="23663"/>
    <cellStyle name="20% - Ênfase4 5 6 3 3" xfId="34849"/>
    <cellStyle name="20% - Ênfase4 5 6 4" xfId="14761"/>
    <cellStyle name="20% - Ênfase4 5 6 4 2" xfId="25559"/>
    <cellStyle name="20% - Ênfase4 5 6 4 3" xfId="36745"/>
    <cellStyle name="20% - Ênfase4 5 6 5" xfId="16486"/>
    <cellStyle name="20% - Ênfase4 5 6 5 2" xfId="27455"/>
    <cellStyle name="20% - Ênfase4 5 6 5 3" xfId="38641"/>
    <cellStyle name="20% - Ênfase4 5 6 6" xfId="18211"/>
    <cellStyle name="20% - Ênfase4 5 6 6 2" xfId="29351"/>
    <cellStyle name="20% - Ênfase4 5 6 6 3" xfId="40537"/>
    <cellStyle name="20% - Ênfase4 5 6 7" xfId="19936"/>
    <cellStyle name="20% - Ênfase4 5 6 8" xfId="31124"/>
    <cellStyle name="20% - Ênfase4 5 6 9" xfId="42310"/>
    <cellStyle name="20% - Ênfase4 5 7" xfId="1796"/>
    <cellStyle name="20% - Ênfase4 5 7 10" xfId="44323"/>
    <cellStyle name="20% - Ênfase4 5 7 2" xfId="11596"/>
    <cellStyle name="20% - Ênfase4 5 7 2 2" xfId="22086"/>
    <cellStyle name="20% - Ênfase4 5 7 2 3" xfId="33274"/>
    <cellStyle name="20% - Ênfase4 5 7 3" xfId="13324"/>
    <cellStyle name="20% - Ênfase4 5 7 3 2" xfId="23979"/>
    <cellStyle name="20% - Ênfase4 5 7 3 3" xfId="35165"/>
    <cellStyle name="20% - Ênfase4 5 7 4" xfId="15049"/>
    <cellStyle name="20% - Ênfase4 5 7 4 2" xfId="25875"/>
    <cellStyle name="20% - Ênfase4 5 7 4 3" xfId="37061"/>
    <cellStyle name="20% - Ênfase4 5 7 5" xfId="16774"/>
    <cellStyle name="20% - Ênfase4 5 7 5 2" xfId="27771"/>
    <cellStyle name="20% - Ênfase4 5 7 5 3" xfId="38957"/>
    <cellStyle name="20% - Ênfase4 5 7 6" xfId="18499"/>
    <cellStyle name="20% - Ênfase4 5 7 6 2" xfId="29667"/>
    <cellStyle name="20% - Ênfase4 5 7 6 3" xfId="40853"/>
    <cellStyle name="20% - Ênfase4 5 7 7" xfId="20224"/>
    <cellStyle name="20% - Ênfase4 5 7 8" xfId="31412"/>
    <cellStyle name="20% - Ênfase4 5 7 9" xfId="42598"/>
    <cellStyle name="20% - Ênfase4 5 8" xfId="2164"/>
    <cellStyle name="20% - Ênfase4 5 8 2" xfId="20512"/>
    <cellStyle name="20% - Ênfase4 5 8 3" xfId="31700"/>
    <cellStyle name="20% - Ênfase4 5 9" xfId="11884"/>
    <cellStyle name="20% - Ênfase4 5 9 2" xfId="22399"/>
    <cellStyle name="20% - Ênfase4 5 9 3" xfId="33585"/>
    <cellStyle name="20% - Ênfase4 6" xfId="282"/>
    <cellStyle name="20% - Ênfase4 6 10" xfId="15396"/>
    <cellStyle name="20% - Ênfase4 6 10 2" xfId="26259"/>
    <cellStyle name="20% - Ênfase4 6 10 3" xfId="37445"/>
    <cellStyle name="20% - Ênfase4 6 11" xfId="17121"/>
    <cellStyle name="20% - Ênfase4 6 11 2" xfId="28155"/>
    <cellStyle name="20% - Ênfase4 6 11 3" xfId="39341"/>
    <cellStyle name="20% - Ênfase4 6 12" xfId="18846"/>
    <cellStyle name="20% - Ênfase4 6 13" xfId="30034"/>
    <cellStyle name="20% - Ênfase4 6 14" xfId="41220"/>
    <cellStyle name="20% - Ênfase4 6 15" xfId="42945"/>
    <cellStyle name="20% - Ênfase4 6 2" xfId="600"/>
    <cellStyle name="20% - Ênfase4 6 2 10" xfId="43233"/>
    <cellStyle name="20% - Ênfase4 6 2 2" xfId="10506"/>
    <cellStyle name="20% - Ênfase4 6 2 2 2" xfId="20890"/>
    <cellStyle name="20% - Ênfase4 6 2 2 3" xfId="32078"/>
    <cellStyle name="20% - Ênfase4 6 2 3" xfId="12234"/>
    <cellStyle name="20% - Ênfase4 6 2 3 2" xfId="22783"/>
    <cellStyle name="20% - Ênfase4 6 2 3 3" xfId="33969"/>
    <cellStyle name="20% - Ênfase4 6 2 4" xfId="13959"/>
    <cellStyle name="20% - Ênfase4 6 2 4 2" xfId="24679"/>
    <cellStyle name="20% - Ênfase4 6 2 4 3" xfId="35865"/>
    <cellStyle name="20% - Ênfase4 6 2 5" xfId="15684"/>
    <cellStyle name="20% - Ênfase4 6 2 5 2" xfId="26575"/>
    <cellStyle name="20% - Ênfase4 6 2 5 3" xfId="37761"/>
    <cellStyle name="20% - Ênfase4 6 2 6" xfId="17409"/>
    <cellStyle name="20% - Ênfase4 6 2 6 2" xfId="28471"/>
    <cellStyle name="20% - Ênfase4 6 2 6 3" xfId="39657"/>
    <cellStyle name="20% - Ênfase4 6 2 7" xfId="19134"/>
    <cellStyle name="20% - Ênfase4 6 2 8" xfId="30322"/>
    <cellStyle name="20% - Ênfase4 6 2 9" xfId="41508"/>
    <cellStyle name="20% - Ênfase4 6 3" xfId="916"/>
    <cellStyle name="20% - Ênfase4 6 3 10" xfId="43521"/>
    <cellStyle name="20% - Ênfase4 6 3 2" xfId="10794"/>
    <cellStyle name="20% - Ênfase4 6 3 2 2" xfId="21206"/>
    <cellStyle name="20% - Ênfase4 6 3 2 3" xfId="32394"/>
    <cellStyle name="20% - Ênfase4 6 3 3" xfId="12522"/>
    <cellStyle name="20% - Ênfase4 6 3 3 2" xfId="23099"/>
    <cellStyle name="20% - Ênfase4 6 3 3 3" xfId="34285"/>
    <cellStyle name="20% - Ênfase4 6 3 4" xfId="14247"/>
    <cellStyle name="20% - Ênfase4 6 3 4 2" xfId="24995"/>
    <cellStyle name="20% - Ênfase4 6 3 4 3" xfId="36181"/>
    <cellStyle name="20% - Ênfase4 6 3 5" xfId="15972"/>
    <cellStyle name="20% - Ênfase4 6 3 5 2" xfId="26891"/>
    <cellStyle name="20% - Ênfase4 6 3 5 3" xfId="38077"/>
    <cellStyle name="20% - Ênfase4 6 3 6" xfId="17697"/>
    <cellStyle name="20% - Ênfase4 6 3 6 2" xfId="28787"/>
    <cellStyle name="20% - Ênfase4 6 3 6 3" xfId="39973"/>
    <cellStyle name="20% - Ênfase4 6 3 7" xfId="19422"/>
    <cellStyle name="20% - Ênfase4 6 3 8" xfId="30610"/>
    <cellStyle name="20% - Ênfase4 6 3 9" xfId="41796"/>
    <cellStyle name="20% - Ênfase4 6 4" xfId="1232"/>
    <cellStyle name="20% - Ênfase4 6 4 10" xfId="43809"/>
    <cellStyle name="20% - Ênfase4 6 4 2" xfId="11082"/>
    <cellStyle name="20% - Ênfase4 6 4 2 2" xfId="21522"/>
    <cellStyle name="20% - Ênfase4 6 4 2 3" xfId="32710"/>
    <cellStyle name="20% - Ênfase4 6 4 3" xfId="12810"/>
    <cellStyle name="20% - Ênfase4 6 4 3 2" xfId="23415"/>
    <cellStyle name="20% - Ênfase4 6 4 3 3" xfId="34601"/>
    <cellStyle name="20% - Ênfase4 6 4 4" xfId="14535"/>
    <cellStyle name="20% - Ênfase4 6 4 4 2" xfId="25311"/>
    <cellStyle name="20% - Ênfase4 6 4 4 3" xfId="36497"/>
    <cellStyle name="20% - Ênfase4 6 4 5" xfId="16260"/>
    <cellStyle name="20% - Ênfase4 6 4 5 2" xfId="27207"/>
    <cellStyle name="20% - Ênfase4 6 4 5 3" xfId="38393"/>
    <cellStyle name="20% - Ênfase4 6 4 6" xfId="17985"/>
    <cellStyle name="20% - Ênfase4 6 4 6 2" xfId="29103"/>
    <cellStyle name="20% - Ênfase4 6 4 6 3" xfId="40289"/>
    <cellStyle name="20% - Ênfase4 6 4 7" xfId="19710"/>
    <cellStyle name="20% - Ênfase4 6 4 8" xfId="30898"/>
    <cellStyle name="20% - Ênfase4 6 4 9" xfId="42084"/>
    <cellStyle name="20% - Ênfase4 6 5" xfId="1548"/>
    <cellStyle name="20% - Ênfase4 6 5 10" xfId="44097"/>
    <cellStyle name="20% - Ênfase4 6 5 2" xfId="11370"/>
    <cellStyle name="20% - Ênfase4 6 5 2 2" xfId="21838"/>
    <cellStyle name="20% - Ênfase4 6 5 2 3" xfId="33026"/>
    <cellStyle name="20% - Ênfase4 6 5 3" xfId="13098"/>
    <cellStyle name="20% - Ênfase4 6 5 3 2" xfId="23731"/>
    <cellStyle name="20% - Ênfase4 6 5 3 3" xfId="34917"/>
    <cellStyle name="20% - Ênfase4 6 5 4" xfId="14823"/>
    <cellStyle name="20% - Ênfase4 6 5 4 2" xfId="25627"/>
    <cellStyle name="20% - Ênfase4 6 5 4 3" xfId="36813"/>
    <cellStyle name="20% - Ênfase4 6 5 5" xfId="16548"/>
    <cellStyle name="20% - Ênfase4 6 5 5 2" xfId="27523"/>
    <cellStyle name="20% - Ênfase4 6 5 5 3" xfId="38709"/>
    <cellStyle name="20% - Ênfase4 6 5 6" xfId="18273"/>
    <cellStyle name="20% - Ênfase4 6 5 6 2" xfId="29419"/>
    <cellStyle name="20% - Ênfase4 6 5 6 3" xfId="40605"/>
    <cellStyle name="20% - Ênfase4 6 5 7" xfId="19998"/>
    <cellStyle name="20% - Ênfase4 6 5 8" xfId="31186"/>
    <cellStyle name="20% - Ênfase4 6 5 9" xfId="42372"/>
    <cellStyle name="20% - Ênfase4 6 6" xfId="1864"/>
    <cellStyle name="20% - Ênfase4 6 6 10" xfId="44385"/>
    <cellStyle name="20% - Ênfase4 6 6 2" xfId="11658"/>
    <cellStyle name="20% - Ênfase4 6 6 2 2" xfId="22154"/>
    <cellStyle name="20% - Ênfase4 6 6 2 3" xfId="33342"/>
    <cellStyle name="20% - Ênfase4 6 6 3" xfId="13386"/>
    <cellStyle name="20% - Ênfase4 6 6 3 2" xfId="24047"/>
    <cellStyle name="20% - Ênfase4 6 6 3 3" xfId="35233"/>
    <cellStyle name="20% - Ênfase4 6 6 4" xfId="15111"/>
    <cellStyle name="20% - Ênfase4 6 6 4 2" xfId="25943"/>
    <cellStyle name="20% - Ênfase4 6 6 4 3" xfId="37129"/>
    <cellStyle name="20% - Ênfase4 6 6 5" xfId="16836"/>
    <cellStyle name="20% - Ênfase4 6 6 5 2" xfId="27839"/>
    <cellStyle name="20% - Ênfase4 6 6 5 3" xfId="39025"/>
    <cellStyle name="20% - Ênfase4 6 6 6" xfId="18561"/>
    <cellStyle name="20% - Ênfase4 6 6 6 2" xfId="29735"/>
    <cellStyle name="20% - Ênfase4 6 6 6 3" xfId="40921"/>
    <cellStyle name="20% - Ênfase4 6 6 7" xfId="20286"/>
    <cellStyle name="20% - Ênfase4 6 6 8" xfId="31474"/>
    <cellStyle name="20% - Ênfase4 6 6 9" xfId="42660"/>
    <cellStyle name="20% - Ênfase4 6 7" xfId="10217"/>
    <cellStyle name="20% - Ênfase4 6 7 2" xfId="20574"/>
    <cellStyle name="20% - Ênfase4 6 7 3" xfId="31762"/>
    <cellStyle name="20% - Ênfase4 6 8" xfId="11946"/>
    <cellStyle name="20% - Ênfase4 6 8 2" xfId="22467"/>
    <cellStyle name="20% - Ênfase4 6 8 3" xfId="33653"/>
    <cellStyle name="20% - Ênfase4 6 9" xfId="13671"/>
    <cellStyle name="20% - Ênfase4 6 9 2" xfId="24363"/>
    <cellStyle name="20% - Ênfase4 6 9 3" xfId="35549"/>
    <cellStyle name="20% - Ênfase4 7" xfId="442"/>
    <cellStyle name="20% - Ênfase4 7 10" xfId="43089"/>
    <cellStyle name="20% - Ênfase4 7 2" xfId="10362"/>
    <cellStyle name="20% - Ênfase4 7 2 2" xfId="20732"/>
    <cellStyle name="20% - Ênfase4 7 2 3" xfId="31920"/>
    <cellStyle name="20% - Ênfase4 7 3" xfId="12090"/>
    <cellStyle name="20% - Ênfase4 7 3 2" xfId="22625"/>
    <cellStyle name="20% - Ênfase4 7 3 3" xfId="33811"/>
    <cellStyle name="20% - Ênfase4 7 4" xfId="13815"/>
    <cellStyle name="20% - Ênfase4 7 4 2" xfId="24521"/>
    <cellStyle name="20% - Ênfase4 7 4 3" xfId="35707"/>
    <cellStyle name="20% - Ênfase4 7 5" xfId="15540"/>
    <cellStyle name="20% - Ênfase4 7 5 2" xfId="26417"/>
    <cellStyle name="20% - Ênfase4 7 5 3" xfId="37603"/>
    <cellStyle name="20% - Ênfase4 7 6" xfId="17265"/>
    <cellStyle name="20% - Ênfase4 7 6 2" xfId="28313"/>
    <cellStyle name="20% - Ênfase4 7 6 3" xfId="39499"/>
    <cellStyle name="20% - Ênfase4 7 7" xfId="18990"/>
    <cellStyle name="20% - Ênfase4 7 8" xfId="30178"/>
    <cellStyle name="20% - Ênfase4 7 9" xfId="41364"/>
    <cellStyle name="20% - Ênfase4 8" xfId="758"/>
    <cellStyle name="20% - Ênfase4 8 10" xfId="43377"/>
    <cellStyle name="20% - Ênfase4 8 2" xfId="10650"/>
    <cellStyle name="20% - Ênfase4 8 2 2" xfId="21048"/>
    <cellStyle name="20% - Ênfase4 8 2 3" xfId="32236"/>
    <cellStyle name="20% - Ênfase4 8 3" xfId="12378"/>
    <cellStyle name="20% - Ênfase4 8 3 2" xfId="22941"/>
    <cellStyle name="20% - Ênfase4 8 3 3" xfId="34127"/>
    <cellStyle name="20% - Ênfase4 8 4" xfId="14103"/>
    <cellStyle name="20% - Ênfase4 8 4 2" xfId="24837"/>
    <cellStyle name="20% - Ênfase4 8 4 3" xfId="36023"/>
    <cellStyle name="20% - Ênfase4 8 5" xfId="15828"/>
    <cellStyle name="20% - Ênfase4 8 5 2" xfId="26733"/>
    <cellStyle name="20% - Ênfase4 8 5 3" xfId="37919"/>
    <cellStyle name="20% - Ênfase4 8 6" xfId="17553"/>
    <cellStyle name="20% - Ênfase4 8 6 2" xfId="28629"/>
    <cellStyle name="20% - Ênfase4 8 6 3" xfId="39815"/>
    <cellStyle name="20% - Ênfase4 8 7" xfId="19278"/>
    <cellStyle name="20% - Ênfase4 8 8" xfId="30466"/>
    <cellStyle name="20% - Ênfase4 8 9" xfId="41652"/>
    <cellStyle name="20% - Ênfase4 9" xfId="1074"/>
    <cellStyle name="20% - Ênfase4 9 10" xfId="43665"/>
    <cellStyle name="20% - Ênfase4 9 2" xfId="10938"/>
    <cellStyle name="20% - Ênfase4 9 2 2" xfId="21364"/>
    <cellStyle name="20% - Ênfase4 9 2 3" xfId="32552"/>
    <cellStyle name="20% - Ênfase4 9 3" xfId="12666"/>
    <cellStyle name="20% - Ênfase4 9 3 2" xfId="23257"/>
    <cellStyle name="20% - Ênfase4 9 3 3" xfId="34443"/>
    <cellStyle name="20% - Ênfase4 9 4" xfId="14391"/>
    <cellStyle name="20% - Ênfase4 9 4 2" xfId="25153"/>
    <cellStyle name="20% - Ênfase4 9 4 3" xfId="36339"/>
    <cellStyle name="20% - Ênfase4 9 5" xfId="16116"/>
    <cellStyle name="20% - Ênfase4 9 5 2" xfId="27049"/>
    <cellStyle name="20% - Ênfase4 9 5 3" xfId="38235"/>
    <cellStyle name="20% - Ênfase4 9 6" xfId="17841"/>
    <cellStyle name="20% - Ênfase4 9 6 2" xfId="28945"/>
    <cellStyle name="20% - Ênfase4 9 6 3" xfId="40131"/>
    <cellStyle name="20% - Ênfase4 9 7" xfId="19566"/>
    <cellStyle name="20% - Ênfase4 9 8" xfId="30754"/>
    <cellStyle name="20% - Ênfase4 9 9" xfId="41940"/>
    <cellStyle name="20% - Ênfase5" xfId="38" builtinId="46" customBuiltin="1"/>
    <cellStyle name="20% - Ênfase5 10" xfId="1391"/>
    <cellStyle name="20% - Ênfase5 10 10" xfId="43954"/>
    <cellStyle name="20% - Ênfase5 10 2" xfId="11227"/>
    <cellStyle name="20% - Ênfase5 10 2 2" xfId="21681"/>
    <cellStyle name="20% - Ênfase5 10 2 3" xfId="32869"/>
    <cellStyle name="20% - Ênfase5 10 3" xfId="12955"/>
    <cellStyle name="20% - Ênfase5 10 3 2" xfId="23574"/>
    <cellStyle name="20% - Ênfase5 10 3 3" xfId="34760"/>
    <cellStyle name="20% - Ênfase5 10 4" xfId="14680"/>
    <cellStyle name="20% - Ênfase5 10 4 2" xfId="25470"/>
    <cellStyle name="20% - Ênfase5 10 4 3" xfId="36656"/>
    <cellStyle name="20% - Ênfase5 10 5" xfId="16405"/>
    <cellStyle name="20% - Ênfase5 10 5 2" xfId="27366"/>
    <cellStyle name="20% - Ênfase5 10 5 3" xfId="38552"/>
    <cellStyle name="20% - Ênfase5 10 6" xfId="18130"/>
    <cellStyle name="20% - Ênfase5 10 6 2" xfId="29262"/>
    <cellStyle name="20% - Ênfase5 10 6 3" xfId="40448"/>
    <cellStyle name="20% - Ênfase5 10 7" xfId="19855"/>
    <cellStyle name="20% - Ênfase5 10 8" xfId="31043"/>
    <cellStyle name="20% - Ênfase5 10 9" xfId="42229"/>
    <cellStyle name="20% - Ênfase5 11" xfId="1707"/>
    <cellStyle name="20% - Ênfase5 11 10" xfId="44242"/>
    <cellStyle name="20% - Ênfase5 11 2" xfId="11515"/>
    <cellStyle name="20% - Ênfase5 11 2 2" xfId="21997"/>
    <cellStyle name="20% - Ênfase5 11 2 3" xfId="33185"/>
    <cellStyle name="20% - Ênfase5 11 3" xfId="13243"/>
    <cellStyle name="20% - Ênfase5 11 3 2" xfId="23890"/>
    <cellStyle name="20% - Ênfase5 11 3 3" xfId="35076"/>
    <cellStyle name="20% - Ênfase5 11 4" xfId="14968"/>
    <cellStyle name="20% - Ênfase5 11 4 2" xfId="25786"/>
    <cellStyle name="20% - Ênfase5 11 4 3" xfId="36972"/>
    <cellStyle name="20% - Ênfase5 11 5" xfId="16693"/>
    <cellStyle name="20% - Ênfase5 11 5 2" xfId="27682"/>
    <cellStyle name="20% - Ênfase5 11 5 3" xfId="38868"/>
    <cellStyle name="20% - Ênfase5 11 6" xfId="18418"/>
    <cellStyle name="20% - Ênfase5 11 6 2" xfId="29578"/>
    <cellStyle name="20% - Ênfase5 11 6 3" xfId="40764"/>
    <cellStyle name="20% - Ênfase5 11 7" xfId="20143"/>
    <cellStyle name="20% - Ênfase5 11 8" xfId="31331"/>
    <cellStyle name="20% - Ênfase5 11 9" xfId="42517"/>
    <cellStyle name="20% - Ênfase5 12" xfId="2087"/>
    <cellStyle name="20% - Ênfase5 12 2" xfId="20431"/>
    <cellStyle name="20% - Ênfase5 12 3" xfId="31619"/>
    <cellStyle name="20% - Ênfase5 13" xfId="11803"/>
    <cellStyle name="20% - Ênfase5 13 2" xfId="22313"/>
    <cellStyle name="20% - Ênfase5 13 3" xfId="33501"/>
    <cellStyle name="20% - Ênfase5 14" xfId="13531"/>
    <cellStyle name="20% - Ênfase5 14 2" xfId="24206"/>
    <cellStyle name="20% - Ênfase5 14 3" xfId="35392"/>
    <cellStyle name="20% - Ênfase5 15" xfId="15256"/>
    <cellStyle name="20% - Ênfase5 15 2" xfId="26102"/>
    <cellStyle name="20% - Ênfase5 15 3" xfId="37288"/>
    <cellStyle name="20% - Ênfase5 16" xfId="16981"/>
    <cellStyle name="20% - Ênfase5 16 2" xfId="27998"/>
    <cellStyle name="20% - Ênfase5 16 3" xfId="39184"/>
    <cellStyle name="20% - Ênfase5 17" xfId="18706"/>
    <cellStyle name="20% - Ênfase5 18" xfId="29894"/>
    <cellStyle name="20% - Ênfase5 19" xfId="41080"/>
    <cellStyle name="20% - Ênfase5 2" xfId="147"/>
    <cellStyle name="20% - Ênfase5 2 10" xfId="11823"/>
    <cellStyle name="20% - Ênfase5 2 10 2" xfId="22332"/>
    <cellStyle name="20% - Ênfase5 2 10 3" xfId="33518"/>
    <cellStyle name="20% - Ênfase5 2 11" xfId="13548"/>
    <cellStyle name="20% - Ênfase5 2 11 2" xfId="24228"/>
    <cellStyle name="20% - Ênfase5 2 11 3" xfId="35414"/>
    <cellStyle name="20% - Ênfase5 2 12" xfId="15273"/>
    <cellStyle name="20% - Ênfase5 2 12 2" xfId="26124"/>
    <cellStyle name="20% - Ênfase5 2 12 3" xfId="37310"/>
    <cellStyle name="20% - Ênfase5 2 13" xfId="16998"/>
    <cellStyle name="20% - Ênfase5 2 13 2" xfId="28020"/>
    <cellStyle name="20% - Ênfase5 2 13 3" xfId="39206"/>
    <cellStyle name="20% - Ênfase5 2 14" xfId="18723"/>
    <cellStyle name="20% - Ênfase5 2 15" xfId="29911"/>
    <cellStyle name="20% - Ênfase5 2 16" xfId="41097"/>
    <cellStyle name="20% - Ênfase5 2 17" xfId="42822"/>
    <cellStyle name="20% - Ênfase5 2 2" xfId="237"/>
    <cellStyle name="20% - Ênfase5 2 2 10" xfId="13630"/>
    <cellStyle name="20% - Ênfase5 2 2 10 2" xfId="24318"/>
    <cellStyle name="20% - Ênfase5 2 2 10 3" xfId="35504"/>
    <cellStyle name="20% - Ênfase5 2 2 11" xfId="15355"/>
    <cellStyle name="20% - Ênfase5 2 2 11 2" xfId="26214"/>
    <cellStyle name="20% - Ênfase5 2 2 11 3" xfId="37400"/>
    <cellStyle name="20% - Ênfase5 2 2 12" xfId="17080"/>
    <cellStyle name="20% - Ênfase5 2 2 12 2" xfId="28110"/>
    <cellStyle name="20% - Ênfase5 2 2 12 3" xfId="39296"/>
    <cellStyle name="20% - Ênfase5 2 2 13" xfId="18805"/>
    <cellStyle name="20% - Ênfase5 2 2 14" xfId="29993"/>
    <cellStyle name="20% - Ênfase5 2 2 15" xfId="41179"/>
    <cellStyle name="20% - Ênfase5 2 2 16" xfId="42904"/>
    <cellStyle name="20% - Ênfase5 2 2 2" xfId="395"/>
    <cellStyle name="20% - Ênfase5 2 2 2 10" xfId="15499"/>
    <cellStyle name="20% - Ênfase5 2 2 2 10 2" xfId="26372"/>
    <cellStyle name="20% - Ênfase5 2 2 2 10 3" xfId="37558"/>
    <cellStyle name="20% - Ênfase5 2 2 2 11" xfId="17224"/>
    <cellStyle name="20% - Ênfase5 2 2 2 11 2" xfId="28268"/>
    <cellStyle name="20% - Ênfase5 2 2 2 11 3" xfId="39454"/>
    <cellStyle name="20% - Ênfase5 2 2 2 12" xfId="18949"/>
    <cellStyle name="20% - Ênfase5 2 2 2 13" xfId="30137"/>
    <cellStyle name="20% - Ênfase5 2 2 2 14" xfId="41323"/>
    <cellStyle name="20% - Ênfase5 2 2 2 15" xfId="43048"/>
    <cellStyle name="20% - Ênfase5 2 2 2 2" xfId="713"/>
    <cellStyle name="20% - Ênfase5 2 2 2 2 10" xfId="43336"/>
    <cellStyle name="20% - Ênfase5 2 2 2 2 2" xfId="10609"/>
    <cellStyle name="20% - Ênfase5 2 2 2 2 2 2" xfId="21003"/>
    <cellStyle name="20% - Ênfase5 2 2 2 2 2 3" xfId="32191"/>
    <cellStyle name="20% - Ênfase5 2 2 2 2 3" xfId="12337"/>
    <cellStyle name="20% - Ênfase5 2 2 2 2 3 2" xfId="22896"/>
    <cellStyle name="20% - Ênfase5 2 2 2 2 3 3" xfId="34082"/>
    <cellStyle name="20% - Ênfase5 2 2 2 2 4" xfId="14062"/>
    <cellStyle name="20% - Ênfase5 2 2 2 2 4 2" xfId="24792"/>
    <cellStyle name="20% - Ênfase5 2 2 2 2 4 3" xfId="35978"/>
    <cellStyle name="20% - Ênfase5 2 2 2 2 5" xfId="15787"/>
    <cellStyle name="20% - Ênfase5 2 2 2 2 5 2" xfId="26688"/>
    <cellStyle name="20% - Ênfase5 2 2 2 2 5 3" xfId="37874"/>
    <cellStyle name="20% - Ênfase5 2 2 2 2 6" xfId="17512"/>
    <cellStyle name="20% - Ênfase5 2 2 2 2 6 2" xfId="28584"/>
    <cellStyle name="20% - Ênfase5 2 2 2 2 6 3" xfId="39770"/>
    <cellStyle name="20% - Ênfase5 2 2 2 2 7" xfId="19237"/>
    <cellStyle name="20% - Ênfase5 2 2 2 2 8" xfId="30425"/>
    <cellStyle name="20% - Ênfase5 2 2 2 2 9" xfId="41611"/>
    <cellStyle name="20% - Ênfase5 2 2 2 3" xfId="1029"/>
    <cellStyle name="20% - Ênfase5 2 2 2 3 10" xfId="43624"/>
    <cellStyle name="20% - Ênfase5 2 2 2 3 2" xfId="10897"/>
    <cellStyle name="20% - Ênfase5 2 2 2 3 2 2" xfId="21319"/>
    <cellStyle name="20% - Ênfase5 2 2 2 3 2 3" xfId="32507"/>
    <cellStyle name="20% - Ênfase5 2 2 2 3 3" xfId="12625"/>
    <cellStyle name="20% - Ênfase5 2 2 2 3 3 2" xfId="23212"/>
    <cellStyle name="20% - Ênfase5 2 2 2 3 3 3" xfId="34398"/>
    <cellStyle name="20% - Ênfase5 2 2 2 3 4" xfId="14350"/>
    <cellStyle name="20% - Ênfase5 2 2 2 3 4 2" xfId="25108"/>
    <cellStyle name="20% - Ênfase5 2 2 2 3 4 3" xfId="36294"/>
    <cellStyle name="20% - Ênfase5 2 2 2 3 5" xfId="16075"/>
    <cellStyle name="20% - Ênfase5 2 2 2 3 5 2" xfId="27004"/>
    <cellStyle name="20% - Ênfase5 2 2 2 3 5 3" xfId="38190"/>
    <cellStyle name="20% - Ênfase5 2 2 2 3 6" xfId="17800"/>
    <cellStyle name="20% - Ênfase5 2 2 2 3 6 2" xfId="28900"/>
    <cellStyle name="20% - Ênfase5 2 2 2 3 6 3" xfId="40086"/>
    <cellStyle name="20% - Ênfase5 2 2 2 3 7" xfId="19525"/>
    <cellStyle name="20% - Ênfase5 2 2 2 3 8" xfId="30713"/>
    <cellStyle name="20% - Ênfase5 2 2 2 3 9" xfId="41899"/>
    <cellStyle name="20% - Ênfase5 2 2 2 4" xfId="1345"/>
    <cellStyle name="20% - Ênfase5 2 2 2 4 10" xfId="43912"/>
    <cellStyle name="20% - Ênfase5 2 2 2 4 2" xfId="11185"/>
    <cellStyle name="20% - Ênfase5 2 2 2 4 2 2" xfId="21635"/>
    <cellStyle name="20% - Ênfase5 2 2 2 4 2 3" xfId="32823"/>
    <cellStyle name="20% - Ênfase5 2 2 2 4 3" xfId="12913"/>
    <cellStyle name="20% - Ênfase5 2 2 2 4 3 2" xfId="23528"/>
    <cellStyle name="20% - Ênfase5 2 2 2 4 3 3" xfId="34714"/>
    <cellStyle name="20% - Ênfase5 2 2 2 4 4" xfId="14638"/>
    <cellStyle name="20% - Ênfase5 2 2 2 4 4 2" xfId="25424"/>
    <cellStyle name="20% - Ênfase5 2 2 2 4 4 3" xfId="36610"/>
    <cellStyle name="20% - Ênfase5 2 2 2 4 5" xfId="16363"/>
    <cellStyle name="20% - Ênfase5 2 2 2 4 5 2" xfId="27320"/>
    <cellStyle name="20% - Ênfase5 2 2 2 4 5 3" xfId="38506"/>
    <cellStyle name="20% - Ênfase5 2 2 2 4 6" xfId="18088"/>
    <cellStyle name="20% - Ênfase5 2 2 2 4 6 2" xfId="29216"/>
    <cellStyle name="20% - Ênfase5 2 2 2 4 6 3" xfId="40402"/>
    <cellStyle name="20% - Ênfase5 2 2 2 4 7" xfId="19813"/>
    <cellStyle name="20% - Ênfase5 2 2 2 4 8" xfId="31001"/>
    <cellStyle name="20% - Ênfase5 2 2 2 4 9" xfId="42187"/>
    <cellStyle name="20% - Ênfase5 2 2 2 5" xfId="1661"/>
    <cellStyle name="20% - Ênfase5 2 2 2 5 10" xfId="44200"/>
    <cellStyle name="20% - Ênfase5 2 2 2 5 2" xfId="11473"/>
    <cellStyle name="20% - Ênfase5 2 2 2 5 2 2" xfId="21951"/>
    <cellStyle name="20% - Ênfase5 2 2 2 5 2 3" xfId="33139"/>
    <cellStyle name="20% - Ênfase5 2 2 2 5 3" xfId="13201"/>
    <cellStyle name="20% - Ênfase5 2 2 2 5 3 2" xfId="23844"/>
    <cellStyle name="20% - Ênfase5 2 2 2 5 3 3" xfId="35030"/>
    <cellStyle name="20% - Ênfase5 2 2 2 5 4" xfId="14926"/>
    <cellStyle name="20% - Ênfase5 2 2 2 5 4 2" xfId="25740"/>
    <cellStyle name="20% - Ênfase5 2 2 2 5 4 3" xfId="36926"/>
    <cellStyle name="20% - Ênfase5 2 2 2 5 5" xfId="16651"/>
    <cellStyle name="20% - Ênfase5 2 2 2 5 5 2" xfId="27636"/>
    <cellStyle name="20% - Ênfase5 2 2 2 5 5 3" xfId="38822"/>
    <cellStyle name="20% - Ênfase5 2 2 2 5 6" xfId="18376"/>
    <cellStyle name="20% - Ênfase5 2 2 2 5 6 2" xfId="29532"/>
    <cellStyle name="20% - Ênfase5 2 2 2 5 6 3" xfId="40718"/>
    <cellStyle name="20% - Ênfase5 2 2 2 5 7" xfId="20101"/>
    <cellStyle name="20% - Ênfase5 2 2 2 5 8" xfId="31289"/>
    <cellStyle name="20% - Ênfase5 2 2 2 5 9" xfId="42475"/>
    <cellStyle name="20% - Ênfase5 2 2 2 6" xfId="1977"/>
    <cellStyle name="20% - Ênfase5 2 2 2 6 10" xfId="44488"/>
    <cellStyle name="20% - Ênfase5 2 2 2 6 2" xfId="11761"/>
    <cellStyle name="20% - Ênfase5 2 2 2 6 2 2" xfId="22267"/>
    <cellStyle name="20% - Ênfase5 2 2 2 6 2 3" xfId="33455"/>
    <cellStyle name="20% - Ênfase5 2 2 2 6 3" xfId="13489"/>
    <cellStyle name="20% - Ênfase5 2 2 2 6 3 2" xfId="24160"/>
    <cellStyle name="20% - Ênfase5 2 2 2 6 3 3" xfId="35346"/>
    <cellStyle name="20% - Ênfase5 2 2 2 6 4" xfId="15214"/>
    <cellStyle name="20% - Ênfase5 2 2 2 6 4 2" xfId="26056"/>
    <cellStyle name="20% - Ênfase5 2 2 2 6 4 3" xfId="37242"/>
    <cellStyle name="20% - Ênfase5 2 2 2 6 5" xfId="16939"/>
    <cellStyle name="20% - Ênfase5 2 2 2 6 5 2" xfId="27952"/>
    <cellStyle name="20% - Ênfase5 2 2 2 6 5 3" xfId="39138"/>
    <cellStyle name="20% - Ênfase5 2 2 2 6 6" xfId="18664"/>
    <cellStyle name="20% - Ênfase5 2 2 2 6 6 2" xfId="29848"/>
    <cellStyle name="20% - Ênfase5 2 2 2 6 6 3" xfId="41034"/>
    <cellStyle name="20% - Ênfase5 2 2 2 6 7" xfId="20389"/>
    <cellStyle name="20% - Ênfase5 2 2 2 6 8" xfId="31577"/>
    <cellStyle name="20% - Ênfase5 2 2 2 6 9" xfId="42763"/>
    <cellStyle name="20% - Ênfase5 2 2 2 7" xfId="10320"/>
    <cellStyle name="20% - Ênfase5 2 2 2 7 2" xfId="20687"/>
    <cellStyle name="20% - Ênfase5 2 2 2 7 3" xfId="31875"/>
    <cellStyle name="20% - Ênfase5 2 2 2 8" xfId="12049"/>
    <cellStyle name="20% - Ênfase5 2 2 2 8 2" xfId="22580"/>
    <cellStyle name="20% - Ênfase5 2 2 2 8 3" xfId="33766"/>
    <cellStyle name="20% - Ênfase5 2 2 2 9" xfId="13774"/>
    <cellStyle name="20% - Ênfase5 2 2 2 9 2" xfId="24476"/>
    <cellStyle name="20% - Ênfase5 2 2 2 9 3" xfId="35662"/>
    <cellStyle name="20% - Ênfase5 2 2 3" xfId="555"/>
    <cellStyle name="20% - Ênfase5 2 2 3 10" xfId="43192"/>
    <cellStyle name="20% - Ênfase5 2 2 3 2" xfId="10465"/>
    <cellStyle name="20% - Ênfase5 2 2 3 2 2" xfId="20845"/>
    <cellStyle name="20% - Ênfase5 2 2 3 2 3" xfId="32033"/>
    <cellStyle name="20% - Ênfase5 2 2 3 3" xfId="12193"/>
    <cellStyle name="20% - Ênfase5 2 2 3 3 2" xfId="22738"/>
    <cellStyle name="20% - Ênfase5 2 2 3 3 3" xfId="33924"/>
    <cellStyle name="20% - Ênfase5 2 2 3 4" xfId="13918"/>
    <cellStyle name="20% - Ênfase5 2 2 3 4 2" xfId="24634"/>
    <cellStyle name="20% - Ênfase5 2 2 3 4 3" xfId="35820"/>
    <cellStyle name="20% - Ênfase5 2 2 3 5" xfId="15643"/>
    <cellStyle name="20% - Ênfase5 2 2 3 5 2" xfId="26530"/>
    <cellStyle name="20% - Ênfase5 2 2 3 5 3" xfId="37716"/>
    <cellStyle name="20% - Ênfase5 2 2 3 6" xfId="17368"/>
    <cellStyle name="20% - Ênfase5 2 2 3 6 2" xfId="28426"/>
    <cellStyle name="20% - Ênfase5 2 2 3 6 3" xfId="39612"/>
    <cellStyle name="20% - Ênfase5 2 2 3 7" xfId="19093"/>
    <cellStyle name="20% - Ênfase5 2 2 3 8" xfId="30281"/>
    <cellStyle name="20% - Ênfase5 2 2 3 9" xfId="41467"/>
    <cellStyle name="20% - Ênfase5 2 2 4" xfId="871"/>
    <cellStyle name="20% - Ênfase5 2 2 4 10" xfId="43480"/>
    <cellStyle name="20% - Ênfase5 2 2 4 2" xfId="10753"/>
    <cellStyle name="20% - Ênfase5 2 2 4 2 2" xfId="21161"/>
    <cellStyle name="20% - Ênfase5 2 2 4 2 3" xfId="32349"/>
    <cellStyle name="20% - Ênfase5 2 2 4 3" xfId="12481"/>
    <cellStyle name="20% - Ênfase5 2 2 4 3 2" xfId="23054"/>
    <cellStyle name="20% - Ênfase5 2 2 4 3 3" xfId="34240"/>
    <cellStyle name="20% - Ênfase5 2 2 4 4" xfId="14206"/>
    <cellStyle name="20% - Ênfase5 2 2 4 4 2" xfId="24950"/>
    <cellStyle name="20% - Ênfase5 2 2 4 4 3" xfId="36136"/>
    <cellStyle name="20% - Ênfase5 2 2 4 5" xfId="15931"/>
    <cellStyle name="20% - Ênfase5 2 2 4 5 2" xfId="26846"/>
    <cellStyle name="20% - Ênfase5 2 2 4 5 3" xfId="38032"/>
    <cellStyle name="20% - Ênfase5 2 2 4 6" xfId="17656"/>
    <cellStyle name="20% - Ênfase5 2 2 4 6 2" xfId="28742"/>
    <cellStyle name="20% - Ênfase5 2 2 4 6 3" xfId="39928"/>
    <cellStyle name="20% - Ênfase5 2 2 4 7" xfId="19381"/>
    <cellStyle name="20% - Ênfase5 2 2 4 8" xfId="30569"/>
    <cellStyle name="20% - Ênfase5 2 2 4 9" xfId="41755"/>
    <cellStyle name="20% - Ênfase5 2 2 5" xfId="1187"/>
    <cellStyle name="20% - Ênfase5 2 2 5 10" xfId="43768"/>
    <cellStyle name="20% - Ênfase5 2 2 5 2" xfId="11041"/>
    <cellStyle name="20% - Ênfase5 2 2 5 2 2" xfId="21477"/>
    <cellStyle name="20% - Ênfase5 2 2 5 2 3" xfId="32665"/>
    <cellStyle name="20% - Ênfase5 2 2 5 3" xfId="12769"/>
    <cellStyle name="20% - Ênfase5 2 2 5 3 2" xfId="23370"/>
    <cellStyle name="20% - Ênfase5 2 2 5 3 3" xfId="34556"/>
    <cellStyle name="20% - Ênfase5 2 2 5 4" xfId="14494"/>
    <cellStyle name="20% - Ênfase5 2 2 5 4 2" xfId="25266"/>
    <cellStyle name="20% - Ênfase5 2 2 5 4 3" xfId="36452"/>
    <cellStyle name="20% - Ênfase5 2 2 5 5" xfId="16219"/>
    <cellStyle name="20% - Ênfase5 2 2 5 5 2" xfId="27162"/>
    <cellStyle name="20% - Ênfase5 2 2 5 5 3" xfId="38348"/>
    <cellStyle name="20% - Ênfase5 2 2 5 6" xfId="17944"/>
    <cellStyle name="20% - Ênfase5 2 2 5 6 2" xfId="29058"/>
    <cellStyle name="20% - Ênfase5 2 2 5 6 3" xfId="40244"/>
    <cellStyle name="20% - Ênfase5 2 2 5 7" xfId="19669"/>
    <cellStyle name="20% - Ênfase5 2 2 5 8" xfId="30857"/>
    <cellStyle name="20% - Ênfase5 2 2 5 9" xfId="42043"/>
    <cellStyle name="20% - Ênfase5 2 2 6" xfId="1503"/>
    <cellStyle name="20% - Ênfase5 2 2 6 10" xfId="44056"/>
    <cellStyle name="20% - Ênfase5 2 2 6 2" xfId="11329"/>
    <cellStyle name="20% - Ênfase5 2 2 6 2 2" xfId="21793"/>
    <cellStyle name="20% - Ênfase5 2 2 6 2 3" xfId="32981"/>
    <cellStyle name="20% - Ênfase5 2 2 6 3" xfId="13057"/>
    <cellStyle name="20% - Ênfase5 2 2 6 3 2" xfId="23686"/>
    <cellStyle name="20% - Ênfase5 2 2 6 3 3" xfId="34872"/>
    <cellStyle name="20% - Ênfase5 2 2 6 4" xfId="14782"/>
    <cellStyle name="20% - Ênfase5 2 2 6 4 2" xfId="25582"/>
    <cellStyle name="20% - Ênfase5 2 2 6 4 3" xfId="36768"/>
    <cellStyle name="20% - Ênfase5 2 2 6 5" xfId="16507"/>
    <cellStyle name="20% - Ênfase5 2 2 6 5 2" xfId="27478"/>
    <cellStyle name="20% - Ênfase5 2 2 6 5 3" xfId="38664"/>
    <cellStyle name="20% - Ênfase5 2 2 6 6" xfId="18232"/>
    <cellStyle name="20% - Ênfase5 2 2 6 6 2" xfId="29374"/>
    <cellStyle name="20% - Ênfase5 2 2 6 6 3" xfId="40560"/>
    <cellStyle name="20% - Ênfase5 2 2 6 7" xfId="19957"/>
    <cellStyle name="20% - Ênfase5 2 2 6 8" xfId="31145"/>
    <cellStyle name="20% - Ênfase5 2 2 6 9" xfId="42331"/>
    <cellStyle name="20% - Ênfase5 2 2 7" xfId="1819"/>
    <cellStyle name="20% - Ênfase5 2 2 7 10" xfId="44344"/>
    <cellStyle name="20% - Ênfase5 2 2 7 2" xfId="11617"/>
    <cellStyle name="20% - Ênfase5 2 2 7 2 2" xfId="22109"/>
    <cellStyle name="20% - Ênfase5 2 2 7 2 3" xfId="33297"/>
    <cellStyle name="20% - Ênfase5 2 2 7 3" xfId="13345"/>
    <cellStyle name="20% - Ênfase5 2 2 7 3 2" xfId="24002"/>
    <cellStyle name="20% - Ênfase5 2 2 7 3 3" xfId="35188"/>
    <cellStyle name="20% - Ênfase5 2 2 7 4" xfId="15070"/>
    <cellStyle name="20% - Ênfase5 2 2 7 4 2" xfId="25898"/>
    <cellStyle name="20% - Ênfase5 2 2 7 4 3" xfId="37084"/>
    <cellStyle name="20% - Ênfase5 2 2 7 5" xfId="16795"/>
    <cellStyle name="20% - Ênfase5 2 2 7 5 2" xfId="27794"/>
    <cellStyle name="20% - Ênfase5 2 2 7 5 3" xfId="38980"/>
    <cellStyle name="20% - Ênfase5 2 2 7 6" xfId="18520"/>
    <cellStyle name="20% - Ênfase5 2 2 7 6 2" xfId="29690"/>
    <cellStyle name="20% - Ênfase5 2 2 7 6 3" xfId="40876"/>
    <cellStyle name="20% - Ênfase5 2 2 7 7" xfId="20245"/>
    <cellStyle name="20% - Ênfase5 2 2 7 8" xfId="31433"/>
    <cellStyle name="20% - Ênfase5 2 2 7 9" xfId="42619"/>
    <cellStyle name="20% - Ênfase5 2 2 8" xfId="2054"/>
    <cellStyle name="20% - Ênfase5 2 2 8 2" xfId="20533"/>
    <cellStyle name="20% - Ênfase5 2 2 8 3" xfId="31721"/>
    <cellStyle name="20% - Ênfase5 2 2 9" xfId="11905"/>
    <cellStyle name="20% - Ênfase5 2 2 9 2" xfId="22422"/>
    <cellStyle name="20% - Ênfase5 2 2 9 3" xfId="33608"/>
    <cellStyle name="20% - Ênfase5 2 3" xfId="305"/>
    <cellStyle name="20% - Ênfase5 2 3 10" xfId="15417"/>
    <cellStyle name="20% - Ênfase5 2 3 10 2" xfId="26282"/>
    <cellStyle name="20% - Ênfase5 2 3 10 3" xfId="37468"/>
    <cellStyle name="20% - Ênfase5 2 3 11" xfId="17142"/>
    <cellStyle name="20% - Ênfase5 2 3 11 2" xfId="28178"/>
    <cellStyle name="20% - Ênfase5 2 3 11 3" xfId="39364"/>
    <cellStyle name="20% - Ênfase5 2 3 12" xfId="18867"/>
    <cellStyle name="20% - Ênfase5 2 3 13" xfId="30055"/>
    <cellStyle name="20% - Ênfase5 2 3 14" xfId="41241"/>
    <cellStyle name="20% - Ênfase5 2 3 15" xfId="42966"/>
    <cellStyle name="20% - Ênfase5 2 3 2" xfId="623"/>
    <cellStyle name="20% - Ênfase5 2 3 2 10" xfId="43254"/>
    <cellStyle name="20% - Ênfase5 2 3 2 2" xfId="10527"/>
    <cellStyle name="20% - Ênfase5 2 3 2 2 2" xfId="20913"/>
    <cellStyle name="20% - Ênfase5 2 3 2 2 3" xfId="32101"/>
    <cellStyle name="20% - Ênfase5 2 3 2 3" xfId="12255"/>
    <cellStyle name="20% - Ênfase5 2 3 2 3 2" xfId="22806"/>
    <cellStyle name="20% - Ênfase5 2 3 2 3 3" xfId="33992"/>
    <cellStyle name="20% - Ênfase5 2 3 2 4" xfId="13980"/>
    <cellStyle name="20% - Ênfase5 2 3 2 4 2" xfId="24702"/>
    <cellStyle name="20% - Ênfase5 2 3 2 4 3" xfId="35888"/>
    <cellStyle name="20% - Ênfase5 2 3 2 5" xfId="15705"/>
    <cellStyle name="20% - Ênfase5 2 3 2 5 2" xfId="26598"/>
    <cellStyle name="20% - Ênfase5 2 3 2 5 3" xfId="37784"/>
    <cellStyle name="20% - Ênfase5 2 3 2 6" xfId="17430"/>
    <cellStyle name="20% - Ênfase5 2 3 2 6 2" xfId="28494"/>
    <cellStyle name="20% - Ênfase5 2 3 2 6 3" xfId="39680"/>
    <cellStyle name="20% - Ênfase5 2 3 2 7" xfId="19155"/>
    <cellStyle name="20% - Ênfase5 2 3 2 8" xfId="30343"/>
    <cellStyle name="20% - Ênfase5 2 3 2 9" xfId="41529"/>
    <cellStyle name="20% - Ênfase5 2 3 3" xfId="939"/>
    <cellStyle name="20% - Ênfase5 2 3 3 10" xfId="43542"/>
    <cellStyle name="20% - Ênfase5 2 3 3 2" xfId="10815"/>
    <cellStyle name="20% - Ênfase5 2 3 3 2 2" xfId="21229"/>
    <cellStyle name="20% - Ênfase5 2 3 3 2 3" xfId="32417"/>
    <cellStyle name="20% - Ênfase5 2 3 3 3" xfId="12543"/>
    <cellStyle name="20% - Ênfase5 2 3 3 3 2" xfId="23122"/>
    <cellStyle name="20% - Ênfase5 2 3 3 3 3" xfId="34308"/>
    <cellStyle name="20% - Ênfase5 2 3 3 4" xfId="14268"/>
    <cellStyle name="20% - Ênfase5 2 3 3 4 2" xfId="25018"/>
    <cellStyle name="20% - Ênfase5 2 3 3 4 3" xfId="36204"/>
    <cellStyle name="20% - Ênfase5 2 3 3 5" xfId="15993"/>
    <cellStyle name="20% - Ênfase5 2 3 3 5 2" xfId="26914"/>
    <cellStyle name="20% - Ênfase5 2 3 3 5 3" xfId="38100"/>
    <cellStyle name="20% - Ênfase5 2 3 3 6" xfId="17718"/>
    <cellStyle name="20% - Ênfase5 2 3 3 6 2" xfId="28810"/>
    <cellStyle name="20% - Ênfase5 2 3 3 6 3" xfId="39996"/>
    <cellStyle name="20% - Ênfase5 2 3 3 7" xfId="19443"/>
    <cellStyle name="20% - Ênfase5 2 3 3 8" xfId="30631"/>
    <cellStyle name="20% - Ênfase5 2 3 3 9" xfId="41817"/>
    <cellStyle name="20% - Ênfase5 2 3 4" xfId="1255"/>
    <cellStyle name="20% - Ênfase5 2 3 4 10" xfId="43830"/>
    <cellStyle name="20% - Ênfase5 2 3 4 2" xfId="11103"/>
    <cellStyle name="20% - Ênfase5 2 3 4 2 2" xfId="21545"/>
    <cellStyle name="20% - Ênfase5 2 3 4 2 3" xfId="32733"/>
    <cellStyle name="20% - Ênfase5 2 3 4 3" xfId="12831"/>
    <cellStyle name="20% - Ênfase5 2 3 4 3 2" xfId="23438"/>
    <cellStyle name="20% - Ênfase5 2 3 4 3 3" xfId="34624"/>
    <cellStyle name="20% - Ênfase5 2 3 4 4" xfId="14556"/>
    <cellStyle name="20% - Ênfase5 2 3 4 4 2" xfId="25334"/>
    <cellStyle name="20% - Ênfase5 2 3 4 4 3" xfId="36520"/>
    <cellStyle name="20% - Ênfase5 2 3 4 5" xfId="16281"/>
    <cellStyle name="20% - Ênfase5 2 3 4 5 2" xfId="27230"/>
    <cellStyle name="20% - Ênfase5 2 3 4 5 3" xfId="38416"/>
    <cellStyle name="20% - Ênfase5 2 3 4 6" xfId="18006"/>
    <cellStyle name="20% - Ênfase5 2 3 4 6 2" xfId="29126"/>
    <cellStyle name="20% - Ênfase5 2 3 4 6 3" xfId="40312"/>
    <cellStyle name="20% - Ênfase5 2 3 4 7" xfId="19731"/>
    <cellStyle name="20% - Ênfase5 2 3 4 8" xfId="30919"/>
    <cellStyle name="20% - Ênfase5 2 3 4 9" xfId="42105"/>
    <cellStyle name="20% - Ênfase5 2 3 5" xfId="1571"/>
    <cellStyle name="20% - Ênfase5 2 3 5 10" xfId="44118"/>
    <cellStyle name="20% - Ênfase5 2 3 5 2" xfId="11391"/>
    <cellStyle name="20% - Ênfase5 2 3 5 2 2" xfId="21861"/>
    <cellStyle name="20% - Ênfase5 2 3 5 2 3" xfId="33049"/>
    <cellStyle name="20% - Ênfase5 2 3 5 3" xfId="13119"/>
    <cellStyle name="20% - Ênfase5 2 3 5 3 2" xfId="23754"/>
    <cellStyle name="20% - Ênfase5 2 3 5 3 3" xfId="34940"/>
    <cellStyle name="20% - Ênfase5 2 3 5 4" xfId="14844"/>
    <cellStyle name="20% - Ênfase5 2 3 5 4 2" xfId="25650"/>
    <cellStyle name="20% - Ênfase5 2 3 5 4 3" xfId="36836"/>
    <cellStyle name="20% - Ênfase5 2 3 5 5" xfId="16569"/>
    <cellStyle name="20% - Ênfase5 2 3 5 5 2" xfId="27546"/>
    <cellStyle name="20% - Ênfase5 2 3 5 5 3" xfId="38732"/>
    <cellStyle name="20% - Ênfase5 2 3 5 6" xfId="18294"/>
    <cellStyle name="20% - Ênfase5 2 3 5 6 2" xfId="29442"/>
    <cellStyle name="20% - Ênfase5 2 3 5 6 3" xfId="40628"/>
    <cellStyle name="20% - Ênfase5 2 3 5 7" xfId="20019"/>
    <cellStyle name="20% - Ênfase5 2 3 5 8" xfId="31207"/>
    <cellStyle name="20% - Ênfase5 2 3 5 9" xfId="42393"/>
    <cellStyle name="20% - Ênfase5 2 3 6" xfId="1887"/>
    <cellStyle name="20% - Ênfase5 2 3 6 10" xfId="44406"/>
    <cellStyle name="20% - Ênfase5 2 3 6 2" xfId="11679"/>
    <cellStyle name="20% - Ênfase5 2 3 6 2 2" xfId="22177"/>
    <cellStyle name="20% - Ênfase5 2 3 6 2 3" xfId="33365"/>
    <cellStyle name="20% - Ênfase5 2 3 6 3" xfId="13407"/>
    <cellStyle name="20% - Ênfase5 2 3 6 3 2" xfId="24070"/>
    <cellStyle name="20% - Ênfase5 2 3 6 3 3" xfId="35256"/>
    <cellStyle name="20% - Ênfase5 2 3 6 4" xfId="15132"/>
    <cellStyle name="20% - Ênfase5 2 3 6 4 2" xfId="25966"/>
    <cellStyle name="20% - Ênfase5 2 3 6 4 3" xfId="37152"/>
    <cellStyle name="20% - Ênfase5 2 3 6 5" xfId="16857"/>
    <cellStyle name="20% - Ênfase5 2 3 6 5 2" xfId="27862"/>
    <cellStyle name="20% - Ênfase5 2 3 6 5 3" xfId="39048"/>
    <cellStyle name="20% - Ênfase5 2 3 6 6" xfId="18582"/>
    <cellStyle name="20% - Ênfase5 2 3 6 6 2" xfId="29758"/>
    <cellStyle name="20% - Ênfase5 2 3 6 6 3" xfId="40944"/>
    <cellStyle name="20% - Ênfase5 2 3 6 7" xfId="20307"/>
    <cellStyle name="20% - Ênfase5 2 3 6 8" xfId="31495"/>
    <cellStyle name="20% - Ênfase5 2 3 6 9" xfId="42681"/>
    <cellStyle name="20% - Ênfase5 2 3 7" xfId="10238"/>
    <cellStyle name="20% - Ênfase5 2 3 7 2" xfId="20597"/>
    <cellStyle name="20% - Ênfase5 2 3 7 3" xfId="31785"/>
    <cellStyle name="20% - Ênfase5 2 3 8" xfId="11967"/>
    <cellStyle name="20% - Ênfase5 2 3 8 2" xfId="22490"/>
    <cellStyle name="20% - Ênfase5 2 3 8 3" xfId="33676"/>
    <cellStyle name="20% - Ênfase5 2 3 9" xfId="13692"/>
    <cellStyle name="20% - Ênfase5 2 3 9 2" xfId="24386"/>
    <cellStyle name="20% - Ênfase5 2 3 9 3" xfId="35572"/>
    <cellStyle name="20% - Ênfase5 2 4" xfId="465"/>
    <cellStyle name="20% - Ênfase5 2 4 10" xfId="43110"/>
    <cellStyle name="20% - Ênfase5 2 4 2" xfId="10383"/>
    <cellStyle name="20% - Ênfase5 2 4 2 2" xfId="20755"/>
    <cellStyle name="20% - Ênfase5 2 4 2 3" xfId="31943"/>
    <cellStyle name="20% - Ênfase5 2 4 3" xfId="12111"/>
    <cellStyle name="20% - Ênfase5 2 4 3 2" xfId="22648"/>
    <cellStyle name="20% - Ênfase5 2 4 3 3" xfId="33834"/>
    <cellStyle name="20% - Ênfase5 2 4 4" xfId="13836"/>
    <cellStyle name="20% - Ênfase5 2 4 4 2" xfId="24544"/>
    <cellStyle name="20% - Ênfase5 2 4 4 3" xfId="35730"/>
    <cellStyle name="20% - Ênfase5 2 4 5" xfId="15561"/>
    <cellStyle name="20% - Ênfase5 2 4 5 2" xfId="26440"/>
    <cellStyle name="20% - Ênfase5 2 4 5 3" xfId="37626"/>
    <cellStyle name="20% - Ênfase5 2 4 6" xfId="17286"/>
    <cellStyle name="20% - Ênfase5 2 4 6 2" xfId="28336"/>
    <cellStyle name="20% - Ênfase5 2 4 6 3" xfId="39522"/>
    <cellStyle name="20% - Ênfase5 2 4 7" xfId="19011"/>
    <cellStyle name="20% - Ênfase5 2 4 8" xfId="30199"/>
    <cellStyle name="20% - Ênfase5 2 4 9" xfId="41385"/>
    <cellStyle name="20% - Ênfase5 2 5" xfId="781"/>
    <cellStyle name="20% - Ênfase5 2 5 10" xfId="43398"/>
    <cellStyle name="20% - Ênfase5 2 5 2" xfId="10671"/>
    <cellStyle name="20% - Ênfase5 2 5 2 2" xfId="21071"/>
    <cellStyle name="20% - Ênfase5 2 5 2 3" xfId="32259"/>
    <cellStyle name="20% - Ênfase5 2 5 3" xfId="12399"/>
    <cellStyle name="20% - Ênfase5 2 5 3 2" xfId="22964"/>
    <cellStyle name="20% - Ênfase5 2 5 3 3" xfId="34150"/>
    <cellStyle name="20% - Ênfase5 2 5 4" xfId="14124"/>
    <cellStyle name="20% - Ênfase5 2 5 4 2" xfId="24860"/>
    <cellStyle name="20% - Ênfase5 2 5 4 3" xfId="36046"/>
    <cellStyle name="20% - Ênfase5 2 5 5" xfId="15849"/>
    <cellStyle name="20% - Ênfase5 2 5 5 2" xfId="26756"/>
    <cellStyle name="20% - Ênfase5 2 5 5 3" xfId="37942"/>
    <cellStyle name="20% - Ênfase5 2 5 6" xfId="17574"/>
    <cellStyle name="20% - Ênfase5 2 5 6 2" xfId="28652"/>
    <cellStyle name="20% - Ênfase5 2 5 6 3" xfId="39838"/>
    <cellStyle name="20% - Ênfase5 2 5 7" xfId="19299"/>
    <cellStyle name="20% - Ênfase5 2 5 8" xfId="30487"/>
    <cellStyle name="20% - Ênfase5 2 5 9" xfId="41673"/>
    <cellStyle name="20% - Ênfase5 2 6" xfId="1097"/>
    <cellStyle name="20% - Ênfase5 2 6 10" xfId="43686"/>
    <cellStyle name="20% - Ênfase5 2 6 2" xfId="10959"/>
    <cellStyle name="20% - Ênfase5 2 6 2 2" xfId="21387"/>
    <cellStyle name="20% - Ênfase5 2 6 2 3" xfId="32575"/>
    <cellStyle name="20% - Ênfase5 2 6 3" xfId="12687"/>
    <cellStyle name="20% - Ênfase5 2 6 3 2" xfId="23280"/>
    <cellStyle name="20% - Ênfase5 2 6 3 3" xfId="34466"/>
    <cellStyle name="20% - Ênfase5 2 6 4" xfId="14412"/>
    <cellStyle name="20% - Ênfase5 2 6 4 2" xfId="25176"/>
    <cellStyle name="20% - Ênfase5 2 6 4 3" xfId="36362"/>
    <cellStyle name="20% - Ênfase5 2 6 5" xfId="16137"/>
    <cellStyle name="20% - Ênfase5 2 6 5 2" xfId="27072"/>
    <cellStyle name="20% - Ênfase5 2 6 5 3" xfId="38258"/>
    <cellStyle name="20% - Ênfase5 2 6 6" xfId="17862"/>
    <cellStyle name="20% - Ênfase5 2 6 6 2" xfId="28968"/>
    <cellStyle name="20% - Ênfase5 2 6 6 3" xfId="40154"/>
    <cellStyle name="20% - Ênfase5 2 6 7" xfId="19587"/>
    <cellStyle name="20% - Ênfase5 2 6 8" xfId="30775"/>
    <cellStyle name="20% - Ênfase5 2 6 9" xfId="41961"/>
    <cellStyle name="20% - Ênfase5 2 7" xfId="1413"/>
    <cellStyle name="20% - Ênfase5 2 7 10" xfId="43974"/>
    <cellStyle name="20% - Ênfase5 2 7 2" xfId="11247"/>
    <cellStyle name="20% - Ênfase5 2 7 2 2" xfId="21703"/>
    <cellStyle name="20% - Ênfase5 2 7 2 3" xfId="32891"/>
    <cellStyle name="20% - Ênfase5 2 7 3" xfId="12975"/>
    <cellStyle name="20% - Ênfase5 2 7 3 2" xfId="23596"/>
    <cellStyle name="20% - Ênfase5 2 7 3 3" xfId="34782"/>
    <cellStyle name="20% - Ênfase5 2 7 4" xfId="14700"/>
    <cellStyle name="20% - Ênfase5 2 7 4 2" xfId="25492"/>
    <cellStyle name="20% - Ênfase5 2 7 4 3" xfId="36678"/>
    <cellStyle name="20% - Ênfase5 2 7 5" xfId="16425"/>
    <cellStyle name="20% - Ênfase5 2 7 5 2" xfId="27388"/>
    <cellStyle name="20% - Ênfase5 2 7 5 3" xfId="38574"/>
    <cellStyle name="20% - Ênfase5 2 7 6" xfId="18150"/>
    <cellStyle name="20% - Ênfase5 2 7 6 2" xfId="29284"/>
    <cellStyle name="20% - Ênfase5 2 7 6 3" xfId="40470"/>
    <cellStyle name="20% - Ênfase5 2 7 7" xfId="19875"/>
    <cellStyle name="20% - Ênfase5 2 7 8" xfId="31063"/>
    <cellStyle name="20% - Ênfase5 2 7 9" xfId="42249"/>
    <cellStyle name="20% - Ênfase5 2 8" xfId="1729"/>
    <cellStyle name="20% - Ênfase5 2 8 10" xfId="44262"/>
    <cellStyle name="20% - Ênfase5 2 8 2" xfId="11535"/>
    <cellStyle name="20% - Ênfase5 2 8 2 2" xfId="22019"/>
    <cellStyle name="20% - Ênfase5 2 8 2 3" xfId="33207"/>
    <cellStyle name="20% - Ênfase5 2 8 3" xfId="13263"/>
    <cellStyle name="20% - Ênfase5 2 8 3 2" xfId="23912"/>
    <cellStyle name="20% - Ênfase5 2 8 3 3" xfId="35098"/>
    <cellStyle name="20% - Ênfase5 2 8 4" xfId="14988"/>
    <cellStyle name="20% - Ênfase5 2 8 4 2" xfId="25808"/>
    <cellStyle name="20% - Ênfase5 2 8 4 3" xfId="36994"/>
    <cellStyle name="20% - Ênfase5 2 8 5" xfId="16713"/>
    <cellStyle name="20% - Ênfase5 2 8 5 2" xfId="27704"/>
    <cellStyle name="20% - Ênfase5 2 8 5 3" xfId="38890"/>
    <cellStyle name="20% - Ênfase5 2 8 6" xfId="18438"/>
    <cellStyle name="20% - Ênfase5 2 8 6 2" xfId="29600"/>
    <cellStyle name="20% - Ênfase5 2 8 6 3" xfId="40786"/>
    <cellStyle name="20% - Ênfase5 2 8 7" xfId="20163"/>
    <cellStyle name="20% - Ênfase5 2 8 8" xfId="31351"/>
    <cellStyle name="20% - Ênfase5 2 8 9" xfId="42537"/>
    <cellStyle name="20% - Ênfase5 2 9" xfId="2022"/>
    <cellStyle name="20% - Ênfase5 2 9 2" xfId="20451"/>
    <cellStyle name="20% - Ênfase5 2 9 3" xfId="31639"/>
    <cellStyle name="20% - Ênfase5 20" xfId="42805"/>
    <cellStyle name="20% - Ênfase5 3" xfId="171"/>
    <cellStyle name="20% - Ênfase5 3 10" xfId="11845"/>
    <cellStyle name="20% - Ênfase5 3 10 2" xfId="22356"/>
    <cellStyle name="20% - Ênfase5 3 10 3" xfId="33542"/>
    <cellStyle name="20% - Ênfase5 3 11" xfId="13570"/>
    <cellStyle name="20% - Ênfase5 3 11 2" xfId="24252"/>
    <cellStyle name="20% - Ênfase5 3 11 3" xfId="35438"/>
    <cellStyle name="20% - Ênfase5 3 12" xfId="15295"/>
    <cellStyle name="20% - Ênfase5 3 12 2" xfId="26148"/>
    <cellStyle name="20% - Ênfase5 3 12 3" xfId="37334"/>
    <cellStyle name="20% - Ênfase5 3 13" xfId="17020"/>
    <cellStyle name="20% - Ênfase5 3 13 2" xfId="28044"/>
    <cellStyle name="20% - Ênfase5 3 13 3" xfId="39230"/>
    <cellStyle name="20% - Ênfase5 3 14" xfId="18745"/>
    <cellStyle name="20% - Ênfase5 3 15" xfId="29933"/>
    <cellStyle name="20% - Ênfase5 3 16" xfId="41119"/>
    <cellStyle name="20% - Ênfase5 3 17" xfId="42844"/>
    <cellStyle name="20% - Ênfase5 3 2" xfId="261"/>
    <cellStyle name="20% - Ênfase5 3 2 10" xfId="13652"/>
    <cellStyle name="20% - Ênfase5 3 2 10 2" xfId="24342"/>
    <cellStyle name="20% - Ênfase5 3 2 10 3" xfId="35528"/>
    <cellStyle name="20% - Ênfase5 3 2 11" xfId="15377"/>
    <cellStyle name="20% - Ênfase5 3 2 11 2" xfId="26238"/>
    <cellStyle name="20% - Ênfase5 3 2 11 3" xfId="37424"/>
    <cellStyle name="20% - Ênfase5 3 2 12" xfId="17102"/>
    <cellStyle name="20% - Ênfase5 3 2 12 2" xfId="28134"/>
    <cellStyle name="20% - Ênfase5 3 2 12 3" xfId="39320"/>
    <cellStyle name="20% - Ênfase5 3 2 13" xfId="18827"/>
    <cellStyle name="20% - Ênfase5 3 2 14" xfId="30015"/>
    <cellStyle name="20% - Ênfase5 3 2 15" xfId="41201"/>
    <cellStyle name="20% - Ênfase5 3 2 16" xfId="42926"/>
    <cellStyle name="20% - Ênfase5 3 2 2" xfId="419"/>
    <cellStyle name="20% - Ênfase5 3 2 2 10" xfId="15521"/>
    <cellStyle name="20% - Ênfase5 3 2 2 10 2" xfId="26396"/>
    <cellStyle name="20% - Ênfase5 3 2 2 10 3" xfId="37582"/>
    <cellStyle name="20% - Ênfase5 3 2 2 11" xfId="17246"/>
    <cellStyle name="20% - Ênfase5 3 2 2 11 2" xfId="28292"/>
    <cellStyle name="20% - Ênfase5 3 2 2 11 3" xfId="39478"/>
    <cellStyle name="20% - Ênfase5 3 2 2 12" xfId="18971"/>
    <cellStyle name="20% - Ênfase5 3 2 2 13" xfId="30159"/>
    <cellStyle name="20% - Ênfase5 3 2 2 14" xfId="41345"/>
    <cellStyle name="20% - Ênfase5 3 2 2 15" xfId="43070"/>
    <cellStyle name="20% - Ênfase5 3 2 2 2" xfId="737"/>
    <cellStyle name="20% - Ênfase5 3 2 2 2 10" xfId="43358"/>
    <cellStyle name="20% - Ênfase5 3 2 2 2 2" xfId="10631"/>
    <cellStyle name="20% - Ênfase5 3 2 2 2 2 2" xfId="21027"/>
    <cellStyle name="20% - Ênfase5 3 2 2 2 2 3" xfId="32215"/>
    <cellStyle name="20% - Ênfase5 3 2 2 2 3" xfId="12359"/>
    <cellStyle name="20% - Ênfase5 3 2 2 2 3 2" xfId="22920"/>
    <cellStyle name="20% - Ênfase5 3 2 2 2 3 3" xfId="34106"/>
    <cellStyle name="20% - Ênfase5 3 2 2 2 4" xfId="14084"/>
    <cellStyle name="20% - Ênfase5 3 2 2 2 4 2" xfId="24816"/>
    <cellStyle name="20% - Ênfase5 3 2 2 2 4 3" xfId="36002"/>
    <cellStyle name="20% - Ênfase5 3 2 2 2 5" xfId="15809"/>
    <cellStyle name="20% - Ênfase5 3 2 2 2 5 2" xfId="26712"/>
    <cellStyle name="20% - Ênfase5 3 2 2 2 5 3" xfId="37898"/>
    <cellStyle name="20% - Ênfase5 3 2 2 2 6" xfId="17534"/>
    <cellStyle name="20% - Ênfase5 3 2 2 2 6 2" xfId="28608"/>
    <cellStyle name="20% - Ênfase5 3 2 2 2 6 3" xfId="39794"/>
    <cellStyle name="20% - Ênfase5 3 2 2 2 7" xfId="19259"/>
    <cellStyle name="20% - Ênfase5 3 2 2 2 8" xfId="30447"/>
    <cellStyle name="20% - Ênfase5 3 2 2 2 9" xfId="41633"/>
    <cellStyle name="20% - Ênfase5 3 2 2 3" xfId="1053"/>
    <cellStyle name="20% - Ênfase5 3 2 2 3 10" xfId="43646"/>
    <cellStyle name="20% - Ênfase5 3 2 2 3 2" xfId="10919"/>
    <cellStyle name="20% - Ênfase5 3 2 2 3 2 2" xfId="21343"/>
    <cellStyle name="20% - Ênfase5 3 2 2 3 2 3" xfId="32531"/>
    <cellStyle name="20% - Ênfase5 3 2 2 3 3" xfId="12647"/>
    <cellStyle name="20% - Ênfase5 3 2 2 3 3 2" xfId="23236"/>
    <cellStyle name="20% - Ênfase5 3 2 2 3 3 3" xfId="34422"/>
    <cellStyle name="20% - Ênfase5 3 2 2 3 4" xfId="14372"/>
    <cellStyle name="20% - Ênfase5 3 2 2 3 4 2" xfId="25132"/>
    <cellStyle name="20% - Ênfase5 3 2 2 3 4 3" xfId="36318"/>
    <cellStyle name="20% - Ênfase5 3 2 2 3 5" xfId="16097"/>
    <cellStyle name="20% - Ênfase5 3 2 2 3 5 2" xfId="27028"/>
    <cellStyle name="20% - Ênfase5 3 2 2 3 5 3" xfId="38214"/>
    <cellStyle name="20% - Ênfase5 3 2 2 3 6" xfId="17822"/>
    <cellStyle name="20% - Ênfase5 3 2 2 3 6 2" xfId="28924"/>
    <cellStyle name="20% - Ênfase5 3 2 2 3 6 3" xfId="40110"/>
    <cellStyle name="20% - Ênfase5 3 2 2 3 7" xfId="19547"/>
    <cellStyle name="20% - Ênfase5 3 2 2 3 8" xfId="30735"/>
    <cellStyle name="20% - Ênfase5 3 2 2 3 9" xfId="41921"/>
    <cellStyle name="20% - Ênfase5 3 2 2 4" xfId="1369"/>
    <cellStyle name="20% - Ênfase5 3 2 2 4 10" xfId="43934"/>
    <cellStyle name="20% - Ênfase5 3 2 2 4 2" xfId="11207"/>
    <cellStyle name="20% - Ênfase5 3 2 2 4 2 2" xfId="21659"/>
    <cellStyle name="20% - Ênfase5 3 2 2 4 2 3" xfId="32847"/>
    <cellStyle name="20% - Ênfase5 3 2 2 4 3" xfId="12935"/>
    <cellStyle name="20% - Ênfase5 3 2 2 4 3 2" xfId="23552"/>
    <cellStyle name="20% - Ênfase5 3 2 2 4 3 3" xfId="34738"/>
    <cellStyle name="20% - Ênfase5 3 2 2 4 4" xfId="14660"/>
    <cellStyle name="20% - Ênfase5 3 2 2 4 4 2" xfId="25448"/>
    <cellStyle name="20% - Ênfase5 3 2 2 4 4 3" xfId="36634"/>
    <cellStyle name="20% - Ênfase5 3 2 2 4 5" xfId="16385"/>
    <cellStyle name="20% - Ênfase5 3 2 2 4 5 2" xfId="27344"/>
    <cellStyle name="20% - Ênfase5 3 2 2 4 5 3" xfId="38530"/>
    <cellStyle name="20% - Ênfase5 3 2 2 4 6" xfId="18110"/>
    <cellStyle name="20% - Ênfase5 3 2 2 4 6 2" xfId="29240"/>
    <cellStyle name="20% - Ênfase5 3 2 2 4 6 3" xfId="40426"/>
    <cellStyle name="20% - Ênfase5 3 2 2 4 7" xfId="19835"/>
    <cellStyle name="20% - Ênfase5 3 2 2 4 8" xfId="31023"/>
    <cellStyle name="20% - Ênfase5 3 2 2 4 9" xfId="42209"/>
    <cellStyle name="20% - Ênfase5 3 2 2 5" xfId="1685"/>
    <cellStyle name="20% - Ênfase5 3 2 2 5 10" xfId="44222"/>
    <cellStyle name="20% - Ênfase5 3 2 2 5 2" xfId="11495"/>
    <cellStyle name="20% - Ênfase5 3 2 2 5 2 2" xfId="21975"/>
    <cellStyle name="20% - Ênfase5 3 2 2 5 2 3" xfId="33163"/>
    <cellStyle name="20% - Ênfase5 3 2 2 5 3" xfId="13223"/>
    <cellStyle name="20% - Ênfase5 3 2 2 5 3 2" xfId="23868"/>
    <cellStyle name="20% - Ênfase5 3 2 2 5 3 3" xfId="35054"/>
    <cellStyle name="20% - Ênfase5 3 2 2 5 4" xfId="14948"/>
    <cellStyle name="20% - Ênfase5 3 2 2 5 4 2" xfId="25764"/>
    <cellStyle name="20% - Ênfase5 3 2 2 5 4 3" xfId="36950"/>
    <cellStyle name="20% - Ênfase5 3 2 2 5 5" xfId="16673"/>
    <cellStyle name="20% - Ênfase5 3 2 2 5 5 2" xfId="27660"/>
    <cellStyle name="20% - Ênfase5 3 2 2 5 5 3" xfId="38846"/>
    <cellStyle name="20% - Ênfase5 3 2 2 5 6" xfId="18398"/>
    <cellStyle name="20% - Ênfase5 3 2 2 5 6 2" xfId="29556"/>
    <cellStyle name="20% - Ênfase5 3 2 2 5 6 3" xfId="40742"/>
    <cellStyle name="20% - Ênfase5 3 2 2 5 7" xfId="20123"/>
    <cellStyle name="20% - Ênfase5 3 2 2 5 8" xfId="31311"/>
    <cellStyle name="20% - Ênfase5 3 2 2 5 9" xfId="42497"/>
    <cellStyle name="20% - Ênfase5 3 2 2 6" xfId="2001"/>
    <cellStyle name="20% - Ênfase5 3 2 2 6 10" xfId="44510"/>
    <cellStyle name="20% - Ênfase5 3 2 2 6 2" xfId="11783"/>
    <cellStyle name="20% - Ênfase5 3 2 2 6 2 2" xfId="22291"/>
    <cellStyle name="20% - Ênfase5 3 2 2 6 2 3" xfId="33479"/>
    <cellStyle name="20% - Ênfase5 3 2 2 6 3" xfId="13511"/>
    <cellStyle name="20% - Ênfase5 3 2 2 6 3 2" xfId="24184"/>
    <cellStyle name="20% - Ênfase5 3 2 2 6 3 3" xfId="35370"/>
    <cellStyle name="20% - Ênfase5 3 2 2 6 4" xfId="15236"/>
    <cellStyle name="20% - Ênfase5 3 2 2 6 4 2" xfId="26080"/>
    <cellStyle name="20% - Ênfase5 3 2 2 6 4 3" xfId="37266"/>
    <cellStyle name="20% - Ênfase5 3 2 2 6 5" xfId="16961"/>
    <cellStyle name="20% - Ênfase5 3 2 2 6 5 2" xfId="27976"/>
    <cellStyle name="20% - Ênfase5 3 2 2 6 5 3" xfId="39162"/>
    <cellStyle name="20% - Ênfase5 3 2 2 6 6" xfId="18686"/>
    <cellStyle name="20% - Ênfase5 3 2 2 6 6 2" xfId="29872"/>
    <cellStyle name="20% - Ênfase5 3 2 2 6 6 3" xfId="41058"/>
    <cellStyle name="20% - Ênfase5 3 2 2 6 7" xfId="20411"/>
    <cellStyle name="20% - Ênfase5 3 2 2 6 8" xfId="31599"/>
    <cellStyle name="20% - Ênfase5 3 2 2 6 9" xfId="42785"/>
    <cellStyle name="20% - Ênfase5 3 2 2 7" xfId="10342"/>
    <cellStyle name="20% - Ênfase5 3 2 2 7 2" xfId="20711"/>
    <cellStyle name="20% - Ênfase5 3 2 2 7 3" xfId="31899"/>
    <cellStyle name="20% - Ênfase5 3 2 2 8" xfId="12071"/>
    <cellStyle name="20% - Ênfase5 3 2 2 8 2" xfId="22604"/>
    <cellStyle name="20% - Ênfase5 3 2 2 8 3" xfId="33790"/>
    <cellStyle name="20% - Ênfase5 3 2 2 9" xfId="13796"/>
    <cellStyle name="20% - Ênfase5 3 2 2 9 2" xfId="24500"/>
    <cellStyle name="20% - Ênfase5 3 2 2 9 3" xfId="35686"/>
    <cellStyle name="20% - Ênfase5 3 2 3" xfId="579"/>
    <cellStyle name="20% - Ênfase5 3 2 3 10" xfId="43214"/>
    <cellStyle name="20% - Ênfase5 3 2 3 2" xfId="10487"/>
    <cellStyle name="20% - Ênfase5 3 2 3 2 2" xfId="20869"/>
    <cellStyle name="20% - Ênfase5 3 2 3 2 3" xfId="32057"/>
    <cellStyle name="20% - Ênfase5 3 2 3 3" xfId="12215"/>
    <cellStyle name="20% - Ênfase5 3 2 3 3 2" xfId="22762"/>
    <cellStyle name="20% - Ênfase5 3 2 3 3 3" xfId="33948"/>
    <cellStyle name="20% - Ênfase5 3 2 3 4" xfId="13940"/>
    <cellStyle name="20% - Ênfase5 3 2 3 4 2" xfId="24658"/>
    <cellStyle name="20% - Ênfase5 3 2 3 4 3" xfId="35844"/>
    <cellStyle name="20% - Ênfase5 3 2 3 5" xfId="15665"/>
    <cellStyle name="20% - Ênfase5 3 2 3 5 2" xfId="26554"/>
    <cellStyle name="20% - Ênfase5 3 2 3 5 3" xfId="37740"/>
    <cellStyle name="20% - Ênfase5 3 2 3 6" xfId="17390"/>
    <cellStyle name="20% - Ênfase5 3 2 3 6 2" xfId="28450"/>
    <cellStyle name="20% - Ênfase5 3 2 3 6 3" xfId="39636"/>
    <cellStyle name="20% - Ênfase5 3 2 3 7" xfId="19115"/>
    <cellStyle name="20% - Ênfase5 3 2 3 8" xfId="30303"/>
    <cellStyle name="20% - Ênfase5 3 2 3 9" xfId="41489"/>
    <cellStyle name="20% - Ênfase5 3 2 4" xfId="895"/>
    <cellStyle name="20% - Ênfase5 3 2 4 10" xfId="43502"/>
    <cellStyle name="20% - Ênfase5 3 2 4 2" xfId="10775"/>
    <cellStyle name="20% - Ênfase5 3 2 4 2 2" xfId="21185"/>
    <cellStyle name="20% - Ênfase5 3 2 4 2 3" xfId="32373"/>
    <cellStyle name="20% - Ênfase5 3 2 4 3" xfId="12503"/>
    <cellStyle name="20% - Ênfase5 3 2 4 3 2" xfId="23078"/>
    <cellStyle name="20% - Ênfase5 3 2 4 3 3" xfId="34264"/>
    <cellStyle name="20% - Ênfase5 3 2 4 4" xfId="14228"/>
    <cellStyle name="20% - Ênfase5 3 2 4 4 2" xfId="24974"/>
    <cellStyle name="20% - Ênfase5 3 2 4 4 3" xfId="36160"/>
    <cellStyle name="20% - Ênfase5 3 2 4 5" xfId="15953"/>
    <cellStyle name="20% - Ênfase5 3 2 4 5 2" xfId="26870"/>
    <cellStyle name="20% - Ênfase5 3 2 4 5 3" xfId="38056"/>
    <cellStyle name="20% - Ênfase5 3 2 4 6" xfId="17678"/>
    <cellStyle name="20% - Ênfase5 3 2 4 6 2" xfId="28766"/>
    <cellStyle name="20% - Ênfase5 3 2 4 6 3" xfId="39952"/>
    <cellStyle name="20% - Ênfase5 3 2 4 7" xfId="19403"/>
    <cellStyle name="20% - Ênfase5 3 2 4 8" xfId="30591"/>
    <cellStyle name="20% - Ênfase5 3 2 4 9" xfId="41777"/>
    <cellStyle name="20% - Ênfase5 3 2 5" xfId="1211"/>
    <cellStyle name="20% - Ênfase5 3 2 5 10" xfId="43790"/>
    <cellStyle name="20% - Ênfase5 3 2 5 2" xfId="11063"/>
    <cellStyle name="20% - Ênfase5 3 2 5 2 2" xfId="21501"/>
    <cellStyle name="20% - Ênfase5 3 2 5 2 3" xfId="32689"/>
    <cellStyle name="20% - Ênfase5 3 2 5 3" xfId="12791"/>
    <cellStyle name="20% - Ênfase5 3 2 5 3 2" xfId="23394"/>
    <cellStyle name="20% - Ênfase5 3 2 5 3 3" xfId="34580"/>
    <cellStyle name="20% - Ênfase5 3 2 5 4" xfId="14516"/>
    <cellStyle name="20% - Ênfase5 3 2 5 4 2" xfId="25290"/>
    <cellStyle name="20% - Ênfase5 3 2 5 4 3" xfId="36476"/>
    <cellStyle name="20% - Ênfase5 3 2 5 5" xfId="16241"/>
    <cellStyle name="20% - Ênfase5 3 2 5 5 2" xfId="27186"/>
    <cellStyle name="20% - Ênfase5 3 2 5 5 3" xfId="38372"/>
    <cellStyle name="20% - Ênfase5 3 2 5 6" xfId="17966"/>
    <cellStyle name="20% - Ênfase5 3 2 5 6 2" xfId="29082"/>
    <cellStyle name="20% - Ênfase5 3 2 5 6 3" xfId="40268"/>
    <cellStyle name="20% - Ênfase5 3 2 5 7" xfId="19691"/>
    <cellStyle name="20% - Ênfase5 3 2 5 8" xfId="30879"/>
    <cellStyle name="20% - Ênfase5 3 2 5 9" xfId="42065"/>
    <cellStyle name="20% - Ênfase5 3 2 6" xfId="1527"/>
    <cellStyle name="20% - Ênfase5 3 2 6 10" xfId="44078"/>
    <cellStyle name="20% - Ênfase5 3 2 6 2" xfId="11351"/>
    <cellStyle name="20% - Ênfase5 3 2 6 2 2" xfId="21817"/>
    <cellStyle name="20% - Ênfase5 3 2 6 2 3" xfId="33005"/>
    <cellStyle name="20% - Ênfase5 3 2 6 3" xfId="13079"/>
    <cellStyle name="20% - Ênfase5 3 2 6 3 2" xfId="23710"/>
    <cellStyle name="20% - Ênfase5 3 2 6 3 3" xfId="34896"/>
    <cellStyle name="20% - Ênfase5 3 2 6 4" xfId="14804"/>
    <cellStyle name="20% - Ênfase5 3 2 6 4 2" xfId="25606"/>
    <cellStyle name="20% - Ênfase5 3 2 6 4 3" xfId="36792"/>
    <cellStyle name="20% - Ênfase5 3 2 6 5" xfId="16529"/>
    <cellStyle name="20% - Ênfase5 3 2 6 5 2" xfId="27502"/>
    <cellStyle name="20% - Ênfase5 3 2 6 5 3" xfId="38688"/>
    <cellStyle name="20% - Ênfase5 3 2 6 6" xfId="18254"/>
    <cellStyle name="20% - Ênfase5 3 2 6 6 2" xfId="29398"/>
    <cellStyle name="20% - Ênfase5 3 2 6 6 3" xfId="40584"/>
    <cellStyle name="20% - Ênfase5 3 2 6 7" xfId="19979"/>
    <cellStyle name="20% - Ênfase5 3 2 6 8" xfId="31167"/>
    <cellStyle name="20% - Ênfase5 3 2 6 9" xfId="42353"/>
    <cellStyle name="20% - Ênfase5 3 2 7" xfId="1843"/>
    <cellStyle name="20% - Ênfase5 3 2 7 10" xfId="44366"/>
    <cellStyle name="20% - Ênfase5 3 2 7 2" xfId="11639"/>
    <cellStyle name="20% - Ênfase5 3 2 7 2 2" xfId="22133"/>
    <cellStyle name="20% - Ênfase5 3 2 7 2 3" xfId="33321"/>
    <cellStyle name="20% - Ênfase5 3 2 7 3" xfId="13367"/>
    <cellStyle name="20% - Ênfase5 3 2 7 3 2" xfId="24026"/>
    <cellStyle name="20% - Ênfase5 3 2 7 3 3" xfId="35212"/>
    <cellStyle name="20% - Ênfase5 3 2 7 4" xfId="15092"/>
    <cellStyle name="20% - Ênfase5 3 2 7 4 2" xfId="25922"/>
    <cellStyle name="20% - Ênfase5 3 2 7 4 3" xfId="37108"/>
    <cellStyle name="20% - Ênfase5 3 2 7 5" xfId="16817"/>
    <cellStyle name="20% - Ênfase5 3 2 7 5 2" xfId="27818"/>
    <cellStyle name="20% - Ênfase5 3 2 7 5 3" xfId="39004"/>
    <cellStyle name="20% - Ênfase5 3 2 7 6" xfId="18542"/>
    <cellStyle name="20% - Ênfase5 3 2 7 6 2" xfId="29714"/>
    <cellStyle name="20% - Ênfase5 3 2 7 6 3" xfId="40900"/>
    <cellStyle name="20% - Ênfase5 3 2 7 7" xfId="20267"/>
    <cellStyle name="20% - Ênfase5 3 2 7 8" xfId="31455"/>
    <cellStyle name="20% - Ênfase5 3 2 7 9" xfId="42641"/>
    <cellStyle name="20% - Ênfase5 3 2 8" xfId="2149"/>
    <cellStyle name="20% - Ênfase5 3 2 8 2" xfId="20555"/>
    <cellStyle name="20% - Ênfase5 3 2 8 3" xfId="31743"/>
    <cellStyle name="20% - Ênfase5 3 2 9" xfId="11927"/>
    <cellStyle name="20% - Ênfase5 3 2 9 2" xfId="22446"/>
    <cellStyle name="20% - Ênfase5 3 2 9 3" xfId="33632"/>
    <cellStyle name="20% - Ênfase5 3 3" xfId="329"/>
    <cellStyle name="20% - Ênfase5 3 3 10" xfId="15439"/>
    <cellStyle name="20% - Ênfase5 3 3 10 2" xfId="26306"/>
    <cellStyle name="20% - Ênfase5 3 3 10 3" xfId="37492"/>
    <cellStyle name="20% - Ênfase5 3 3 11" xfId="17164"/>
    <cellStyle name="20% - Ênfase5 3 3 11 2" xfId="28202"/>
    <cellStyle name="20% - Ênfase5 3 3 11 3" xfId="39388"/>
    <cellStyle name="20% - Ênfase5 3 3 12" xfId="18889"/>
    <cellStyle name="20% - Ênfase5 3 3 13" xfId="30077"/>
    <cellStyle name="20% - Ênfase5 3 3 14" xfId="41263"/>
    <cellStyle name="20% - Ênfase5 3 3 15" xfId="42988"/>
    <cellStyle name="20% - Ênfase5 3 3 2" xfId="647"/>
    <cellStyle name="20% - Ênfase5 3 3 2 10" xfId="43276"/>
    <cellStyle name="20% - Ênfase5 3 3 2 2" xfId="10549"/>
    <cellStyle name="20% - Ênfase5 3 3 2 2 2" xfId="20937"/>
    <cellStyle name="20% - Ênfase5 3 3 2 2 3" xfId="32125"/>
    <cellStyle name="20% - Ênfase5 3 3 2 3" xfId="12277"/>
    <cellStyle name="20% - Ênfase5 3 3 2 3 2" xfId="22830"/>
    <cellStyle name="20% - Ênfase5 3 3 2 3 3" xfId="34016"/>
    <cellStyle name="20% - Ênfase5 3 3 2 4" xfId="14002"/>
    <cellStyle name="20% - Ênfase5 3 3 2 4 2" xfId="24726"/>
    <cellStyle name="20% - Ênfase5 3 3 2 4 3" xfId="35912"/>
    <cellStyle name="20% - Ênfase5 3 3 2 5" xfId="15727"/>
    <cellStyle name="20% - Ênfase5 3 3 2 5 2" xfId="26622"/>
    <cellStyle name="20% - Ênfase5 3 3 2 5 3" xfId="37808"/>
    <cellStyle name="20% - Ênfase5 3 3 2 6" xfId="17452"/>
    <cellStyle name="20% - Ênfase5 3 3 2 6 2" xfId="28518"/>
    <cellStyle name="20% - Ênfase5 3 3 2 6 3" xfId="39704"/>
    <cellStyle name="20% - Ênfase5 3 3 2 7" xfId="19177"/>
    <cellStyle name="20% - Ênfase5 3 3 2 8" xfId="30365"/>
    <cellStyle name="20% - Ênfase5 3 3 2 9" xfId="41551"/>
    <cellStyle name="20% - Ênfase5 3 3 3" xfId="963"/>
    <cellStyle name="20% - Ênfase5 3 3 3 10" xfId="43564"/>
    <cellStyle name="20% - Ênfase5 3 3 3 2" xfId="10837"/>
    <cellStyle name="20% - Ênfase5 3 3 3 2 2" xfId="21253"/>
    <cellStyle name="20% - Ênfase5 3 3 3 2 3" xfId="32441"/>
    <cellStyle name="20% - Ênfase5 3 3 3 3" xfId="12565"/>
    <cellStyle name="20% - Ênfase5 3 3 3 3 2" xfId="23146"/>
    <cellStyle name="20% - Ênfase5 3 3 3 3 3" xfId="34332"/>
    <cellStyle name="20% - Ênfase5 3 3 3 4" xfId="14290"/>
    <cellStyle name="20% - Ênfase5 3 3 3 4 2" xfId="25042"/>
    <cellStyle name="20% - Ênfase5 3 3 3 4 3" xfId="36228"/>
    <cellStyle name="20% - Ênfase5 3 3 3 5" xfId="16015"/>
    <cellStyle name="20% - Ênfase5 3 3 3 5 2" xfId="26938"/>
    <cellStyle name="20% - Ênfase5 3 3 3 5 3" xfId="38124"/>
    <cellStyle name="20% - Ênfase5 3 3 3 6" xfId="17740"/>
    <cellStyle name="20% - Ênfase5 3 3 3 6 2" xfId="28834"/>
    <cellStyle name="20% - Ênfase5 3 3 3 6 3" xfId="40020"/>
    <cellStyle name="20% - Ênfase5 3 3 3 7" xfId="19465"/>
    <cellStyle name="20% - Ênfase5 3 3 3 8" xfId="30653"/>
    <cellStyle name="20% - Ênfase5 3 3 3 9" xfId="41839"/>
    <cellStyle name="20% - Ênfase5 3 3 4" xfId="1279"/>
    <cellStyle name="20% - Ênfase5 3 3 4 10" xfId="43852"/>
    <cellStyle name="20% - Ênfase5 3 3 4 2" xfId="11125"/>
    <cellStyle name="20% - Ênfase5 3 3 4 2 2" xfId="21569"/>
    <cellStyle name="20% - Ênfase5 3 3 4 2 3" xfId="32757"/>
    <cellStyle name="20% - Ênfase5 3 3 4 3" xfId="12853"/>
    <cellStyle name="20% - Ênfase5 3 3 4 3 2" xfId="23462"/>
    <cellStyle name="20% - Ênfase5 3 3 4 3 3" xfId="34648"/>
    <cellStyle name="20% - Ênfase5 3 3 4 4" xfId="14578"/>
    <cellStyle name="20% - Ênfase5 3 3 4 4 2" xfId="25358"/>
    <cellStyle name="20% - Ênfase5 3 3 4 4 3" xfId="36544"/>
    <cellStyle name="20% - Ênfase5 3 3 4 5" xfId="16303"/>
    <cellStyle name="20% - Ênfase5 3 3 4 5 2" xfId="27254"/>
    <cellStyle name="20% - Ênfase5 3 3 4 5 3" xfId="38440"/>
    <cellStyle name="20% - Ênfase5 3 3 4 6" xfId="18028"/>
    <cellStyle name="20% - Ênfase5 3 3 4 6 2" xfId="29150"/>
    <cellStyle name="20% - Ênfase5 3 3 4 6 3" xfId="40336"/>
    <cellStyle name="20% - Ênfase5 3 3 4 7" xfId="19753"/>
    <cellStyle name="20% - Ênfase5 3 3 4 8" xfId="30941"/>
    <cellStyle name="20% - Ênfase5 3 3 4 9" xfId="42127"/>
    <cellStyle name="20% - Ênfase5 3 3 5" xfId="1595"/>
    <cellStyle name="20% - Ênfase5 3 3 5 10" xfId="44140"/>
    <cellStyle name="20% - Ênfase5 3 3 5 2" xfId="11413"/>
    <cellStyle name="20% - Ênfase5 3 3 5 2 2" xfId="21885"/>
    <cellStyle name="20% - Ênfase5 3 3 5 2 3" xfId="33073"/>
    <cellStyle name="20% - Ênfase5 3 3 5 3" xfId="13141"/>
    <cellStyle name="20% - Ênfase5 3 3 5 3 2" xfId="23778"/>
    <cellStyle name="20% - Ênfase5 3 3 5 3 3" xfId="34964"/>
    <cellStyle name="20% - Ênfase5 3 3 5 4" xfId="14866"/>
    <cellStyle name="20% - Ênfase5 3 3 5 4 2" xfId="25674"/>
    <cellStyle name="20% - Ênfase5 3 3 5 4 3" xfId="36860"/>
    <cellStyle name="20% - Ênfase5 3 3 5 5" xfId="16591"/>
    <cellStyle name="20% - Ênfase5 3 3 5 5 2" xfId="27570"/>
    <cellStyle name="20% - Ênfase5 3 3 5 5 3" xfId="38756"/>
    <cellStyle name="20% - Ênfase5 3 3 5 6" xfId="18316"/>
    <cellStyle name="20% - Ênfase5 3 3 5 6 2" xfId="29466"/>
    <cellStyle name="20% - Ênfase5 3 3 5 6 3" xfId="40652"/>
    <cellStyle name="20% - Ênfase5 3 3 5 7" xfId="20041"/>
    <cellStyle name="20% - Ênfase5 3 3 5 8" xfId="31229"/>
    <cellStyle name="20% - Ênfase5 3 3 5 9" xfId="42415"/>
    <cellStyle name="20% - Ênfase5 3 3 6" xfId="1911"/>
    <cellStyle name="20% - Ênfase5 3 3 6 10" xfId="44428"/>
    <cellStyle name="20% - Ênfase5 3 3 6 2" xfId="11701"/>
    <cellStyle name="20% - Ênfase5 3 3 6 2 2" xfId="22201"/>
    <cellStyle name="20% - Ênfase5 3 3 6 2 3" xfId="33389"/>
    <cellStyle name="20% - Ênfase5 3 3 6 3" xfId="13429"/>
    <cellStyle name="20% - Ênfase5 3 3 6 3 2" xfId="24094"/>
    <cellStyle name="20% - Ênfase5 3 3 6 3 3" xfId="35280"/>
    <cellStyle name="20% - Ênfase5 3 3 6 4" xfId="15154"/>
    <cellStyle name="20% - Ênfase5 3 3 6 4 2" xfId="25990"/>
    <cellStyle name="20% - Ênfase5 3 3 6 4 3" xfId="37176"/>
    <cellStyle name="20% - Ênfase5 3 3 6 5" xfId="16879"/>
    <cellStyle name="20% - Ênfase5 3 3 6 5 2" xfId="27886"/>
    <cellStyle name="20% - Ênfase5 3 3 6 5 3" xfId="39072"/>
    <cellStyle name="20% - Ênfase5 3 3 6 6" xfId="18604"/>
    <cellStyle name="20% - Ênfase5 3 3 6 6 2" xfId="29782"/>
    <cellStyle name="20% - Ênfase5 3 3 6 6 3" xfId="40968"/>
    <cellStyle name="20% - Ênfase5 3 3 6 7" xfId="20329"/>
    <cellStyle name="20% - Ênfase5 3 3 6 8" xfId="31517"/>
    <cellStyle name="20% - Ênfase5 3 3 6 9" xfId="42703"/>
    <cellStyle name="20% - Ênfase5 3 3 7" xfId="10260"/>
    <cellStyle name="20% - Ênfase5 3 3 7 2" xfId="20621"/>
    <cellStyle name="20% - Ênfase5 3 3 7 3" xfId="31809"/>
    <cellStyle name="20% - Ênfase5 3 3 8" xfId="11989"/>
    <cellStyle name="20% - Ênfase5 3 3 8 2" xfId="22514"/>
    <cellStyle name="20% - Ênfase5 3 3 8 3" xfId="33700"/>
    <cellStyle name="20% - Ênfase5 3 3 9" xfId="13714"/>
    <cellStyle name="20% - Ênfase5 3 3 9 2" xfId="24410"/>
    <cellStyle name="20% - Ênfase5 3 3 9 3" xfId="35596"/>
    <cellStyle name="20% - Ênfase5 3 4" xfId="489"/>
    <cellStyle name="20% - Ênfase5 3 4 10" xfId="43132"/>
    <cellStyle name="20% - Ênfase5 3 4 2" xfId="10405"/>
    <cellStyle name="20% - Ênfase5 3 4 2 2" xfId="20779"/>
    <cellStyle name="20% - Ênfase5 3 4 2 3" xfId="31967"/>
    <cellStyle name="20% - Ênfase5 3 4 3" xfId="12133"/>
    <cellStyle name="20% - Ênfase5 3 4 3 2" xfId="22672"/>
    <cellStyle name="20% - Ênfase5 3 4 3 3" xfId="33858"/>
    <cellStyle name="20% - Ênfase5 3 4 4" xfId="13858"/>
    <cellStyle name="20% - Ênfase5 3 4 4 2" xfId="24568"/>
    <cellStyle name="20% - Ênfase5 3 4 4 3" xfId="35754"/>
    <cellStyle name="20% - Ênfase5 3 4 5" xfId="15583"/>
    <cellStyle name="20% - Ênfase5 3 4 5 2" xfId="26464"/>
    <cellStyle name="20% - Ênfase5 3 4 5 3" xfId="37650"/>
    <cellStyle name="20% - Ênfase5 3 4 6" xfId="17308"/>
    <cellStyle name="20% - Ênfase5 3 4 6 2" xfId="28360"/>
    <cellStyle name="20% - Ênfase5 3 4 6 3" xfId="39546"/>
    <cellStyle name="20% - Ênfase5 3 4 7" xfId="19033"/>
    <cellStyle name="20% - Ênfase5 3 4 8" xfId="30221"/>
    <cellStyle name="20% - Ênfase5 3 4 9" xfId="41407"/>
    <cellStyle name="20% - Ênfase5 3 5" xfId="805"/>
    <cellStyle name="20% - Ênfase5 3 5 10" xfId="43420"/>
    <cellStyle name="20% - Ênfase5 3 5 2" xfId="10693"/>
    <cellStyle name="20% - Ênfase5 3 5 2 2" xfId="21095"/>
    <cellStyle name="20% - Ênfase5 3 5 2 3" xfId="32283"/>
    <cellStyle name="20% - Ênfase5 3 5 3" xfId="12421"/>
    <cellStyle name="20% - Ênfase5 3 5 3 2" xfId="22988"/>
    <cellStyle name="20% - Ênfase5 3 5 3 3" xfId="34174"/>
    <cellStyle name="20% - Ênfase5 3 5 4" xfId="14146"/>
    <cellStyle name="20% - Ênfase5 3 5 4 2" xfId="24884"/>
    <cellStyle name="20% - Ênfase5 3 5 4 3" xfId="36070"/>
    <cellStyle name="20% - Ênfase5 3 5 5" xfId="15871"/>
    <cellStyle name="20% - Ênfase5 3 5 5 2" xfId="26780"/>
    <cellStyle name="20% - Ênfase5 3 5 5 3" xfId="37966"/>
    <cellStyle name="20% - Ênfase5 3 5 6" xfId="17596"/>
    <cellStyle name="20% - Ênfase5 3 5 6 2" xfId="28676"/>
    <cellStyle name="20% - Ênfase5 3 5 6 3" xfId="39862"/>
    <cellStyle name="20% - Ênfase5 3 5 7" xfId="19321"/>
    <cellStyle name="20% - Ênfase5 3 5 8" xfId="30509"/>
    <cellStyle name="20% - Ênfase5 3 5 9" xfId="41695"/>
    <cellStyle name="20% - Ênfase5 3 6" xfId="1121"/>
    <cellStyle name="20% - Ênfase5 3 6 10" xfId="43708"/>
    <cellStyle name="20% - Ênfase5 3 6 2" xfId="10981"/>
    <cellStyle name="20% - Ênfase5 3 6 2 2" xfId="21411"/>
    <cellStyle name="20% - Ênfase5 3 6 2 3" xfId="32599"/>
    <cellStyle name="20% - Ênfase5 3 6 3" xfId="12709"/>
    <cellStyle name="20% - Ênfase5 3 6 3 2" xfId="23304"/>
    <cellStyle name="20% - Ênfase5 3 6 3 3" xfId="34490"/>
    <cellStyle name="20% - Ênfase5 3 6 4" xfId="14434"/>
    <cellStyle name="20% - Ênfase5 3 6 4 2" xfId="25200"/>
    <cellStyle name="20% - Ênfase5 3 6 4 3" xfId="36386"/>
    <cellStyle name="20% - Ênfase5 3 6 5" xfId="16159"/>
    <cellStyle name="20% - Ênfase5 3 6 5 2" xfId="27096"/>
    <cellStyle name="20% - Ênfase5 3 6 5 3" xfId="38282"/>
    <cellStyle name="20% - Ênfase5 3 6 6" xfId="17884"/>
    <cellStyle name="20% - Ênfase5 3 6 6 2" xfId="28992"/>
    <cellStyle name="20% - Ênfase5 3 6 6 3" xfId="40178"/>
    <cellStyle name="20% - Ênfase5 3 6 7" xfId="19609"/>
    <cellStyle name="20% - Ênfase5 3 6 8" xfId="30797"/>
    <cellStyle name="20% - Ênfase5 3 6 9" xfId="41983"/>
    <cellStyle name="20% - Ênfase5 3 7" xfId="1437"/>
    <cellStyle name="20% - Ênfase5 3 7 10" xfId="43996"/>
    <cellStyle name="20% - Ênfase5 3 7 2" xfId="11269"/>
    <cellStyle name="20% - Ênfase5 3 7 2 2" xfId="21727"/>
    <cellStyle name="20% - Ênfase5 3 7 2 3" xfId="32915"/>
    <cellStyle name="20% - Ênfase5 3 7 3" xfId="12997"/>
    <cellStyle name="20% - Ênfase5 3 7 3 2" xfId="23620"/>
    <cellStyle name="20% - Ênfase5 3 7 3 3" xfId="34806"/>
    <cellStyle name="20% - Ênfase5 3 7 4" xfId="14722"/>
    <cellStyle name="20% - Ênfase5 3 7 4 2" xfId="25516"/>
    <cellStyle name="20% - Ênfase5 3 7 4 3" xfId="36702"/>
    <cellStyle name="20% - Ênfase5 3 7 5" xfId="16447"/>
    <cellStyle name="20% - Ênfase5 3 7 5 2" xfId="27412"/>
    <cellStyle name="20% - Ênfase5 3 7 5 3" xfId="38598"/>
    <cellStyle name="20% - Ênfase5 3 7 6" xfId="18172"/>
    <cellStyle name="20% - Ênfase5 3 7 6 2" xfId="29308"/>
    <cellStyle name="20% - Ênfase5 3 7 6 3" xfId="40494"/>
    <cellStyle name="20% - Ênfase5 3 7 7" xfId="19897"/>
    <cellStyle name="20% - Ênfase5 3 7 8" xfId="31085"/>
    <cellStyle name="20% - Ênfase5 3 7 9" xfId="42271"/>
    <cellStyle name="20% - Ênfase5 3 8" xfId="1753"/>
    <cellStyle name="20% - Ênfase5 3 8 10" xfId="44284"/>
    <cellStyle name="20% - Ênfase5 3 8 2" xfId="11557"/>
    <cellStyle name="20% - Ênfase5 3 8 2 2" xfId="22043"/>
    <cellStyle name="20% - Ênfase5 3 8 2 3" xfId="33231"/>
    <cellStyle name="20% - Ênfase5 3 8 3" xfId="13285"/>
    <cellStyle name="20% - Ênfase5 3 8 3 2" xfId="23936"/>
    <cellStyle name="20% - Ênfase5 3 8 3 3" xfId="35122"/>
    <cellStyle name="20% - Ênfase5 3 8 4" xfId="15010"/>
    <cellStyle name="20% - Ênfase5 3 8 4 2" xfId="25832"/>
    <cellStyle name="20% - Ênfase5 3 8 4 3" xfId="37018"/>
    <cellStyle name="20% - Ênfase5 3 8 5" xfId="16735"/>
    <cellStyle name="20% - Ênfase5 3 8 5 2" xfId="27728"/>
    <cellStyle name="20% - Ênfase5 3 8 5 3" xfId="38914"/>
    <cellStyle name="20% - Ênfase5 3 8 6" xfId="18460"/>
    <cellStyle name="20% - Ênfase5 3 8 6 2" xfId="29624"/>
    <cellStyle name="20% - Ênfase5 3 8 6 3" xfId="40810"/>
    <cellStyle name="20% - Ênfase5 3 8 7" xfId="20185"/>
    <cellStyle name="20% - Ênfase5 3 8 8" xfId="31373"/>
    <cellStyle name="20% - Ênfase5 3 8 9" xfId="42559"/>
    <cellStyle name="20% - Ênfase5 3 9" xfId="2102"/>
    <cellStyle name="20% - Ênfase5 3 9 2" xfId="20473"/>
    <cellStyle name="20% - Ênfase5 3 9 3" xfId="31661"/>
    <cellStyle name="20% - Ênfase5 4" xfId="193"/>
    <cellStyle name="20% - Ênfase5 4 10" xfId="13590"/>
    <cellStyle name="20% - Ênfase5 4 10 2" xfId="24274"/>
    <cellStyle name="20% - Ênfase5 4 10 3" xfId="35460"/>
    <cellStyle name="20% - Ênfase5 4 11" xfId="15315"/>
    <cellStyle name="20% - Ênfase5 4 11 2" xfId="26170"/>
    <cellStyle name="20% - Ênfase5 4 11 3" xfId="37356"/>
    <cellStyle name="20% - Ênfase5 4 12" xfId="17040"/>
    <cellStyle name="20% - Ênfase5 4 12 2" xfId="28066"/>
    <cellStyle name="20% - Ênfase5 4 12 3" xfId="39252"/>
    <cellStyle name="20% - Ênfase5 4 13" xfId="18765"/>
    <cellStyle name="20% - Ênfase5 4 14" xfId="29953"/>
    <cellStyle name="20% - Ênfase5 4 15" xfId="41139"/>
    <cellStyle name="20% - Ênfase5 4 16" xfId="42864"/>
    <cellStyle name="20% - Ênfase5 4 2" xfId="351"/>
    <cellStyle name="20% - Ênfase5 4 2 10" xfId="15459"/>
    <cellStyle name="20% - Ênfase5 4 2 10 2" xfId="26328"/>
    <cellStyle name="20% - Ênfase5 4 2 10 3" xfId="37514"/>
    <cellStyle name="20% - Ênfase5 4 2 11" xfId="17184"/>
    <cellStyle name="20% - Ênfase5 4 2 11 2" xfId="28224"/>
    <cellStyle name="20% - Ênfase5 4 2 11 3" xfId="39410"/>
    <cellStyle name="20% - Ênfase5 4 2 12" xfId="18909"/>
    <cellStyle name="20% - Ênfase5 4 2 13" xfId="30097"/>
    <cellStyle name="20% - Ênfase5 4 2 14" xfId="41283"/>
    <cellStyle name="20% - Ênfase5 4 2 15" xfId="43008"/>
    <cellStyle name="20% - Ênfase5 4 2 2" xfId="669"/>
    <cellStyle name="20% - Ênfase5 4 2 2 10" xfId="43296"/>
    <cellStyle name="20% - Ênfase5 4 2 2 2" xfId="10569"/>
    <cellStyle name="20% - Ênfase5 4 2 2 2 2" xfId="20959"/>
    <cellStyle name="20% - Ênfase5 4 2 2 2 3" xfId="32147"/>
    <cellStyle name="20% - Ênfase5 4 2 2 3" xfId="12297"/>
    <cellStyle name="20% - Ênfase5 4 2 2 3 2" xfId="22852"/>
    <cellStyle name="20% - Ênfase5 4 2 2 3 3" xfId="34038"/>
    <cellStyle name="20% - Ênfase5 4 2 2 4" xfId="14022"/>
    <cellStyle name="20% - Ênfase5 4 2 2 4 2" xfId="24748"/>
    <cellStyle name="20% - Ênfase5 4 2 2 4 3" xfId="35934"/>
    <cellStyle name="20% - Ênfase5 4 2 2 5" xfId="15747"/>
    <cellStyle name="20% - Ênfase5 4 2 2 5 2" xfId="26644"/>
    <cellStyle name="20% - Ênfase5 4 2 2 5 3" xfId="37830"/>
    <cellStyle name="20% - Ênfase5 4 2 2 6" xfId="17472"/>
    <cellStyle name="20% - Ênfase5 4 2 2 6 2" xfId="28540"/>
    <cellStyle name="20% - Ênfase5 4 2 2 6 3" xfId="39726"/>
    <cellStyle name="20% - Ênfase5 4 2 2 7" xfId="19197"/>
    <cellStyle name="20% - Ênfase5 4 2 2 8" xfId="30385"/>
    <cellStyle name="20% - Ênfase5 4 2 2 9" xfId="41571"/>
    <cellStyle name="20% - Ênfase5 4 2 3" xfId="985"/>
    <cellStyle name="20% - Ênfase5 4 2 3 10" xfId="43584"/>
    <cellStyle name="20% - Ênfase5 4 2 3 2" xfId="10857"/>
    <cellStyle name="20% - Ênfase5 4 2 3 2 2" xfId="21275"/>
    <cellStyle name="20% - Ênfase5 4 2 3 2 3" xfId="32463"/>
    <cellStyle name="20% - Ênfase5 4 2 3 3" xfId="12585"/>
    <cellStyle name="20% - Ênfase5 4 2 3 3 2" xfId="23168"/>
    <cellStyle name="20% - Ênfase5 4 2 3 3 3" xfId="34354"/>
    <cellStyle name="20% - Ênfase5 4 2 3 4" xfId="14310"/>
    <cellStyle name="20% - Ênfase5 4 2 3 4 2" xfId="25064"/>
    <cellStyle name="20% - Ênfase5 4 2 3 4 3" xfId="36250"/>
    <cellStyle name="20% - Ênfase5 4 2 3 5" xfId="16035"/>
    <cellStyle name="20% - Ênfase5 4 2 3 5 2" xfId="26960"/>
    <cellStyle name="20% - Ênfase5 4 2 3 5 3" xfId="38146"/>
    <cellStyle name="20% - Ênfase5 4 2 3 6" xfId="17760"/>
    <cellStyle name="20% - Ênfase5 4 2 3 6 2" xfId="28856"/>
    <cellStyle name="20% - Ênfase5 4 2 3 6 3" xfId="40042"/>
    <cellStyle name="20% - Ênfase5 4 2 3 7" xfId="19485"/>
    <cellStyle name="20% - Ênfase5 4 2 3 8" xfId="30673"/>
    <cellStyle name="20% - Ênfase5 4 2 3 9" xfId="41859"/>
    <cellStyle name="20% - Ênfase5 4 2 4" xfId="1301"/>
    <cellStyle name="20% - Ênfase5 4 2 4 10" xfId="43872"/>
    <cellStyle name="20% - Ênfase5 4 2 4 2" xfId="11145"/>
    <cellStyle name="20% - Ênfase5 4 2 4 2 2" xfId="21591"/>
    <cellStyle name="20% - Ênfase5 4 2 4 2 3" xfId="32779"/>
    <cellStyle name="20% - Ênfase5 4 2 4 3" xfId="12873"/>
    <cellStyle name="20% - Ênfase5 4 2 4 3 2" xfId="23484"/>
    <cellStyle name="20% - Ênfase5 4 2 4 3 3" xfId="34670"/>
    <cellStyle name="20% - Ênfase5 4 2 4 4" xfId="14598"/>
    <cellStyle name="20% - Ênfase5 4 2 4 4 2" xfId="25380"/>
    <cellStyle name="20% - Ênfase5 4 2 4 4 3" xfId="36566"/>
    <cellStyle name="20% - Ênfase5 4 2 4 5" xfId="16323"/>
    <cellStyle name="20% - Ênfase5 4 2 4 5 2" xfId="27276"/>
    <cellStyle name="20% - Ênfase5 4 2 4 5 3" xfId="38462"/>
    <cellStyle name="20% - Ênfase5 4 2 4 6" xfId="18048"/>
    <cellStyle name="20% - Ênfase5 4 2 4 6 2" xfId="29172"/>
    <cellStyle name="20% - Ênfase5 4 2 4 6 3" xfId="40358"/>
    <cellStyle name="20% - Ênfase5 4 2 4 7" xfId="19773"/>
    <cellStyle name="20% - Ênfase5 4 2 4 8" xfId="30961"/>
    <cellStyle name="20% - Ênfase5 4 2 4 9" xfId="42147"/>
    <cellStyle name="20% - Ênfase5 4 2 5" xfId="1617"/>
    <cellStyle name="20% - Ênfase5 4 2 5 10" xfId="44160"/>
    <cellStyle name="20% - Ênfase5 4 2 5 2" xfId="11433"/>
    <cellStyle name="20% - Ênfase5 4 2 5 2 2" xfId="21907"/>
    <cellStyle name="20% - Ênfase5 4 2 5 2 3" xfId="33095"/>
    <cellStyle name="20% - Ênfase5 4 2 5 3" xfId="13161"/>
    <cellStyle name="20% - Ênfase5 4 2 5 3 2" xfId="23800"/>
    <cellStyle name="20% - Ênfase5 4 2 5 3 3" xfId="34986"/>
    <cellStyle name="20% - Ênfase5 4 2 5 4" xfId="14886"/>
    <cellStyle name="20% - Ênfase5 4 2 5 4 2" xfId="25696"/>
    <cellStyle name="20% - Ênfase5 4 2 5 4 3" xfId="36882"/>
    <cellStyle name="20% - Ênfase5 4 2 5 5" xfId="16611"/>
    <cellStyle name="20% - Ênfase5 4 2 5 5 2" xfId="27592"/>
    <cellStyle name="20% - Ênfase5 4 2 5 5 3" xfId="38778"/>
    <cellStyle name="20% - Ênfase5 4 2 5 6" xfId="18336"/>
    <cellStyle name="20% - Ênfase5 4 2 5 6 2" xfId="29488"/>
    <cellStyle name="20% - Ênfase5 4 2 5 6 3" xfId="40674"/>
    <cellStyle name="20% - Ênfase5 4 2 5 7" xfId="20061"/>
    <cellStyle name="20% - Ênfase5 4 2 5 8" xfId="31249"/>
    <cellStyle name="20% - Ênfase5 4 2 5 9" xfId="42435"/>
    <cellStyle name="20% - Ênfase5 4 2 6" xfId="1933"/>
    <cellStyle name="20% - Ênfase5 4 2 6 10" xfId="44448"/>
    <cellStyle name="20% - Ênfase5 4 2 6 2" xfId="11721"/>
    <cellStyle name="20% - Ênfase5 4 2 6 2 2" xfId="22223"/>
    <cellStyle name="20% - Ênfase5 4 2 6 2 3" xfId="33411"/>
    <cellStyle name="20% - Ênfase5 4 2 6 3" xfId="13449"/>
    <cellStyle name="20% - Ênfase5 4 2 6 3 2" xfId="24116"/>
    <cellStyle name="20% - Ênfase5 4 2 6 3 3" xfId="35302"/>
    <cellStyle name="20% - Ênfase5 4 2 6 4" xfId="15174"/>
    <cellStyle name="20% - Ênfase5 4 2 6 4 2" xfId="26012"/>
    <cellStyle name="20% - Ênfase5 4 2 6 4 3" xfId="37198"/>
    <cellStyle name="20% - Ênfase5 4 2 6 5" xfId="16899"/>
    <cellStyle name="20% - Ênfase5 4 2 6 5 2" xfId="27908"/>
    <cellStyle name="20% - Ênfase5 4 2 6 5 3" xfId="39094"/>
    <cellStyle name="20% - Ênfase5 4 2 6 6" xfId="18624"/>
    <cellStyle name="20% - Ênfase5 4 2 6 6 2" xfId="29804"/>
    <cellStyle name="20% - Ênfase5 4 2 6 6 3" xfId="40990"/>
    <cellStyle name="20% - Ênfase5 4 2 6 7" xfId="20349"/>
    <cellStyle name="20% - Ênfase5 4 2 6 8" xfId="31537"/>
    <cellStyle name="20% - Ênfase5 4 2 6 9" xfId="42723"/>
    <cellStyle name="20% - Ênfase5 4 2 7" xfId="10280"/>
    <cellStyle name="20% - Ênfase5 4 2 7 2" xfId="20643"/>
    <cellStyle name="20% - Ênfase5 4 2 7 3" xfId="31831"/>
    <cellStyle name="20% - Ênfase5 4 2 8" xfId="12009"/>
    <cellStyle name="20% - Ênfase5 4 2 8 2" xfId="22536"/>
    <cellStyle name="20% - Ênfase5 4 2 8 3" xfId="33722"/>
    <cellStyle name="20% - Ênfase5 4 2 9" xfId="13734"/>
    <cellStyle name="20% - Ênfase5 4 2 9 2" xfId="24432"/>
    <cellStyle name="20% - Ênfase5 4 2 9 3" xfId="35618"/>
    <cellStyle name="20% - Ênfase5 4 3" xfId="511"/>
    <cellStyle name="20% - Ênfase5 4 3 10" xfId="43152"/>
    <cellStyle name="20% - Ênfase5 4 3 2" xfId="10425"/>
    <cellStyle name="20% - Ênfase5 4 3 2 2" xfId="20801"/>
    <cellStyle name="20% - Ênfase5 4 3 2 3" xfId="31989"/>
    <cellStyle name="20% - Ênfase5 4 3 3" xfId="12153"/>
    <cellStyle name="20% - Ênfase5 4 3 3 2" xfId="22694"/>
    <cellStyle name="20% - Ênfase5 4 3 3 3" xfId="33880"/>
    <cellStyle name="20% - Ênfase5 4 3 4" xfId="13878"/>
    <cellStyle name="20% - Ênfase5 4 3 4 2" xfId="24590"/>
    <cellStyle name="20% - Ênfase5 4 3 4 3" xfId="35776"/>
    <cellStyle name="20% - Ênfase5 4 3 5" xfId="15603"/>
    <cellStyle name="20% - Ênfase5 4 3 5 2" xfId="26486"/>
    <cellStyle name="20% - Ênfase5 4 3 5 3" xfId="37672"/>
    <cellStyle name="20% - Ênfase5 4 3 6" xfId="17328"/>
    <cellStyle name="20% - Ênfase5 4 3 6 2" xfId="28382"/>
    <cellStyle name="20% - Ênfase5 4 3 6 3" xfId="39568"/>
    <cellStyle name="20% - Ênfase5 4 3 7" xfId="19053"/>
    <cellStyle name="20% - Ênfase5 4 3 8" xfId="30241"/>
    <cellStyle name="20% - Ênfase5 4 3 9" xfId="41427"/>
    <cellStyle name="20% - Ênfase5 4 4" xfId="827"/>
    <cellStyle name="20% - Ênfase5 4 4 10" xfId="43440"/>
    <cellStyle name="20% - Ênfase5 4 4 2" xfId="10713"/>
    <cellStyle name="20% - Ênfase5 4 4 2 2" xfId="21117"/>
    <cellStyle name="20% - Ênfase5 4 4 2 3" xfId="32305"/>
    <cellStyle name="20% - Ênfase5 4 4 3" xfId="12441"/>
    <cellStyle name="20% - Ênfase5 4 4 3 2" xfId="23010"/>
    <cellStyle name="20% - Ênfase5 4 4 3 3" xfId="34196"/>
    <cellStyle name="20% - Ênfase5 4 4 4" xfId="14166"/>
    <cellStyle name="20% - Ênfase5 4 4 4 2" xfId="24906"/>
    <cellStyle name="20% - Ênfase5 4 4 4 3" xfId="36092"/>
    <cellStyle name="20% - Ênfase5 4 4 5" xfId="15891"/>
    <cellStyle name="20% - Ênfase5 4 4 5 2" xfId="26802"/>
    <cellStyle name="20% - Ênfase5 4 4 5 3" xfId="37988"/>
    <cellStyle name="20% - Ênfase5 4 4 6" xfId="17616"/>
    <cellStyle name="20% - Ênfase5 4 4 6 2" xfId="28698"/>
    <cellStyle name="20% - Ênfase5 4 4 6 3" xfId="39884"/>
    <cellStyle name="20% - Ênfase5 4 4 7" xfId="19341"/>
    <cellStyle name="20% - Ênfase5 4 4 8" xfId="30529"/>
    <cellStyle name="20% - Ênfase5 4 4 9" xfId="41715"/>
    <cellStyle name="20% - Ênfase5 4 5" xfId="1143"/>
    <cellStyle name="20% - Ênfase5 4 5 10" xfId="43728"/>
    <cellStyle name="20% - Ênfase5 4 5 2" xfId="11001"/>
    <cellStyle name="20% - Ênfase5 4 5 2 2" xfId="21433"/>
    <cellStyle name="20% - Ênfase5 4 5 2 3" xfId="32621"/>
    <cellStyle name="20% - Ênfase5 4 5 3" xfId="12729"/>
    <cellStyle name="20% - Ênfase5 4 5 3 2" xfId="23326"/>
    <cellStyle name="20% - Ênfase5 4 5 3 3" xfId="34512"/>
    <cellStyle name="20% - Ênfase5 4 5 4" xfId="14454"/>
    <cellStyle name="20% - Ênfase5 4 5 4 2" xfId="25222"/>
    <cellStyle name="20% - Ênfase5 4 5 4 3" xfId="36408"/>
    <cellStyle name="20% - Ênfase5 4 5 5" xfId="16179"/>
    <cellStyle name="20% - Ênfase5 4 5 5 2" xfId="27118"/>
    <cellStyle name="20% - Ênfase5 4 5 5 3" xfId="38304"/>
    <cellStyle name="20% - Ênfase5 4 5 6" xfId="17904"/>
    <cellStyle name="20% - Ênfase5 4 5 6 2" xfId="29014"/>
    <cellStyle name="20% - Ênfase5 4 5 6 3" xfId="40200"/>
    <cellStyle name="20% - Ênfase5 4 5 7" xfId="19629"/>
    <cellStyle name="20% - Ênfase5 4 5 8" xfId="30817"/>
    <cellStyle name="20% - Ênfase5 4 5 9" xfId="42003"/>
    <cellStyle name="20% - Ênfase5 4 6" xfId="1459"/>
    <cellStyle name="20% - Ênfase5 4 6 10" xfId="44016"/>
    <cellStyle name="20% - Ênfase5 4 6 2" xfId="11289"/>
    <cellStyle name="20% - Ênfase5 4 6 2 2" xfId="21749"/>
    <cellStyle name="20% - Ênfase5 4 6 2 3" xfId="32937"/>
    <cellStyle name="20% - Ênfase5 4 6 3" xfId="13017"/>
    <cellStyle name="20% - Ênfase5 4 6 3 2" xfId="23642"/>
    <cellStyle name="20% - Ênfase5 4 6 3 3" xfId="34828"/>
    <cellStyle name="20% - Ênfase5 4 6 4" xfId="14742"/>
    <cellStyle name="20% - Ênfase5 4 6 4 2" xfId="25538"/>
    <cellStyle name="20% - Ênfase5 4 6 4 3" xfId="36724"/>
    <cellStyle name="20% - Ênfase5 4 6 5" xfId="16467"/>
    <cellStyle name="20% - Ênfase5 4 6 5 2" xfId="27434"/>
    <cellStyle name="20% - Ênfase5 4 6 5 3" xfId="38620"/>
    <cellStyle name="20% - Ênfase5 4 6 6" xfId="18192"/>
    <cellStyle name="20% - Ênfase5 4 6 6 2" xfId="29330"/>
    <cellStyle name="20% - Ênfase5 4 6 6 3" xfId="40516"/>
    <cellStyle name="20% - Ênfase5 4 6 7" xfId="19917"/>
    <cellStyle name="20% - Ênfase5 4 6 8" xfId="31105"/>
    <cellStyle name="20% - Ênfase5 4 6 9" xfId="42291"/>
    <cellStyle name="20% - Ênfase5 4 7" xfId="1775"/>
    <cellStyle name="20% - Ênfase5 4 7 10" xfId="44304"/>
    <cellStyle name="20% - Ênfase5 4 7 2" xfId="11577"/>
    <cellStyle name="20% - Ênfase5 4 7 2 2" xfId="22065"/>
    <cellStyle name="20% - Ênfase5 4 7 2 3" xfId="33253"/>
    <cellStyle name="20% - Ênfase5 4 7 3" xfId="13305"/>
    <cellStyle name="20% - Ênfase5 4 7 3 2" xfId="23958"/>
    <cellStyle name="20% - Ênfase5 4 7 3 3" xfId="35144"/>
    <cellStyle name="20% - Ênfase5 4 7 4" xfId="15030"/>
    <cellStyle name="20% - Ênfase5 4 7 4 2" xfId="25854"/>
    <cellStyle name="20% - Ênfase5 4 7 4 3" xfId="37040"/>
    <cellStyle name="20% - Ênfase5 4 7 5" xfId="16755"/>
    <cellStyle name="20% - Ênfase5 4 7 5 2" xfId="27750"/>
    <cellStyle name="20% - Ênfase5 4 7 5 3" xfId="38936"/>
    <cellStyle name="20% - Ênfase5 4 7 6" xfId="18480"/>
    <cellStyle name="20% - Ênfase5 4 7 6 2" xfId="29646"/>
    <cellStyle name="20% - Ênfase5 4 7 6 3" xfId="40832"/>
    <cellStyle name="20% - Ênfase5 4 7 7" xfId="20205"/>
    <cellStyle name="20% - Ênfase5 4 7 8" xfId="31393"/>
    <cellStyle name="20% - Ênfase5 4 7 9" xfId="42579"/>
    <cellStyle name="20% - Ênfase5 4 8" xfId="2136"/>
    <cellStyle name="20% - Ênfase5 4 8 2" xfId="20493"/>
    <cellStyle name="20% - Ênfase5 4 8 3" xfId="31681"/>
    <cellStyle name="20% - Ênfase5 4 9" xfId="11865"/>
    <cellStyle name="20% - Ênfase5 4 9 2" xfId="22378"/>
    <cellStyle name="20% - Ênfase5 4 9 3" xfId="33564"/>
    <cellStyle name="20% - Ênfase5 5" xfId="215"/>
    <cellStyle name="20% - Ênfase5 5 10" xfId="13610"/>
    <cellStyle name="20% - Ênfase5 5 10 2" xfId="24296"/>
    <cellStyle name="20% - Ênfase5 5 10 3" xfId="35482"/>
    <cellStyle name="20% - Ênfase5 5 11" xfId="15335"/>
    <cellStyle name="20% - Ênfase5 5 11 2" xfId="26192"/>
    <cellStyle name="20% - Ênfase5 5 11 3" xfId="37378"/>
    <cellStyle name="20% - Ênfase5 5 12" xfId="17060"/>
    <cellStyle name="20% - Ênfase5 5 12 2" xfId="28088"/>
    <cellStyle name="20% - Ênfase5 5 12 3" xfId="39274"/>
    <cellStyle name="20% - Ênfase5 5 13" xfId="18785"/>
    <cellStyle name="20% - Ênfase5 5 14" xfId="29973"/>
    <cellStyle name="20% - Ênfase5 5 15" xfId="41159"/>
    <cellStyle name="20% - Ênfase5 5 16" xfId="42884"/>
    <cellStyle name="20% - Ênfase5 5 2" xfId="373"/>
    <cellStyle name="20% - Ênfase5 5 2 10" xfId="15479"/>
    <cellStyle name="20% - Ênfase5 5 2 10 2" xfId="26350"/>
    <cellStyle name="20% - Ênfase5 5 2 10 3" xfId="37536"/>
    <cellStyle name="20% - Ênfase5 5 2 11" xfId="17204"/>
    <cellStyle name="20% - Ênfase5 5 2 11 2" xfId="28246"/>
    <cellStyle name="20% - Ênfase5 5 2 11 3" xfId="39432"/>
    <cellStyle name="20% - Ênfase5 5 2 12" xfId="18929"/>
    <cellStyle name="20% - Ênfase5 5 2 13" xfId="30117"/>
    <cellStyle name="20% - Ênfase5 5 2 14" xfId="41303"/>
    <cellStyle name="20% - Ênfase5 5 2 15" xfId="43028"/>
    <cellStyle name="20% - Ênfase5 5 2 2" xfId="691"/>
    <cellStyle name="20% - Ênfase5 5 2 2 10" xfId="43316"/>
    <cellStyle name="20% - Ênfase5 5 2 2 2" xfId="10589"/>
    <cellStyle name="20% - Ênfase5 5 2 2 2 2" xfId="20981"/>
    <cellStyle name="20% - Ênfase5 5 2 2 2 3" xfId="32169"/>
    <cellStyle name="20% - Ênfase5 5 2 2 3" xfId="12317"/>
    <cellStyle name="20% - Ênfase5 5 2 2 3 2" xfId="22874"/>
    <cellStyle name="20% - Ênfase5 5 2 2 3 3" xfId="34060"/>
    <cellStyle name="20% - Ênfase5 5 2 2 4" xfId="14042"/>
    <cellStyle name="20% - Ênfase5 5 2 2 4 2" xfId="24770"/>
    <cellStyle name="20% - Ênfase5 5 2 2 4 3" xfId="35956"/>
    <cellStyle name="20% - Ênfase5 5 2 2 5" xfId="15767"/>
    <cellStyle name="20% - Ênfase5 5 2 2 5 2" xfId="26666"/>
    <cellStyle name="20% - Ênfase5 5 2 2 5 3" xfId="37852"/>
    <cellStyle name="20% - Ênfase5 5 2 2 6" xfId="17492"/>
    <cellStyle name="20% - Ênfase5 5 2 2 6 2" xfId="28562"/>
    <cellStyle name="20% - Ênfase5 5 2 2 6 3" xfId="39748"/>
    <cellStyle name="20% - Ênfase5 5 2 2 7" xfId="19217"/>
    <cellStyle name="20% - Ênfase5 5 2 2 8" xfId="30405"/>
    <cellStyle name="20% - Ênfase5 5 2 2 9" xfId="41591"/>
    <cellStyle name="20% - Ênfase5 5 2 3" xfId="1007"/>
    <cellStyle name="20% - Ênfase5 5 2 3 10" xfId="43604"/>
    <cellStyle name="20% - Ênfase5 5 2 3 2" xfId="10877"/>
    <cellStyle name="20% - Ênfase5 5 2 3 2 2" xfId="21297"/>
    <cellStyle name="20% - Ênfase5 5 2 3 2 3" xfId="32485"/>
    <cellStyle name="20% - Ênfase5 5 2 3 3" xfId="12605"/>
    <cellStyle name="20% - Ênfase5 5 2 3 3 2" xfId="23190"/>
    <cellStyle name="20% - Ênfase5 5 2 3 3 3" xfId="34376"/>
    <cellStyle name="20% - Ênfase5 5 2 3 4" xfId="14330"/>
    <cellStyle name="20% - Ênfase5 5 2 3 4 2" xfId="25086"/>
    <cellStyle name="20% - Ênfase5 5 2 3 4 3" xfId="36272"/>
    <cellStyle name="20% - Ênfase5 5 2 3 5" xfId="16055"/>
    <cellStyle name="20% - Ênfase5 5 2 3 5 2" xfId="26982"/>
    <cellStyle name="20% - Ênfase5 5 2 3 5 3" xfId="38168"/>
    <cellStyle name="20% - Ênfase5 5 2 3 6" xfId="17780"/>
    <cellStyle name="20% - Ênfase5 5 2 3 6 2" xfId="28878"/>
    <cellStyle name="20% - Ênfase5 5 2 3 6 3" xfId="40064"/>
    <cellStyle name="20% - Ênfase5 5 2 3 7" xfId="19505"/>
    <cellStyle name="20% - Ênfase5 5 2 3 8" xfId="30693"/>
    <cellStyle name="20% - Ênfase5 5 2 3 9" xfId="41879"/>
    <cellStyle name="20% - Ênfase5 5 2 4" xfId="1323"/>
    <cellStyle name="20% - Ênfase5 5 2 4 10" xfId="43892"/>
    <cellStyle name="20% - Ênfase5 5 2 4 2" xfId="11165"/>
    <cellStyle name="20% - Ênfase5 5 2 4 2 2" xfId="21613"/>
    <cellStyle name="20% - Ênfase5 5 2 4 2 3" xfId="32801"/>
    <cellStyle name="20% - Ênfase5 5 2 4 3" xfId="12893"/>
    <cellStyle name="20% - Ênfase5 5 2 4 3 2" xfId="23506"/>
    <cellStyle name="20% - Ênfase5 5 2 4 3 3" xfId="34692"/>
    <cellStyle name="20% - Ênfase5 5 2 4 4" xfId="14618"/>
    <cellStyle name="20% - Ênfase5 5 2 4 4 2" xfId="25402"/>
    <cellStyle name="20% - Ênfase5 5 2 4 4 3" xfId="36588"/>
    <cellStyle name="20% - Ênfase5 5 2 4 5" xfId="16343"/>
    <cellStyle name="20% - Ênfase5 5 2 4 5 2" xfId="27298"/>
    <cellStyle name="20% - Ênfase5 5 2 4 5 3" xfId="38484"/>
    <cellStyle name="20% - Ênfase5 5 2 4 6" xfId="18068"/>
    <cellStyle name="20% - Ênfase5 5 2 4 6 2" xfId="29194"/>
    <cellStyle name="20% - Ênfase5 5 2 4 6 3" xfId="40380"/>
    <cellStyle name="20% - Ênfase5 5 2 4 7" xfId="19793"/>
    <cellStyle name="20% - Ênfase5 5 2 4 8" xfId="30981"/>
    <cellStyle name="20% - Ênfase5 5 2 4 9" xfId="42167"/>
    <cellStyle name="20% - Ênfase5 5 2 5" xfId="1639"/>
    <cellStyle name="20% - Ênfase5 5 2 5 10" xfId="44180"/>
    <cellStyle name="20% - Ênfase5 5 2 5 2" xfId="11453"/>
    <cellStyle name="20% - Ênfase5 5 2 5 2 2" xfId="21929"/>
    <cellStyle name="20% - Ênfase5 5 2 5 2 3" xfId="33117"/>
    <cellStyle name="20% - Ênfase5 5 2 5 3" xfId="13181"/>
    <cellStyle name="20% - Ênfase5 5 2 5 3 2" xfId="23822"/>
    <cellStyle name="20% - Ênfase5 5 2 5 3 3" xfId="35008"/>
    <cellStyle name="20% - Ênfase5 5 2 5 4" xfId="14906"/>
    <cellStyle name="20% - Ênfase5 5 2 5 4 2" xfId="25718"/>
    <cellStyle name="20% - Ênfase5 5 2 5 4 3" xfId="36904"/>
    <cellStyle name="20% - Ênfase5 5 2 5 5" xfId="16631"/>
    <cellStyle name="20% - Ênfase5 5 2 5 5 2" xfId="27614"/>
    <cellStyle name="20% - Ênfase5 5 2 5 5 3" xfId="38800"/>
    <cellStyle name="20% - Ênfase5 5 2 5 6" xfId="18356"/>
    <cellStyle name="20% - Ênfase5 5 2 5 6 2" xfId="29510"/>
    <cellStyle name="20% - Ênfase5 5 2 5 6 3" xfId="40696"/>
    <cellStyle name="20% - Ênfase5 5 2 5 7" xfId="20081"/>
    <cellStyle name="20% - Ênfase5 5 2 5 8" xfId="31269"/>
    <cellStyle name="20% - Ênfase5 5 2 5 9" xfId="42455"/>
    <cellStyle name="20% - Ênfase5 5 2 6" xfId="1955"/>
    <cellStyle name="20% - Ênfase5 5 2 6 10" xfId="44468"/>
    <cellStyle name="20% - Ênfase5 5 2 6 2" xfId="11741"/>
    <cellStyle name="20% - Ênfase5 5 2 6 2 2" xfId="22245"/>
    <cellStyle name="20% - Ênfase5 5 2 6 2 3" xfId="33433"/>
    <cellStyle name="20% - Ênfase5 5 2 6 3" xfId="13469"/>
    <cellStyle name="20% - Ênfase5 5 2 6 3 2" xfId="24138"/>
    <cellStyle name="20% - Ênfase5 5 2 6 3 3" xfId="35324"/>
    <cellStyle name="20% - Ênfase5 5 2 6 4" xfId="15194"/>
    <cellStyle name="20% - Ênfase5 5 2 6 4 2" xfId="26034"/>
    <cellStyle name="20% - Ênfase5 5 2 6 4 3" xfId="37220"/>
    <cellStyle name="20% - Ênfase5 5 2 6 5" xfId="16919"/>
    <cellStyle name="20% - Ênfase5 5 2 6 5 2" xfId="27930"/>
    <cellStyle name="20% - Ênfase5 5 2 6 5 3" xfId="39116"/>
    <cellStyle name="20% - Ênfase5 5 2 6 6" xfId="18644"/>
    <cellStyle name="20% - Ênfase5 5 2 6 6 2" xfId="29826"/>
    <cellStyle name="20% - Ênfase5 5 2 6 6 3" xfId="41012"/>
    <cellStyle name="20% - Ênfase5 5 2 6 7" xfId="20369"/>
    <cellStyle name="20% - Ênfase5 5 2 6 8" xfId="31557"/>
    <cellStyle name="20% - Ênfase5 5 2 6 9" xfId="42743"/>
    <cellStyle name="20% - Ênfase5 5 2 7" xfId="10300"/>
    <cellStyle name="20% - Ênfase5 5 2 7 2" xfId="20665"/>
    <cellStyle name="20% - Ênfase5 5 2 7 3" xfId="31853"/>
    <cellStyle name="20% - Ênfase5 5 2 8" xfId="12029"/>
    <cellStyle name="20% - Ênfase5 5 2 8 2" xfId="22558"/>
    <cellStyle name="20% - Ênfase5 5 2 8 3" xfId="33744"/>
    <cellStyle name="20% - Ênfase5 5 2 9" xfId="13754"/>
    <cellStyle name="20% - Ênfase5 5 2 9 2" xfId="24454"/>
    <cellStyle name="20% - Ênfase5 5 2 9 3" xfId="35640"/>
    <cellStyle name="20% - Ênfase5 5 3" xfId="533"/>
    <cellStyle name="20% - Ênfase5 5 3 10" xfId="43172"/>
    <cellStyle name="20% - Ênfase5 5 3 2" xfId="10445"/>
    <cellStyle name="20% - Ênfase5 5 3 2 2" xfId="20823"/>
    <cellStyle name="20% - Ênfase5 5 3 2 3" xfId="32011"/>
    <cellStyle name="20% - Ênfase5 5 3 3" xfId="12173"/>
    <cellStyle name="20% - Ênfase5 5 3 3 2" xfId="22716"/>
    <cellStyle name="20% - Ênfase5 5 3 3 3" xfId="33902"/>
    <cellStyle name="20% - Ênfase5 5 3 4" xfId="13898"/>
    <cellStyle name="20% - Ênfase5 5 3 4 2" xfId="24612"/>
    <cellStyle name="20% - Ênfase5 5 3 4 3" xfId="35798"/>
    <cellStyle name="20% - Ênfase5 5 3 5" xfId="15623"/>
    <cellStyle name="20% - Ênfase5 5 3 5 2" xfId="26508"/>
    <cellStyle name="20% - Ênfase5 5 3 5 3" xfId="37694"/>
    <cellStyle name="20% - Ênfase5 5 3 6" xfId="17348"/>
    <cellStyle name="20% - Ênfase5 5 3 6 2" xfId="28404"/>
    <cellStyle name="20% - Ênfase5 5 3 6 3" xfId="39590"/>
    <cellStyle name="20% - Ênfase5 5 3 7" xfId="19073"/>
    <cellStyle name="20% - Ênfase5 5 3 8" xfId="30261"/>
    <cellStyle name="20% - Ênfase5 5 3 9" xfId="41447"/>
    <cellStyle name="20% - Ênfase5 5 4" xfId="849"/>
    <cellStyle name="20% - Ênfase5 5 4 10" xfId="43460"/>
    <cellStyle name="20% - Ênfase5 5 4 2" xfId="10733"/>
    <cellStyle name="20% - Ênfase5 5 4 2 2" xfId="21139"/>
    <cellStyle name="20% - Ênfase5 5 4 2 3" xfId="32327"/>
    <cellStyle name="20% - Ênfase5 5 4 3" xfId="12461"/>
    <cellStyle name="20% - Ênfase5 5 4 3 2" xfId="23032"/>
    <cellStyle name="20% - Ênfase5 5 4 3 3" xfId="34218"/>
    <cellStyle name="20% - Ênfase5 5 4 4" xfId="14186"/>
    <cellStyle name="20% - Ênfase5 5 4 4 2" xfId="24928"/>
    <cellStyle name="20% - Ênfase5 5 4 4 3" xfId="36114"/>
    <cellStyle name="20% - Ênfase5 5 4 5" xfId="15911"/>
    <cellStyle name="20% - Ênfase5 5 4 5 2" xfId="26824"/>
    <cellStyle name="20% - Ênfase5 5 4 5 3" xfId="38010"/>
    <cellStyle name="20% - Ênfase5 5 4 6" xfId="17636"/>
    <cellStyle name="20% - Ênfase5 5 4 6 2" xfId="28720"/>
    <cellStyle name="20% - Ênfase5 5 4 6 3" xfId="39906"/>
    <cellStyle name="20% - Ênfase5 5 4 7" xfId="19361"/>
    <cellStyle name="20% - Ênfase5 5 4 8" xfId="30549"/>
    <cellStyle name="20% - Ênfase5 5 4 9" xfId="41735"/>
    <cellStyle name="20% - Ênfase5 5 5" xfId="1165"/>
    <cellStyle name="20% - Ênfase5 5 5 10" xfId="43748"/>
    <cellStyle name="20% - Ênfase5 5 5 2" xfId="11021"/>
    <cellStyle name="20% - Ênfase5 5 5 2 2" xfId="21455"/>
    <cellStyle name="20% - Ênfase5 5 5 2 3" xfId="32643"/>
    <cellStyle name="20% - Ênfase5 5 5 3" xfId="12749"/>
    <cellStyle name="20% - Ênfase5 5 5 3 2" xfId="23348"/>
    <cellStyle name="20% - Ênfase5 5 5 3 3" xfId="34534"/>
    <cellStyle name="20% - Ênfase5 5 5 4" xfId="14474"/>
    <cellStyle name="20% - Ênfase5 5 5 4 2" xfId="25244"/>
    <cellStyle name="20% - Ênfase5 5 5 4 3" xfId="36430"/>
    <cellStyle name="20% - Ênfase5 5 5 5" xfId="16199"/>
    <cellStyle name="20% - Ênfase5 5 5 5 2" xfId="27140"/>
    <cellStyle name="20% - Ênfase5 5 5 5 3" xfId="38326"/>
    <cellStyle name="20% - Ênfase5 5 5 6" xfId="17924"/>
    <cellStyle name="20% - Ênfase5 5 5 6 2" xfId="29036"/>
    <cellStyle name="20% - Ênfase5 5 5 6 3" xfId="40222"/>
    <cellStyle name="20% - Ênfase5 5 5 7" xfId="19649"/>
    <cellStyle name="20% - Ênfase5 5 5 8" xfId="30837"/>
    <cellStyle name="20% - Ênfase5 5 5 9" xfId="42023"/>
    <cellStyle name="20% - Ênfase5 5 6" xfId="1481"/>
    <cellStyle name="20% - Ênfase5 5 6 10" xfId="44036"/>
    <cellStyle name="20% - Ênfase5 5 6 2" xfId="11309"/>
    <cellStyle name="20% - Ênfase5 5 6 2 2" xfId="21771"/>
    <cellStyle name="20% - Ênfase5 5 6 2 3" xfId="32959"/>
    <cellStyle name="20% - Ênfase5 5 6 3" xfId="13037"/>
    <cellStyle name="20% - Ênfase5 5 6 3 2" xfId="23664"/>
    <cellStyle name="20% - Ênfase5 5 6 3 3" xfId="34850"/>
    <cellStyle name="20% - Ênfase5 5 6 4" xfId="14762"/>
    <cellStyle name="20% - Ênfase5 5 6 4 2" xfId="25560"/>
    <cellStyle name="20% - Ênfase5 5 6 4 3" xfId="36746"/>
    <cellStyle name="20% - Ênfase5 5 6 5" xfId="16487"/>
    <cellStyle name="20% - Ênfase5 5 6 5 2" xfId="27456"/>
    <cellStyle name="20% - Ênfase5 5 6 5 3" xfId="38642"/>
    <cellStyle name="20% - Ênfase5 5 6 6" xfId="18212"/>
    <cellStyle name="20% - Ênfase5 5 6 6 2" xfId="29352"/>
    <cellStyle name="20% - Ênfase5 5 6 6 3" xfId="40538"/>
    <cellStyle name="20% - Ênfase5 5 6 7" xfId="19937"/>
    <cellStyle name="20% - Ênfase5 5 6 8" xfId="31125"/>
    <cellStyle name="20% - Ênfase5 5 6 9" xfId="42311"/>
    <cellStyle name="20% - Ênfase5 5 7" xfId="1797"/>
    <cellStyle name="20% - Ênfase5 5 7 10" xfId="44324"/>
    <cellStyle name="20% - Ênfase5 5 7 2" xfId="11597"/>
    <cellStyle name="20% - Ênfase5 5 7 2 2" xfId="22087"/>
    <cellStyle name="20% - Ênfase5 5 7 2 3" xfId="33275"/>
    <cellStyle name="20% - Ênfase5 5 7 3" xfId="13325"/>
    <cellStyle name="20% - Ênfase5 5 7 3 2" xfId="23980"/>
    <cellStyle name="20% - Ênfase5 5 7 3 3" xfId="35166"/>
    <cellStyle name="20% - Ênfase5 5 7 4" xfId="15050"/>
    <cellStyle name="20% - Ênfase5 5 7 4 2" xfId="25876"/>
    <cellStyle name="20% - Ênfase5 5 7 4 3" xfId="37062"/>
    <cellStyle name="20% - Ênfase5 5 7 5" xfId="16775"/>
    <cellStyle name="20% - Ênfase5 5 7 5 2" xfId="27772"/>
    <cellStyle name="20% - Ênfase5 5 7 5 3" xfId="38958"/>
    <cellStyle name="20% - Ênfase5 5 7 6" xfId="18500"/>
    <cellStyle name="20% - Ênfase5 5 7 6 2" xfId="29668"/>
    <cellStyle name="20% - Ênfase5 5 7 6 3" xfId="40854"/>
    <cellStyle name="20% - Ênfase5 5 7 7" xfId="20225"/>
    <cellStyle name="20% - Ênfase5 5 7 8" xfId="31413"/>
    <cellStyle name="20% - Ênfase5 5 7 9" xfId="42599"/>
    <cellStyle name="20% - Ênfase5 5 8" xfId="2138"/>
    <cellStyle name="20% - Ênfase5 5 8 2" xfId="20513"/>
    <cellStyle name="20% - Ênfase5 5 8 3" xfId="31701"/>
    <cellStyle name="20% - Ênfase5 5 9" xfId="11885"/>
    <cellStyle name="20% - Ênfase5 5 9 2" xfId="22400"/>
    <cellStyle name="20% - Ênfase5 5 9 3" xfId="33586"/>
    <cellStyle name="20% - Ênfase5 6" xfId="283"/>
    <cellStyle name="20% - Ênfase5 6 10" xfId="15397"/>
    <cellStyle name="20% - Ênfase5 6 10 2" xfId="26260"/>
    <cellStyle name="20% - Ênfase5 6 10 3" xfId="37446"/>
    <cellStyle name="20% - Ênfase5 6 11" xfId="17122"/>
    <cellStyle name="20% - Ênfase5 6 11 2" xfId="28156"/>
    <cellStyle name="20% - Ênfase5 6 11 3" xfId="39342"/>
    <cellStyle name="20% - Ênfase5 6 12" xfId="18847"/>
    <cellStyle name="20% - Ênfase5 6 13" xfId="30035"/>
    <cellStyle name="20% - Ênfase5 6 14" xfId="41221"/>
    <cellStyle name="20% - Ênfase5 6 15" xfId="42946"/>
    <cellStyle name="20% - Ênfase5 6 2" xfId="601"/>
    <cellStyle name="20% - Ênfase5 6 2 10" xfId="43234"/>
    <cellStyle name="20% - Ênfase5 6 2 2" xfId="10507"/>
    <cellStyle name="20% - Ênfase5 6 2 2 2" xfId="20891"/>
    <cellStyle name="20% - Ênfase5 6 2 2 3" xfId="32079"/>
    <cellStyle name="20% - Ênfase5 6 2 3" xfId="12235"/>
    <cellStyle name="20% - Ênfase5 6 2 3 2" xfId="22784"/>
    <cellStyle name="20% - Ênfase5 6 2 3 3" xfId="33970"/>
    <cellStyle name="20% - Ênfase5 6 2 4" xfId="13960"/>
    <cellStyle name="20% - Ênfase5 6 2 4 2" xfId="24680"/>
    <cellStyle name="20% - Ênfase5 6 2 4 3" xfId="35866"/>
    <cellStyle name="20% - Ênfase5 6 2 5" xfId="15685"/>
    <cellStyle name="20% - Ênfase5 6 2 5 2" xfId="26576"/>
    <cellStyle name="20% - Ênfase5 6 2 5 3" xfId="37762"/>
    <cellStyle name="20% - Ênfase5 6 2 6" xfId="17410"/>
    <cellStyle name="20% - Ênfase5 6 2 6 2" xfId="28472"/>
    <cellStyle name="20% - Ênfase5 6 2 6 3" xfId="39658"/>
    <cellStyle name="20% - Ênfase5 6 2 7" xfId="19135"/>
    <cellStyle name="20% - Ênfase5 6 2 8" xfId="30323"/>
    <cellStyle name="20% - Ênfase5 6 2 9" xfId="41509"/>
    <cellStyle name="20% - Ênfase5 6 3" xfId="917"/>
    <cellStyle name="20% - Ênfase5 6 3 10" xfId="43522"/>
    <cellStyle name="20% - Ênfase5 6 3 2" xfId="10795"/>
    <cellStyle name="20% - Ênfase5 6 3 2 2" xfId="21207"/>
    <cellStyle name="20% - Ênfase5 6 3 2 3" xfId="32395"/>
    <cellStyle name="20% - Ênfase5 6 3 3" xfId="12523"/>
    <cellStyle name="20% - Ênfase5 6 3 3 2" xfId="23100"/>
    <cellStyle name="20% - Ênfase5 6 3 3 3" xfId="34286"/>
    <cellStyle name="20% - Ênfase5 6 3 4" xfId="14248"/>
    <cellStyle name="20% - Ênfase5 6 3 4 2" xfId="24996"/>
    <cellStyle name="20% - Ênfase5 6 3 4 3" xfId="36182"/>
    <cellStyle name="20% - Ênfase5 6 3 5" xfId="15973"/>
    <cellStyle name="20% - Ênfase5 6 3 5 2" xfId="26892"/>
    <cellStyle name="20% - Ênfase5 6 3 5 3" xfId="38078"/>
    <cellStyle name="20% - Ênfase5 6 3 6" xfId="17698"/>
    <cellStyle name="20% - Ênfase5 6 3 6 2" xfId="28788"/>
    <cellStyle name="20% - Ênfase5 6 3 6 3" xfId="39974"/>
    <cellStyle name="20% - Ênfase5 6 3 7" xfId="19423"/>
    <cellStyle name="20% - Ênfase5 6 3 8" xfId="30611"/>
    <cellStyle name="20% - Ênfase5 6 3 9" xfId="41797"/>
    <cellStyle name="20% - Ênfase5 6 4" xfId="1233"/>
    <cellStyle name="20% - Ênfase5 6 4 10" xfId="43810"/>
    <cellStyle name="20% - Ênfase5 6 4 2" xfId="11083"/>
    <cellStyle name="20% - Ênfase5 6 4 2 2" xfId="21523"/>
    <cellStyle name="20% - Ênfase5 6 4 2 3" xfId="32711"/>
    <cellStyle name="20% - Ênfase5 6 4 3" xfId="12811"/>
    <cellStyle name="20% - Ênfase5 6 4 3 2" xfId="23416"/>
    <cellStyle name="20% - Ênfase5 6 4 3 3" xfId="34602"/>
    <cellStyle name="20% - Ênfase5 6 4 4" xfId="14536"/>
    <cellStyle name="20% - Ênfase5 6 4 4 2" xfId="25312"/>
    <cellStyle name="20% - Ênfase5 6 4 4 3" xfId="36498"/>
    <cellStyle name="20% - Ênfase5 6 4 5" xfId="16261"/>
    <cellStyle name="20% - Ênfase5 6 4 5 2" xfId="27208"/>
    <cellStyle name="20% - Ênfase5 6 4 5 3" xfId="38394"/>
    <cellStyle name="20% - Ênfase5 6 4 6" xfId="17986"/>
    <cellStyle name="20% - Ênfase5 6 4 6 2" xfId="29104"/>
    <cellStyle name="20% - Ênfase5 6 4 6 3" xfId="40290"/>
    <cellStyle name="20% - Ênfase5 6 4 7" xfId="19711"/>
    <cellStyle name="20% - Ênfase5 6 4 8" xfId="30899"/>
    <cellStyle name="20% - Ênfase5 6 4 9" xfId="42085"/>
    <cellStyle name="20% - Ênfase5 6 5" xfId="1549"/>
    <cellStyle name="20% - Ênfase5 6 5 10" xfId="44098"/>
    <cellStyle name="20% - Ênfase5 6 5 2" xfId="11371"/>
    <cellStyle name="20% - Ênfase5 6 5 2 2" xfId="21839"/>
    <cellStyle name="20% - Ênfase5 6 5 2 3" xfId="33027"/>
    <cellStyle name="20% - Ênfase5 6 5 3" xfId="13099"/>
    <cellStyle name="20% - Ênfase5 6 5 3 2" xfId="23732"/>
    <cellStyle name="20% - Ênfase5 6 5 3 3" xfId="34918"/>
    <cellStyle name="20% - Ênfase5 6 5 4" xfId="14824"/>
    <cellStyle name="20% - Ênfase5 6 5 4 2" xfId="25628"/>
    <cellStyle name="20% - Ênfase5 6 5 4 3" xfId="36814"/>
    <cellStyle name="20% - Ênfase5 6 5 5" xfId="16549"/>
    <cellStyle name="20% - Ênfase5 6 5 5 2" xfId="27524"/>
    <cellStyle name="20% - Ênfase5 6 5 5 3" xfId="38710"/>
    <cellStyle name="20% - Ênfase5 6 5 6" xfId="18274"/>
    <cellStyle name="20% - Ênfase5 6 5 6 2" xfId="29420"/>
    <cellStyle name="20% - Ênfase5 6 5 6 3" xfId="40606"/>
    <cellStyle name="20% - Ênfase5 6 5 7" xfId="19999"/>
    <cellStyle name="20% - Ênfase5 6 5 8" xfId="31187"/>
    <cellStyle name="20% - Ênfase5 6 5 9" xfId="42373"/>
    <cellStyle name="20% - Ênfase5 6 6" xfId="1865"/>
    <cellStyle name="20% - Ênfase5 6 6 10" xfId="44386"/>
    <cellStyle name="20% - Ênfase5 6 6 2" xfId="11659"/>
    <cellStyle name="20% - Ênfase5 6 6 2 2" xfId="22155"/>
    <cellStyle name="20% - Ênfase5 6 6 2 3" xfId="33343"/>
    <cellStyle name="20% - Ênfase5 6 6 3" xfId="13387"/>
    <cellStyle name="20% - Ênfase5 6 6 3 2" xfId="24048"/>
    <cellStyle name="20% - Ênfase5 6 6 3 3" xfId="35234"/>
    <cellStyle name="20% - Ênfase5 6 6 4" xfId="15112"/>
    <cellStyle name="20% - Ênfase5 6 6 4 2" xfId="25944"/>
    <cellStyle name="20% - Ênfase5 6 6 4 3" xfId="37130"/>
    <cellStyle name="20% - Ênfase5 6 6 5" xfId="16837"/>
    <cellStyle name="20% - Ênfase5 6 6 5 2" xfId="27840"/>
    <cellStyle name="20% - Ênfase5 6 6 5 3" xfId="39026"/>
    <cellStyle name="20% - Ênfase5 6 6 6" xfId="18562"/>
    <cellStyle name="20% - Ênfase5 6 6 6 2" xfId="29736"/>
    <cellStyle name="20% - Ênfase5 6 6 6 3" xfId="40922"/>
    <cellStyle name="20% - Ênfase5 6 6 7" xfId="20287"/>
    <cellStyle name="20% - Ênfase5 6 6 8" xfId="31475"/>
    <cellStyle name="20% - Ênfase5 6 6 9" xfId="42661"/>
    <cellStyle name="20% - Ênfase5 6 7" xfId="10218"/>
    <cellStyle name="20% - Ênfase5 6 7 2" xfId="20575"/>
    <cellStyle name="20% - Ênfase5 6 7 3" xfId="31763"/>
    <cellStyle name="20% - Ênfase5 6 8" xfId="11947"/>
    <cellStyle name="20% - Ênfase5 6 8 2" xfId="22468"/>
    <cellStyle name="20% - Ênfase5 6 8 3" xfId="33654"/>
    <cellStyle name="20% - Ênfase5 6 9" xfId="13672"/>
    <cellStyle name="20% - Ênfase5 6 9 2" xfId="24364"/>
    <cellStyle name="20% - Ênfase5 6 9 3" xfId="35550"/>
    <cellStyle name="20% - Ênfase5 7" xfId="443"/>
    <cellStyle name="20% - Ênfase5 7 10" xfId="43090"/>
    <cellStyle name="20% - Ênfase5 7 2" xfId="10363"/>
    <cellStyle name="20% - Ênfase5 7 2 2" xfId="20733"/>
    <cellStyle name="20% - Ênfase5 7 2 3" xfId="31921"/>
    <cellStyle name="20% - Ênfase5 7 3" xfId="12091"/>
    <cellStyle name="20% - Ênfase5 7 3 2" xfId="22626"/>
    <cellStyle name="20% - Ênfase5 7 3 3" xfId="33812"/>
    <cellStyle name="20% - Ênfase5 7 4" xfId="13816"/>
    <cellStyle name="20% - Ênfase5 7 4 2" xfId="24522"/>
    <cellStyle name="20% - Ênfase5 7 4 3" xfId="35708"/>
    <cellStyle name="20% - Ênfase5 7 5" xfId="15541"/>
    <cellStyle name="20% - Ênfase5 7 5 2" xfId="26418"/>
    <cellStyle name="20% - Ênfase5 7 5 3" xfId="37604"/>
    <cellStyle name="20% - Ênfase5 7 6" xfId="17266"/>
    <cellStyle name="20% - Ênfase5 7 6 2" xfId="28314"/>
    <cellStyle name="20% - Ênfase5 7 6 3" xfId="39500"/>
    <cellStyle name="20% - Ênfase5 7 7" xfId="18991"/>
    <cellStyle name="20% - Ênfase5 7 8" xfId="30179"/>
    <cellStyle name="20% - Ênfase5 7 9" xfId="41365"/>
    <cellStyle name="20% - Ênfase5 8" xfId="759"/>
    <cellStyle name="20% - Ênfase5 8 10" xfId="43378"/>
    <cellStyle name="20% - Ênfase5 8 2" xfId="10651"/>
    <cellStyle name="20% - Ênfase5 8 2 2" xfId="21049"/>
    <cellStyle name="20% - Ênfase5 8 2 3" xfId="32237"/>
    <cellStyle name="20% - Ênfase5 8 3" xfId="12379"/>
    <cellStyle name="20% - Ênfase5 8 3 2" xfId="22942"/>
    <cellStyle name="20% - Ênfase5 8 3 3" xfId="34128"/>
    <cellStyle name="20% - Ênfase5 8 4" xfId="14104"/>
    <cellStyle name="20% - Ênfase5 8 4 2" xfId="24838"/>
    <cellStyle name="20% - Ênfase5 8 4 3" xfId="36024"/>
    <cellStyle name="20% - Ênfase5 8 5" xfId="15829"/>
    <cellStyle name="20% - Ênfase5 8 5 2" xfId="26734"/>
    <cellStyle name="20% - Ênfase5 8 5 3" xfId="37920"/>
    <cellStyle name="20% - Ênfase5 8 6" xfId="17554"/>
    <cellStyle name="20% - Ênfase5 8 6 2" xfId="28630"/>
    <cellStyle name="20% - Ênfase5 8 6 3" xfId="39816"/>
    <cellStyle name="20% - Ênfase5 8 7" xfId="19279"/>
    <cellStyle name="20% - Ênfase5 8 8" xfId="30467"/>
    <cellStyle name="20% - Ênfase5 8 9" xfId="41653"/>
    <cellStyle name="20% - Ênfase5 9" xfId="1075"/>
    <cellStyle name="20% - Ênfase5 9 10" xfId="43666"/>
    <cellStyle name="20% - Ênfase5 9 2" xfId="10939"/>
    <cellStyle name="20% - Ênfase5 9 2 2" xfId="21365"/>
    <cellStyle name="20% - Ênfase5 9 2 3" xfId="32553"/>
    <cellStyle name="20% - Ênfase5 9 3" xfId="12667"/>
    <cellStyle name="20% - Ênfase5 9 3 2" xfId="23258"/>
    <cellStyle name="20% - Ênfase5 9 3 3" xfId="34444"/>
    <cellStyle name="20% - Ênfase5 9 4" xfId="14392"/>
    <cellStyle name="20% - Ênfase5 9 4 2" xfId="25154"/>
    <cellStyle name="20% - Ênfase5 9 4 3" xfId="36340"/>
    <cellStyle name="20% - Ênfase5 9 5" xfId="16117"/>
    <cellStyle name="20% - Ênfase5 9 5 2" xfId="27050"/>
    <cellStyle name="20% - Ênfase5 9 5 3" xfId="38236"/>
    <cellStyle name="20% - Ênfase5 9 6" xfId="17842"/>
    <cellStyle name="20% - Ênfase5 9 6 2" xfId="28946"/>
    <cellStyle name="20% - Ênfase5 9 6 3" xfId="40132"/>
    <cellStyle name="20% - Ênfase5 9 7" xfId="19567"/>
    <cellStyle name="20% - Ênfase5 9 8" xfId="30755"/>
    <cellStyle name="20% - Ênfase5 9 9" xfId="41941"/>
    <cellStyle name="20% - Ênfase6" xfId="41" builtinId="50" customBuiltin="1"/>
    <cellStyle name="20% - Ênfase6 10" xfId="1392"/>
    <cellStyle name="20% - Ênfase6 10 10" xfId="43955"/>
    <cellStyle name="20% - Ênfase6 10 2" xfId="11228"/>
    <cellStyle name="20% - Ênfase6 10 2 2" xfId="21682"/>
    <cellStyle name="20% - Ênfase6 10 2 3" xfId="32870"/>
    <cellStyle name="20% - Ênfase6 10 3" xfId="12956"/>
    <cellStyle name="20% - Ênfase6 10 3 2" xfId="23575"/>
    <cellStyle name="20% - Ênfase6 10 3 3" xfId="34761"/>
    <cellStyle name="20% - Ênfase6 10 4" xfId="14681"/>
    <cellStyle name="20% - Ênfase6 10 4 2" xfId="25471"/>
    <cellStyle name="20% - Ênfase6 10 4 3" xfId="36657"/>
    <cellStyle name="20% - Ênfase6 10 5" xfId="16406"/>
    <cellStyle name="20% - Ênfase6 10 5 2" xfId="27367"/>
    <cellStyle name="20% - Ênfase6 10 5 3" xfId="38553"/>
    <cellStyle name="20% - Ênfase6 10 6" xfId="18131"/>
    <cellStyle name="20% - Ênfase6 10 6 2" xfId="29263"/>
    <cellStyle name="20% - Ênfase6 10 6 3" xfId="40449"/>
    <cellStyle name="20% - Ênfase6 10 7" xfId="19856"/>
    <cellStyle name="20% - Ênfase6 10 8" xfId="31044"/>
    <cellStyle name="20% - Ênfase6 10 9" xfId="42230"/>
    <cellStyle name="20% - Ênfase6 11" xfId="1708"/>
    <cellStyle name="20% - Ênfase6 11 10" xfId="44243"/>
    <cellStyle name="20% - Ênfase6 11 2" xfId="11516"/>
    <cellStyle name="20% - Ênfase6 11 2 2" xfId="21998"/>
    <cellStyle name="20% - Ênfase6 11 2 3" xfId="33186"/>
    <cellStyle name="20% - Ênfase6 11 3" xfId="13244"/>
    <cellStyle name="20% - Ênfase6 11 3 2" xfId="23891"/>
    <cellStyle name="20% - Ênfase6 11 3 3" xfId="35077"/>
    <cellStyle name="20% - Ênfase6 11 4" xfId="14969"/>
    <cellStyle name="20% - Ênfase6 11 4 2" xfId="25787"/>
    <cellStyle name="20% - Ênfase6 11 4 3" xfId="36973"/>
    <cellStyle name="20% - Ênfase6 11 5" xfId="16694"/>
    <cellStyle name="20% - Ênfase6 11 5 2" xfId="27683"/>
    <cellStyle name="20% - Ênfase6 11 5 3" xfId="38869"/>
    <cellStyle name="20% - Ênfase6 11 6" xfId="18419"/>
    <cellStyle name="20% - Ênfase6 11 6 2" xfId="29579"/>
    <cellStyle name="20% - Ênfase6 11 6 3" xfId="40765"/>
    <cellStyle name="20% - Ênfase6 11 7" xfId="20144"/>
    <cellStyle name="20% - Ênfase6 11 8" xfId="31332"/>
    <cellStyle name="20% - Ênfase6 11 9" xfId="42518"/>
    <cellStyle name="20% - Ênfase6 12" xfId="2051"/>
    <cellStyle name="20% - Ênfase6 12 2" xfId="20432"/>
    <cellStyle name="20% - Ênfase6 12 3" xfId="31620"/>
    <cellStyle name="20% - Ênfase6 13" xfId="11804"/>
    <cellStyle name="20% - Ênfase6 13 2" xfId="22314"/>
    <cellStyle name="20% - Ênfase6 13 3" xfId="33502"/>
    <cellStyle name="20% - Ênfase6 14" xfId="13532"/>
    <cellStyle name="20% - Ênfase6 14 2" xfId="24207"/>
    <cellStyle name="20% - Ênfase6 14 3" xfId="35393"/>
    <cellStyle name="20% - Ênfase6 15" xfId="15257"/>
    <cellStyle name="20% - Ênfase6 15 2" xfId="26103"/>
    <cellStyle name="20% - Ênfase6 15 3" xfId="37289"/>
    <cellStyle name="20% - Ênfase6 16" xfId="16982"/>
    <cellStyle name="20% - Ênfase6 16 2" xfId="27999"/>
    <cellStyle name="20% - Ênfase6 16 3" xfId="39185"/>
    <cellStyle name="20% - Ênfase6 17" xfId="18707"/>
    <cellStyle name="20% - Ênfase6 18" xfId="29895"/>
    <cellStyle name="20% - Ênfase6 19" xfId="41081"/>
    <cellStyle name="20% - Ênfase6 2" xfId="148"/>
    <cellStyle name="20% - Ênfase6 2 10" xfId="11824"/>
    <cellStyle name="20% - Ênfase6 2 10 2" xfId="22333"/>
    <cellStyle name="20% - Ênfase6 2 10 3" xfId="33519"/>
    <cellStyle name="20% - Ênfase6 2 11" xfId="13549"/>
    <cellStyle name="20% - Ênfase6 2 11 2" xfId="24229"/>
    <cellStyle name="20% - Ênfase6 2 11 3" xfId="35415"/>
    <cellStyle name="20% - Ênfase6 2 12" xfId="15274"/>
    <cellStyle name="20% - Ênfase6 2 12 2" xfId="26125"/>
    <cellStyle name="20% - Ênfase6 2 12 3" xfId="37311"/>
    <cellStyle name="20% - Ênfase6 2 13" xfId="16999"/>
    <cellStyle name="20% - Ênfase6 2 13 2" xfId="28021"/>
    <cellStyle name="20% - Ênfase6 2 13 3" xfId="39207"/>
    <cellStyle name="20% - Ênfase6 2 14" xfId="18724"/>
    <cellStyle name="20% - Ênfase6 2 15" xfId="29912"/>
    <cellStyle name="20% - Ênfase6 2 16" xfId="41098"/>
    <cellStyle name="20% - Ênfase6 2 17" xfId="42823"/>
    <cellStyle name="20% - Ênfase6 2 2" xfId="238"/>
    <cellStyle name="20% - Ênfase6 2 2 10" xfId="13631"/>
    <cellStyle name="20% - Ênfase6 2 2 10 2" xfId="24319"/>
    <cellStyle name="20% - Ênfase6 2 2 10 3" xfId="35505"/>
    <cellStyle name="20% - Ênfase6 2 2 11" xfId="15356"/>
    <cellStyle name="20% - Ênfase6 2 2 11 2" xfId="26215"/>
    <cellStyle name="20% - Ênfase6 2 2 11 3" xfId="37401"/>
    <cellStyle name="20% - Ênfase6 2 2 12" xfId="17081"/>
    <cellStyle name="20% - Ênfase6 2 2 12 2" xfId="28111"/>
    <cellStyle name="20% - Ênfase6 2 2 12 3" xfId="39297"/>
    <cellStyle name="20% - Ênfase6 2 2 13" xfId="18806"/>
    <cellStyle name="20% - Ênfase6 2 2 14" xfId="29994"/>
    <cellStyle name="20% - Ênfase6 2 2 15" xfId="41180"/>
    <cellStyle name="20% - Ênfase6 2 2 16" xfId="42905"/>
    <cellStyle name="20% - Ênfase6 2 2 2" xfId="396"/>
    <cellStyle name="20% - Ênfase6 2 2 2 10" xfId="15500"/>
    <cellStyle name="20% - Ênfase6 2 2 2 10 2" xfId="26373"/>
    <cellStyle name="20% - Ênfase6 2 2 2 10 3" xfId="37559"/>
    <cellStyle name="20% - Ênfase6 2 2 2 11" xfId="17225"/>
    <cellStyle name="20% - Ênfase6 2 2 2 11 2" xfId="28269"/>
    <cellStyle name="20% - Ênfase6 2 2 2 11 3" xfId="39455"/>
    <cellStyle name="20% - Ênfase6 2 2 2 12" xfId="18950"/>
    <cellStyle name="20% - Ênfase6 2 2 2 13" xfId="30138"/>
    <cellStyle name="20% - Ênfase6 2 2 2 14" xfId="41324"/>
    <cellStyle name="20% - Ênfase6 2 2 2 15" xfId="43049"/>
    <cellStyle name="20% - Ênfase6 2 2 2 2" xfId="714"/>
    <cellStyle name="20% - Ênfase6 2 2 2 2 10" xfId="43337"/>
    <cellStyle name="20% - Ênfase6 2 2 2 2 2" xfId="10610"/>
    <cellStyle name="20% - Ênfase6 2 2 2 2 2 2" xfId="21004"/>
    <cellStyle name="20% - Ênfase6 2 2 2 2 2 3" xfId="32192"/>
    <cellStyle name="20% - Ênfase6 2 2 2 2 3" xfId="12338"/>
    <cellStyle name="20% - Ênfase6 2 2 2 2 3 2" xfId="22897"/>
    <cellStyle name="20% - Ênfase6 2 2 2 2 3 3" xfId="34083"/>
    <cellStyle name="20% - Ênfase6 2 2 2 2 4" xfId="14063"/>
    <cellStyle name="20% - Ênfase6 2 2 2 2 4 2" xfId="24793"/>
    <cellStyle name="20% - Ênfase6 2 2 2 2 4 3" xfId="35979"/>
    <cellStyle name="20% - Ênfase6 2 2 2 2 5" xfId="15788"/>
    <cellStyle name="20% - Ênfase6 2 2 2 2 5 2" xfId="26689"/>
    <cellStyle name="20% - Ênfase6 2 2 2 2 5 3" xfId="37875"/>
    <cellStyle name="20% - Ênfase6 2 2 2 2 6" xfId="17513"/>
    <cellStyle name="20% - Ênfase6 2 2 2 2 6 2" xfId="28585"/>
    <cellStyle name="20% - Ênfase6 2 2 2 2 6 3" xfId="39771"/>
    <cellStyle name="20% - Ênfase6 2 2 2 2 7" xfId="19238"/>
    <cellStyle name="20% - Ênfase6 2 2 2 2 8" xfId="30426"/>
    <cellStyle name="20% - Ênfase6 2 2 2 2 9" xfId="41612"/>
    <cellStyle name="20% - Ênfase6 2 2 2 3" xfId="1030"/>
    <cellStyle name="20% - Ênfase6 2 2 2 3 10" xfId="43625"/>
    <cellStyle name="20% - Ênfase6 2 2 2 3 2" xfId="10898"/>
    <cellStyle name="20% - Ênfase6 2 2 2 3 2 2" xfId="21320"/>
    <cellStyle name="20% - Ênfase6 2 2 2 3 2 3" xfId="32508"/>
    <cellStyle name="20% - Ênfase6 2 2 2 3 3" xfId="12626"/>
    <cellStyle name="20% - Ênfase6 2 2 2 3 3 2" xfId="23213"/>
    <cellStyle name="20% - Ênfase6 2 2 2 3 3 3" xfId="34399"/>
    <cellStyle name="20% - Ênfase6 2 2 2 3 4" xfId="14351"/>
    <cellStyle name="20% - Ênfase6 2 2 2 3 4 2" xfId="25109"/>
    <cellStyle name="20% - Ênfase6 2 2 2 3 4 3" xfId="36295"/>
    <cellStyle name="20% - Ênfase6 2 2 2 3 5" xfId="16076"/>
    <cellStyle name="20% - Ênfase6 2 2 2 3 5 2" xfId="27005"/>
    <cellStyle name="20% - Ênfase6 2 2 2 3 5 3" xfId="38191"/>
    <cellStyle name="20% - Ênfase6 2 2 2 3 6" xfId="17801"/>
    <cellStyle name="20% - Ênfase6 2 2 2 3 6 2" xfId="28901"/>
    <cellStyle name="20% - Ênfase6 2 2 2 3 6 3" xfId="40087"/>
    <cellStyle name="20% - Ênfase6 2 2 2 3 7" xfId="19526"/>
    <cellStyle name="20% - Ênfase6 2 2 2 3 8" xfId="30714"/>
    <cellStyle name="20% - Ênfase6 2 2 2 3 9" xfId="41900"/>
    <cellStyle name="20% - Ênfase6 2 2 2 4" xfId="1346"/>
    <cellStyle name="20% - Ênfase6 2 2 2 4 10" xfId="43913"/>
    <cellStyle name="20% - Ênfase6 2 2 2 4 2" xfId="11186"/>
    <cellStyle name="20% - Ênfase6 2 2 2 4 2 2" xfId="21636"/>
    <cellStyle name="20% - Ênfase6 2 2 2 4 2 3" xfId="32824"/>
    <cellStyle name="20% - Ênfase6 2 2 2 4 3" xfId="12914"/>
    <cellStyle name="20% - Ênfase6 2 2 2 4 3 2" xfId="23529"/>
    <cellStyle name="20% - Ênfase6 2 2 2 4 3 3" xfId="34715"/>
    <cellStyle name="20% - Ênfase6 2 2 2 4 4" xfId="14639"/>
    <cellStyle name="20% - Ênfase6 2 2 2 4 4 2" xfId="25425"/>
    <cellStyle name="20% - Ênfase6 2 2 2 4 4 3" xfId="36611"/>
    <cellStyle name="20% - Ênfase6 2 2 2 4 5" xfId="16364"/>
    <cellStyle name="20% - Ênfase6 2 2 2 4 5 2" xfId="27321"/>
    <cellStyle name="20% - Ênfase6 2 2 2 4 5 3" xfId="38507"/>
    <cellStyle name="20% - Ênfase6 2 2 2 4 6" xfId="18089"/>
    <cellStyle name="20% - Ênfase6 2 2 2 4 6 2" xfId="29217"/>
    <cellStyle name="20% - Ênfase6 2 2 2 4 6 3" xfId="40403"/>
    <cellStyle name="20% - Ênfase6 2 2 2 4 7" xfId="19814"/>
    <cellStyle name="20% - Ênfase6 2 2 2 4 8" xfId="31002"/>
    <cellStyle name="20% - Ênfase6 2 2 2 4 9" xfId="42188"/>
    <cellStyle name="20% - Ênfase6 2 2 2 5" xfId="1662"/>
    <cellStyle name="20% - Ênfase6 2 2 2 5 10" xfId="44201"/>
    <cellStyle name="20% - Ênfase6 2 2 2 5 2" xfId="11474"/>
    <cellStyle name="20% - Ênfase6 2 2 2 5 2 2" xfId="21952"/>
    <cellStyle name="20% - Ênfase6 2 2 2 5 2 3" xfId="33140"/>
    <cellStyle name="20% - Ênfase6 2 2 2 5 3" xfId="13202"/>
    <cellStyle name="20% - Ênfase6 2 2 2 5 3 2" xfId="23845"/>
    <cellStyle name="20% - Ênfase6 2 2 2 5 3 3" xfId="35031"/>
    <cellStyle name="20% - Ênfase6 2 2 2 5 4" xfId="14927"/>
    <cellStyle name="20% - Ênfase6 2 2 2 5 4 2" xfId="25741"/>
    <cellStyle name="20% - Ênfase6 2 2 2 5 4 3" xfId="36927"/>
    <cellStyle name="20% - Ênfase6 2 2 2 5 5" xfId="16652"/>
    <cellStyle name="20% - Ênfase6 2 2 2 5 5 2" xfId="27637"/>
    <cellStyle name="20% - Ênfase6 2 2 2 5 5 3" xfId="38823"/>
    <cellStyle name="20% - Ênfase6 2 2 2 5 6" xfId="18377"/>
    <cellStyle name="20% - Ênfase6 2 2 2 5 6 2" xfId="29533"/>
    <cellStyle name="20% - Ênfase6 2 2 2 5 6 3" xfId="40719"/>
    <cellStyle name="20% - Ênfase6 2 2 2 5 7" xfId="20102"/>
    <cellStyle name="20% - Ênfase6 2 2 2 5 8" xfId="31290"/>
    <cellStyle name="20% - Ênfase6 2 2 2 5 9" xfId="42476"/>
    <cellStyle name="20% - Ênfase6 2 2 2 6" xfId="1978"/>
    <cellStyle name="20% - Ênfase6 2 2 2 6 10" xfId="44489"/>
    <cellStyle name="20% - Ênfase6 2 2 2 6 2" xfId="11762"/>
    <cellStyle name="20% - Ênfase6 2 2 2 6 2 2" xfId="22268"/>
    <cellStyle name="20% - Ênfase6 2 2 2 6 2 3" xfId="33456"/>
    <cellStyle name="20% - Ênfase6 2 2 2 6 3" xfId="13490"/>
    <cellStyle name="20% - Ênfase6 2 2 2 6 3 2" xfId="24161"/>
    <cellStyle name="20% - Ênfase6 2 2 2 6 3 3" xfId="35347"/>
    <cellStyle name="20% - Ênfase6 2 2 2 6 4" xfId="15215"/>
    <cellStyle name="20% - Ênfase6 2 2 2 6 4 2" xfId="26057"/>
    <cellStyle name="20% - Ênfase6 2 2 2 6 4 3" xfId="37243"/>
    <cellStyle name="20% - Ênfase6 2 2 2 6 5" xfId="16940"/>
    <cellStyle name="20% - Ênfase6 2 2 2 6 5 2" xfId="27953"/>
    <cellStyle name="20% - Ênfase6 2 2 2 6 5 3" xfId="39139"/>
    <cellStyle name="20% - Ênfase6 2 2 2 6 6" xfId="18665"/>
    <cellStyle name="20% - Ênfase6 2 2 2 6 6 2" xfId="29849"/>
    <cellStyle name="20% - Ênfase6 2 2 2 6 6 3" xfId="41035"/>
    <cellStyle name="20% - Ênfase6 2 2 2 6 7" xfId="20390"/>
    <cellStyle name="20% - Ênfase6 2 2 2 6 8" xfId="31578"/>
    <cellStyle name="20% - Ênfase6 2 2 2 6 9" xfId="42764"/>
    <cellStyle name="20% - Ênfase6 2 2 2 7" xfId="10321"/>
    <cellStyle name="20% - Ênfase6 2 2 2 7 2" xfId="20688"/>
    <cellStyle name="20% - Ênfase6 2 2 2 7 3" xfId="31876"/>
    <cellStyle name="20% - Ênfase6 2 2 2 8" xfId="12050"/>
    <cellStyle name="20% - Ênfase6 2 2 2 8 2" xfId="22581"/>
    <cellStyle name="20% - Ênfase6 2 2 2 8 3" xfId="33767"/>
    <cellStyle name="20% - Ênfase6 2 2 2 9" xfId="13775"/>
    <cellStyle name="20% - Ênfase6 2 2 2 9 2" xfId="24477"/>
    <cellStyle name="20% - Ênfase6 2 2 2 9 3" xfId="35663"/>
    <cellStyle name="20% - Ênfase6 2 2 3" xfId="556"/>
    <cellStyle name="20% - Ênfase6 2 2 3 10" xfId="43193"/>
    <cellStyle name="20% - Ênfase6 2 2 3 2" xfId="10466"/>
    <cellStyle name="20% - Ênfase6 2 2 3 2 2" xfId="20846"/>
    <cellStyle name="20% - Ênfase6 2 2 3 2 3" xfId="32034"/>
    <cellStyle name="20% - Ênfase6 2 2 3 3" xfId="12194"/>
    <cellStyle name="20% - Ênfase6 2 2 3 3 2" xfId="22739"/>
    <cellStyle name="20% - Ênfase6 2 2 3 3 3" xfId="33925"/>
    <cellStyle name="20% - Ênfase6 2 2 3 4" xfId="13919"/>
    <cellStyle name="20% - Ênfase6 2 2 3 4 2" xfId="24635"/>
    <cellStyle name="20% - Ênfase6 2 2 3 4 3" xfId="35821"/>
    <cellStyle name="20% - Ênfase6 2 2 3 5" xfId="15644"/>
    <cellStyle name="20% - Ênfase6 2 2 3 5 2" xfId="26531"/>
    <cellStyle name="20% - Ênfase6 2 2 3 5 3" xfId="37717"/>
    <cellStyle name="20% - Ênfase6 2 2 3 6" xfId="17369"/>
    <cellStyle name="20% - Ênfase6 2 2 3 6 2" xfId="28427"/>
    <cellStyle name="20% - Ênfase6 2 2 3 6 3" xfId="39613"/>
    <cellStyle name="20% - Ênfase6 2 2 3 7" xfId="19094"/>
    <cellStyle name="20% - Ênfase6 2 2 3 8" xfId="30282"/>
    <cellStyle name="20% - Ênfase6 2 2 3 9" xfId="41468"/>
    <cellStyle name="20% - Ênfase6 2 2 4" xfId="872"/>
    <cellStyle name="20% - Ênfase6 2 2 4 10" xfId="43481"/>
    <cellStyle name="20% - Ênfase6 2 2 4 2" xfId="10754"/>
    <cellStyle name="20% - Ênfase6 2 2 4 2 2" xfId="21162"/>
    <cellStyle name="20% - Ênfase6 2 2 4 2 3" xfId="32350"/>
    <cellStyle name="20% - Ênfase6 2 2 4 3" xfId="12482"/>
    <cellStyle name="20% - Ênfase6 2 2 4 3 2" xfId="23055"/>
    <cellStyle name="20% - Ênfase6 2 2 4 3 3" xfId="34241"/>
    <cellStyle name="20% - Ênfase6 2 2 4 4" xfId="14207"/>
    <cellStyle name="20% - Ênfase6 2 2 4 4 2" xfId="24951"/>
    <cellStyle name="20% - Ênfase6 2 2 4 4 3" xfId="36137"/>
    <cellStyle name="20% - Ênfase6 2 2 4 5" xfId="15932"/>
    <cellStyle name="20% - Ênfase6 2 2 4 5 2" xfId="26847"/>
    <cellStyle name="20% - Ênfase6 2 2 4 5 3" xfId="38033"/>
    <cellStyle name="20% - Ênfase6 2 2 4 6" xfId="17657"/>
    <cellStyle name="20% - Ênfase6 2 2 4 6 2" xfId="28743"/>
    <cellStyle name="20% - Ênfase6 2 2 4 6 3" xfId="39929"/>
    <cellStyle name="20% - Ênfase6 2 2 4 7" xfId="19382"/>
    <cellStyle name="20% - Ênfase6 2 2 4 8" xfId="30570"/>
    <cellStyle name="20% - Ênfase6 2 2 4 9" xfId="41756"/>
    <cellStyle name="20% - Ênfase6 2 2 5" xfId="1188"/>
    <cellStyle name="20% - Ênfase6 2 2 5 10" xfId="43769"/>
    <cellStyle name="20% - Ênfase6 2 2 5 2" xfId="11042"/>
    <cellStyle name="20% - Ênfase6 2 2 5 2 2" xfId="21478"/>
    <cellStyle name="20% - Ênfase6 2 2 5 2 3" xfId="32666"/>
    <cellStyle name="20% - Ênfase6 2 2 5 3" xfId="12770"/>
    <cellStyle name="20% - Ênfase6 2 2 5 3 2" xfId="23371"/>
    <cellStyle name="20% - Ênfase6 2 2 5 3 3" xfId="34557"/>
    <cellStyle name="20% - Ênfase6 2 2 5 4" xfId="14495"/>
    <cellStyle name="20% - Ênfase6 2 2 5 4 2" xfId="25267"/>
    <cellStyle name="20% - Ênfase6 2 2 5 4 3" xfId="36453"/>
    <cellStyle name="20% - Ênfase6 2 2 5 5" xfId="16220"/>
    <cellStyle name="20% - Ênfase6 2 2 5 5 2" xfId="27163"/>
    <cellStyle name="20% - Ênfase6 2 2 5 5 3" xfId="38349"/>
    <cellStyle name="20% - Ênfase6 2 2 5 6" xfId="17945"/>
    <cellStyle name="20% - Ênfase6 2 2 5 6 2" xfId="29059"/>
    <cellStyle name="20% - Ênfase6 2 2 5 6 3" xfId="40245"/>
    <cellStyle name="20% - Ênfase6 2 2 5 7" xfId="19670"/>
    <cellStyle name="20% - Ênfase6 2 2 5 8" xfId="30858"/>
    <cellStyle name="20% - Ênfase6 2 2 5 9" xfId="42044"/>
    <cellStyle name="20% - Ênfase6 2 2 6" xfId="1504"/>
    <cellStyle name="20% - Ênfase6 2 2 6 10" xfId="44057"/>
    <cellStyle name="20% - Ênfase6 2 2 6 2" xfId="11330"/>
    <cellStyle name="20% - Ênfase6 2 2 6 2 2" xfId="21794"/>
    <cellStyle name="20% - Ênfase6 2 2 6 2 3" xfId="32982"/>
    <cellStyle name="20% - Ênfase6 2 2 6 3" xfId="13058"/>
    <cellStyle name="20% - Ênfase6 2 2 6 3 2" xfId="23687"/>
    <cellStyle name="20% - Ênfase6 2 2 6 3 3" xfId="34873"/>
    <cellStyle name="20% - Ênfase6 2 2 6 4" xfId="14783"/>
    <cellStyle name="20% - Ênfase6 2 2 6 4 2" xfId="25583"/>
    <cellStyle name="20% - Ênfase6 2 2 6 4 3" xfId="36769"/>
    <cellStyle name="20% - Ênfase6 2 2 6 5" xfId="16508"/>
    <cellStyle name="20% - Ênfase6 2 2 6 5 2" xfId="27479"/>
    <cellStyle name="20% - Ênfase6 2 2 6 5 3" xfId="38665"/>
    <cellStyle name="20% - Ênfase6 2 2 6 6" xfId="18233"/>
    <cellStyle name="20% - Ênfase6 2 2 6 6 2" xfId="29375"/>
    <cellStyle name="20% - Ênfase6 2 2 6 6 3" xfId="40561"/>
    <cellStyle name="20% - Ênfase6 2 2 6 7" xfId="19958"/>
    <cellStyle name="20% - Ênfase6 2 2 6 8" xfId="31146"/>
    <cellStyle name="20% - Ênfase6 2 2 6 9" xfId="42332"/>
    <cellStyle name="20% - Ênfase6 2 2 7" xfId="1820"/>
    <cellStyle name="20% - Ênfase6 2 2 7 10" xfId="44345"/>
    <cellStyle name="20% - Ênfase6 2 2 7 2" xfId="11618"/>
    <cellStyle name="20% - Ênfase6 2 2 7 2 2" xfId="22110"/>
    <cellStyle name="20% - Ênfase6 2 2 7 2 3" xfId="33298"/>
    <cellStyle name="20% - Ênfase6 2 2 7 3" xfId="13346"/>
    <cellStyle name="20% - Ênfase6 2 2 7 3 2" xfId="24003"/>
    <cellStyle name="20% - Ênfase6 2 2 7 3 3" xfId="35189"/>
    <cellStyle name="20% - Ênfase6 2 2 7 4" xfId="15071"/>
    <cellStyle name="20% - Ênfase6 2 2 7 4 2" xfId="25899"/>
    <cellStyle name="20% - Ênfase6 2 2 7 4 3" xfId="37085"/>
    <cellStyle name="20% - Ênfase6 2 2 7 5" xfId="16796"/>
    <cellStyle name="20% - Ênfase6 2 2 7 5 2" xfId="27795"/>
    <cellStyle name="20% - Ênfase6 2 2 7 5 3" xfId="38981"/>
    <cellStyle name="20% - Ênfase6 2 2 7 6" xfId="18521"/>
    <cellStyle name="20% - Ênfase6 2 2 7 6 2" xfId="29691"/>
    <cellStyle name="20% - Ênfase6 2 2 7 6 3" xfId="40877"/>
    <cellStyle name="20% - Ênfase6 2 2 7 7" xfId="20246"/>
    <cellStyle name="20% - Ênfase6 2 2 7 8" xfId="31434"/>
    <cellStyle name="20% - Ênfase6 2 2 7 9" xfId="42620"/>
    <cellStyle name="20% - Ênfase6 2 2 8" xfId="2026"/>
    <cellStyle name="20% - Ênfase6 2 2 8 2" xfId="20534"/>
    <cellStyle name="20% - Ênfase6 2 2 8 3" xfId="31722"/>
    <cellStyle name="20% - Ênfase6 2 2 9" xfId="11906"/>
    <cellStyle name="20% - Ênfase6 2 2 9 2" xfId="22423"/>
    <cellStyle name="20% - Ênfase6 2 2 9 3" xfId="33609"/>
    <cellStyle name="20% - Ênfase6 2 3" xfId="306"/>
    <cellStyle name="20% - Ênfase6 2 3 10" xfId="15418"/>
    <cellStyle name="20% - Ênfase6 2 3 10 2" xfId="26283"/>
    <cellStyle name="20% - Ênfase6 2 3 10 3" xfId="37469"/>
    <cellStyle name="20% - Ênfase6 2 3 11" xfId="17143"/>
    <cellStyle name="20% - Ênfase6 2 3 11 2" xfId="28179"/>
    <cellStyle name="20% - Ênfase6 2 3 11 3" xfId="39365"/>
    <cellStyle name="20% - Ênfase6 2 3 12" xfId="18868"/>
    <cellStyle name="20% - Ênfase6 2 3 13" xfId="30056"/>
    <cellStyle name="20% - Ênfase6 2 3 14" xfId="41242"/>
    <cellStyle name="20% - Ênfase6 2 3 15" xfId="42967"/>
    <cellStyle name="20% - Ênfase6 2 3 2" xfId="624"/>
    <cellStyle name="20% - Ênfase6 2 3 2 10" xfId="43255"/>
    <cellStyle name="20% - Ênfase6 2 3 2 2" xfId="10528"/>
    <cellStyle name="20% - Ênfase6 2 3 2 2 2" xfId="20914"/>
    <cellStyle name="20% - Ênfase6 2 3 2 2 3" xfId="32102"/>
    <cellStyle name="20% - Ênfase6 2 3 2 3" xfId="12256"/>
    <cellStyle name="20% - Ênfase6 2 3 2 3 2" xfId="22807"/>
    <cellStyle name="20% - Ênfase6 2 3 2 3 3" xfId="33993"/>
    <cellStyle name="20% - Ênfase6 2 3 2 4" xfId="13981"/>
    <cellStyle name="20% - Ênfase6 2 3 2 4 2" xfId="24703"/>
    <cellStyle name="20% - Ênfase6 2 3 2 4 3" xfId="35889"/>
    <cellStyle name="20% - Ênfase6 2 3 2 5" xfId="15706"/>
    <cellStyle name="20% - Ênfase6 2 3 2 5 2" xfId="26599"/>
    <cellStyle name="20% - Ênfase6 2 3 2 5 3" xfId="37785"/>
    <cellStyle name="20% - Ênfase6 2 3 2 6" xfId="17431"/>
    <cellStyle name="20% - Ênfase6 2 3 2 6 2" xfId="28495"/>
    <cellStyle name="20% - Ênfase6 2 3 2 6 3" xfId="39681"/>
    <cellStyle name="20% - Ênfase6 2 3 2 7" xfId="19156"/>
    <cellStyle name="20% - Ênfase6 2 3 2 8" xfId="30344"/>
    <cellStyle name="20% - Ênfase6 2 3 2 9" xfId="41530"/>
    <cellStyle name="20% - Ênfase6 2 3 3" xfId="940"/>
    <cellStyle name="20% - Ênfase6 2 3 3 10" xfId="43543"/>
    <cellStyle name="20% - Ênfase6 2 3 3 2" xfId="10816"/>
    <cellStyle name="20% - Ênfase6 2 3 3 2 2" xfId="21230"/>
    <cellStyle name="20% - Ênfase6 2 3 3 2 3" xfId="32418"/>
    <cellStyle name="20% - Ênfase6 2 3 3 3" xfId="12544"/>
    <cellStyle name="20% - Ênfase6 2 3 3 3 2" xfId="23123"/>
    <cellStyle name="20% - Ênfase6 2 3 3 3 3" xfId="34309"/>
    <cellStyle name="20% - Ênfase6 2 3 3 4" xfId="14269"/>
    <cellStyle name="20% - Ênfase6 2 3 3 4 2" xfId="25019"/>
    <cellStyle name="20% - Ênfase6 2 3 3 4 3" xfId="36205"/>
    <cellStyle name="20% - Ênfase6 2 3 3 5" xfId="15994"/>
    <cellStyle name="20% - Ênfase6 2 3 3 5 2" xfId="26915"/>
    <cellStyle name="20% - Ênfase6 2 3 3 5 3" xfId="38101"/>
    <cellStyle name="20% - Ênfase6 2 3 3 6" xfId="17719"/>
    <cellStyle name="20% - Ênfase6 2 3 3 6 2" xfId="28811"/>
    <cellStyle name="20% - Ênfase6 2 3 3 6 3" xfId="39997"/>
    <cellStyle name="20% - Ênfase6 2 3 3 7" xfId="19444"/>
    <cellStyle name="20% - Ênfase6 2 3 3 8" xfId="30632"/>
    <cellStyle name="20% - Ênfase6 2 3 3 9" xfId="41818"/>
    <cellStyle name="20% - Ênfase6 2 3 4" xfId="1256"/>
    <cellStyle name="20% - Ênfase6 2 3 4 10" xfId="43831"/>
    <cellStyle name="20% - Ênfase6 2 3 4 2" xfId="11104"/>
    <cellStyle name="20% - Ênfase6 2 3 4 2 2" xfId="21546"/>
    <cellStyle name="20% - Ênfase6 2 3 4 2 3" xfId="32734"/>
    <cellStyle name="20% - Ênfase6 2 3 4 3" xfId="12832"/>
    <cellStyle name="20% - Ênfase6 2 3 4 3 2" xfId="23439"/>
    <cellStyle name="20% - Ênfase6 2 3 4 3 3" xfId="34625"/>
    <cellStyle name="20% - Ênfase6 2 3 4 4" xfId="14557"/>
    <cellStyle name="20% - Ênfase6 2 3 4 4 2" xfId="25335"/>
    <cellStyle name="20% - Ênfase6 2 3 4 4 3" xfId="36521"/>
    <cellStyle name="20% - Ênfase6 2 3 4 5" xfId="16282"/>
    <cellStyle name="20% - Ênfase6 2 3 4 5 2" xfId="27231"/>
    <cellStyle name="20% - Ênfase6 2 3 4 5 3" xfId="38417"/>
    <cellStyle name="20% - Ênfase6 2 3 4 6" xfId="18007"/>
    <cellStyle name="20% - Ênfase6 2 3 4 6 2" xfId="29127"/>
    <cellStyle name="20% - Ênfase6 2 3 4 6 3" xfId="40313"/>
    <cellStyle name="20% - Ênfase6 2 3 4 7" xfId="19732"/>
    <cellStyle name="20% - Ênfase6 2 3 4 8" xfId="30920"/>
    <cellStyle name="20% - Ênfase6 2 3 4 9" xfId="42106"/>
    <cellStyle name="20% - Ênfase6 2 3 5" xfId="1572"/>
    <cellStyle name="20% - Ênfase6 2 3 5 10" xfId="44119"/>
    <cellStyle name="20% - Ênfase6 2 3 5 2" xfId="11392"/>
    <cellStyle name="20% - Ênfase6 2 3 5 2 2" xfId="21862"/>
    <cellStyle name="20% - Ênfase6 2 3 5 2 3" xfId="33050"/>
    <cellStyle name="20% - Ênfase6 2 3 5 3" xfId="13120"/>
    <cellStyle name="20% - Ênfase6 2 3 5 3 2" xfId="23755"/>
    <cellStyle name="20% - Ênfase6 2 3 5 3 3" xfId="34941"/>
    <cellStyle name="20% - Ênfase6 2 3 5 4" xfId="14845"/>
    <cellStyle name="20% - Ênfase6 2 3 5 4 2" xfId="25651"/>
    <cellStyle name="20% - Ênfase6 2 3 5 4 3" xfId="36837"/>
    <cellStyle name="20% - Ênfase6 2 3 5 5" xfId="16570"/>
    <cellStyle name="20% - Ênfase6 2 3 5 5 2" xfId="27547"/>
    <cellStyle name="20% - Ênfase6 2 3 5 5 3" xfId="38733"/>
    <cellStyle name="20% - Ênfase6 2 3 5 6" xfId="18295"/>
    <cellStyle name="20% - Ênfase6 2 3 5 6 2" xfId="29443"/>
    <cellStyle name="20% - Ênfase6 2 3 5 6 3" xfId="40629"/>
    <cellStyle name="20% - Ênfase6 2 3 5 7" xfId="20020"/>
    <cellStyle name="20% - Ênfase6 2 3 5 8" xfId="31208"/>
    <cellStyle name="20% - Ênfase6 2 3 5 9" xfId="42394"/>
    <cellStyle name="20% - Ênfase6 2 3 6" xfId="1888"/>
    <cellStyle name="20% - Ênfase6 2 3 6 10" xfId="44407"/>
    <cellStyle name="20% - Ênfase6 2 3 6 2" xfId="11680"/>
    <cellStyle name="20% - Ênfase6 2 3 6 2 2" xfId="22178"/>
    <cellStyle name="20% - Ênfase6 2 3 6 2 3" xfId="33366"/>
    <cellStyle name="20% - Ênfase6 2 3 6 3" xfId="13408"/>
    <cellStyle name="20% - Ênfase6 2 3 6 3 2" xfId="24071"/>
    <cellStyle name="20% - Ênfase6 2 3 6 3 3" xfId="35257"/>
    <cellStyle name="20% - Ênfase6 2 3 6 4" xfId="15133"/>
    <cellStyle name="20% - Ênfase6 2 3 6 4 2" xfId="25967"/>
    <cellStyle name="20% - Ênfase6 2 3 6 4 3" xfId="37153"/>
    <cellStyle name="20% - Ênfase6 2 3 6 5" xfId="16858"/>
    <cellStyle name="20% - Ênfase6 2 3 6 5 2" xfId="27863"/>
    <cellStyle name="20% - Ênfase6 2 3 6 5 3" xfId="39049"/>
    <cellStyle name="20% - Ênfase6 2 3 6 6" xfId="18583"/>
    <cellStyle name="20% - Ênfase6 2 3 6 6 2" xfId="29759"/>
    <cellStyle name="20% - Ênfase6 2 3 6 6 3" xfId="40945"/>
    <cellStyle name="20% - Ênfase6 2 3 6 7" xfId="20308"/>
    <cellStyle name="20% - Ênfase6 2 3 6 8" xfId="31496"/>
    <cellStyle name="20% - Ênfase6 2 3 6 9" xfId="42682"/>
    <cellStyle name="20% - Ênfase6 2 3 7" xfId="10239"/>
    <cellStyle name="20% - Ênfase6 2 3 7 2" xfId="20598"/>
    <cellStyle name="20% - Ênfase6 2 3 7 3" xfId="31786"/>
    <cellStyle name="20% - Ênfase6 2 3 8" xfId="11968"/>
    <cellStyle name="20% - Ênfase6 2 3 8 2" xfId="22491"/>
    <cellStyle name="20% - Ênfase6 2 3 8 3" xfId="33677"/>
    <cellStyle name="20% - Ênfase6 2 3 9" xfId="13693"/>
    <cellStyle name="20% - Ênfase6 2 3 9 2" xfId="24387"/>
    <cellStyle name="20% - Ênfase6 2 3 9 3" xfId="35573"/>
    <cellStyle name="20% - Ênfase6 2 4" xfId="466"/>
    <cellStyle name="20% - Ênfase6 2 4 10" xfId="43111"/>
    <cellStyle name="20% - Ênfase6 2 4 2" xfId="10384"/>
    <cellStyle name="20% - Ênfase6 2 4 2 2" xfId="20756"/>
    <cellStyle name="20% - Ênfase6 2 4 2 3" xfId="31944"/>
    <cellStyle name="20% - Ênfase6 2 4 3" xfId="12112"/>
    <cellStyle name="20% - Ênfase6 2 4 3 2" xfId="22649"/>
    <cellStyle name="20% - Ênfase6 2 4 3 3" xfId="33835"/>
    <cellStyle name="20% - Ênfase6 2 4 4" xfId="13837"/>
    <cellStyle name="20% - Ênfase6 2 4 4 2" xfId="24545"/>
    <cellStyle name="20% - Ênfase6 2 4 4 3" xfId="35731"/>
    <cellStyle name="20% - Ênfase6 2 4 5" xfId="15562"/>
    <cellStyle name="20% - Ênfase6 2 4 5 2" xfId="26441"/>
    <cellStyle name="20% - Ênfase6 2 4 5 3" xfId="37627"/>
    <cellStyle name="20% - Ênfase6 2 4 6" xfId="17287"/>
    <cellStyle name="20% - Ênfase6 2 4 6 2" xfId="28337"/>
    <cellStyle name="20% - Ênfase6 2 4 6 3" xfId="39523"/>
    <cellStyle name="20% - Ênfase6 2 4 7" xfId="19012"/>
    <cellStyle name="20% - Ênfase6 2 4 8" xfId="30200"/>
    <cellStyle name="20% - Ênfase6 2 4 9" xfId="41386"/>
    <cellStyle name="20% - Ênfase6 2 5" xfId="782"/>
    <cellStyle name="20% - Ênfase6 2 5 10" xfId="43399"/>
    <cellStyle name="20% - Ênfase6 2 5 2" xfId="10672"/>
    <cellStyle name="20% - Ênfase6 2 5 2 2" xfId="21072"/>
    <cellStyle name="20% - Ênfase6 2 5 2 3" xfId="32260"/>
    <cellStyle name="20% - Ênfase6 2 5 3" xfId="12400"/>
    <cellStyle name="20% - Ênfase6 2 5 3 2" xfId="22965"/>
    <cellStyle name="20% - Ênfase6 2 5 3 3" xfId="34151"/>
    <cellStyle name="20% - Ênfase6 2 5 4" xfId="14125"/>
    <cellStyle name="20% - Ênfase6 2 5 4 2" xfId="24861"/>
    <cellStyle name="20% - Ênfase6 2 5 4 3" xfId="36047"/>
    <cellStyle name="20% - Ênfase6 2 5 5" xfId="15850"/>
    <cellStyle name="20% - Ênfase6 2 5 5 2" xfId="26757"/>
    <cellStyle name="20% - Ênfase6 2 5 5 3" xfId="37943"/>
    <cellStyle name="20% - Ênfase6 2 5 6" xfId="17575"/>
    <cellStyle name="20% - Ênfase6 2 5 6 2" xfId="28653"/>
    <cellStyle name="20% - Ênfase6 2 5 6 3" xfId="39839"/>
    <cellStyle name="20% - Ênfase6 2 5 7" xfId="19300"/>
    <cellStyle name="20% - Ênfase6 2 5 8" xfId="30488"/>
    <cellStyle name="20% - Ênfase6 2 5 9" xfId="41674"/>
    <cellStyle name="20% - Ênfase6 2 6" xfId="1098"/>
    <cellStyle name="20% - Ênfase6 2 6 10" xfId="43687"/>
    <cellStyle name="20% - Ênfase6 2 6 2" xfId="10960"/>
    <cellStyle name="20% - Ênfase6 2 6 2 2" xfId="21388"/>
    <cellStyle name="20% - Ênfase6 2 6 2 3" xfId="32576"/>
    <cellStyle name="20% - Ênfase6 2 6 3" xfId="12688"/>
    <cellStyle name="20% - Ênfase6 2 6 3 2" xfId="23281"/>
    <cellStyle name="20% - Ênfase6 2 6 3 3" xfId="34467"/>
    <cellStyle name="20% - Ênfase6 2 6 4" xfId="14413"/>
    <cellStyle name="20% - Ênfase6 2 6 4 2" xfId="25177"/>
    <cellStyle name="20% - Ênfase6 2 6 4 3" xfId="36363"/>
    <cellStyle name="20% - Ênfase6 2 6 5" xfId="16138"/>
    <cellStyle name="20% - Ênfase6 2 6 5 2" xfId="27073"/>
    <cellStyle name="20% - Ênfase6 2 6 5 3" xfId="38259"/>
    <cellStyle name="20% - Ênfase6 2 6 6" xfId="17863"/>
    <cellStyle name="20% - Ênfase6 2 6 6 2" xfId="28969"/>
    <cellStyle name="20% - Ênfase6 2 6 6 3" xfId="40155"/>
    <cellStyle name="20% - Ênfase6 2 6 7" xfId="19588"/>
    <cellStyle name="20% - Ênfase6 2 6 8" xfId="30776"/>
    <cellStyle name="20% - Ênfase6 2 6 9" xfId="41962"/>
    <cellStyle name="20% - Ênfase6 2 7" xfId="1414"/>
    <cellStyle name="20% - Ênfase6 2 7 10" xfId="43975"/>
    <cellStyle name="20% - Ênfase6 2 7 2" xfId="11248"/>
    <cellStyle name="20% - Ênfase6 2 7 2 2" xfId="21704"/>
    <cellStyle name="20% - Ênfase6 2 7 2 3" xfId="32892"/>
    <cellStyle name="20% - Ênfase6 2 7 3" xfId="12976"/>
    <cellStyle name="20% - Ênfase6 2 7 3 2" xfId="23597"/>
    <cellStyle name="20% - Ênfase6 2 7 3 3" xfId="34783"/>
    <cellStyle name="20% - Ênfase6 2 7 4" xfId="14701"/>
    <cellStyle name="20% - Ênfase6 2 7 4 2" xfId="25493"/>
    <cellStyle name="20% - Ênfase6 2 7 4 3" xfId="36679"/>
    <cellStyle name="20% - Ênfase6 2 7 5" xfId="16426"/>
    <cellStyle name="20% - Ênfase6 2 7 5 2" xfId="27389"/>
    <cellStyle name="20% - Ênfase6 2 7 5 3" xfId="38575"/>
    <cellStyle name="20% - Ênfase6 2 7 6" xfId="18151"/>
    <cellStyle name="20% - Ênfase6 2 7 6 2" xfId="29285"/>
    <cellStyle name="20% - Ênfase6 2 7 6 3" xfId="40471"/>
    <cellStyle name="20% - Ênfase6 2 7 7" xfId="19876"/>
    <cellStyle name="20% - Ênfase6 2 7 8" xfId="31064"/>
    <cellStyle name="20% - Ênfase6 2 7 9" xfId="42250"/>
    <cellStyle name="20% - Ênfase6 2 8" xfId="1730"/>
    <cellStyle name="20% - Ênfase6 2 8 10" xfId="44263"/>
    <cellStyle name="20% - Ênfase6 2 8 2" xfId="11536"/>
    <cellStyle name="20% - Ênfase6 2 8 2 2" xfId="22020"/>
    <cellStyle name="20% - Ênfase6 2 8 2 3" xfId="33208"/>
    <cellStyle name="20% - Ênfase6 2 8 3" xfId="13264"/>
    <cellStyle name="20% - Ênfase6 2 8 3 2" xfId="23913"/>
    <cellStyle name="20% - Ênfase6 2 8 3 3" xfId="35099"/>
    <cellStyle name="20% - Ênfase6 2 8 4" xfId="14989"/>
    <cellStyle name="20% - Ênfase6 2 8 4 2" xfId="25809"/>
    <cellStyle name="20% - Ênfase6 2 8 4 3" xfId="36995"/>
    <cellStyle name="20% - Ênfase6 2 8 5" xfId="16714"/>
    <cellStyle name="20% - Ênfase6 2 8 5 2" xfId="27705"/>
    <cellStyle name="20% - Ênfase6 2 8 5 3" xfId="38891"/>
    <cellStyle name="20% - Ênfase6 2 8 6" xfId="18439"/>
    <cellStyle name="20% - Ênfase6 2 8 6 2" xfId="29601"/>
    <cellStyle name="20% - Ênfase6 2 8 6 3" xfId="40787"/>
    <cellStyle name="20% - Ênfase6 2 8 7" xfId="20164"/>
    <cellStyle name="20% - Ênfase6 2 8 8" xfId="31352"/>
    <cellStyle name="20% - Ênfase6 2 8 9" xfId="42538"/>
    <cellStyle name="20% - Ênfase6 2 9" xfId="45"/>
    <cellStyle name="20% - Ênfase6 2 9 2" xfId="20452"/>
    <cellStyle name="20% - Ênfase6 2 9 3" xfId="31640"/>
    <cellStyle name="20% - Ênfase6 20" xfId="42806"/>
    <cellStyle name="20% - Ênfase6 3" xfId="172"/>
    <cellStyle name="20% - Ênfase6 3 10" xfId="11846"/>
    <cellStyle name="20% - Ênfase6 3 10 2" xfId="22357"/>
    <cellStyle name="20% - Ênfase6 3 10 3" xfId="33543"/>
    <cellStyle name="20% - Ênfase6 3 11" xfId="13571"/>
    <cellStyle name="20% - Ênfase6 3 11 2" xfId="24253"/>
    <cellStyle name="20% - Ênfase6 3 11 3" xfId="35439"/>
    <cellStyle name="20% - Ênfase6 3 12" xfId="15296"/>
    <cellStyle name="20% - Ênfase6 3 12 2" xfId="26149"/>
    <cellStyle name="20% - Ênfase6 3 12 3" xfId="37335"/>
    <cellStyle name="20% - Ênfase6 3 13" xfId="17021"/>
    <cellStyle name="20% - Ênfase6 3 13 2" xfId="28045"/>
    <cellStyle name="20% - Ênfase6 3 13 3" xfId="39231"/>
    <cellStyle name="20% - Ênfase6 3 14" xfId="18746"/>
    <cellStyle name="20% - Ênfase6 3 15" xfId="29934"/>
    <cellStyle name="20% - Ênfase6 3 16" xfId="41120"/>
    <cellStyle name="20% - Ênfase6 3 17" xfId="42845"/>
    <cellStyle name="20% - Ênfase6 3 2" xfId="262"/>
    <cellStyle name="20% - Ênfase6 3 2 10" xfId="13653"/>
    <cellStyle name="20% - Ênfase6 3 2 10 2" xfId="24343"/>
    <cellStyle name="20% - Ênfase6 3 2 10 3" xfId="35529"/>
    <cellStyle name="20% - Ênfase6 3 2 11" xfId="15378"/>
    <cellStyle name="20% - Ênfase6 3 2 11 2" xfId="26239"/>
    <cellStyle name="20% - Ênfase6 3 2 11 3" xfId="37425"/>
    <cellStyle name="20% - Ênfase6 3 2 12" xfId="17103"/>
    <cellStyle name="20% - Ênfase6 3 2 12 2" xfId="28135"/>
    <cellStyle name="20% - Ênfase6 3 2 12 3" xfId="39321"/>
    <cellStyle name="20% - Ênfase6 3 2 13" xfId="18828"/>
    <cellStyle name="20% - Ênfase6 3 2 14" xfId="30016"/>
    <cellStyle name="20% - Ênfase6 3 2 15" xfId="41202"/>
    <cellStyle name="20% - Ênfase6 3 2 16" xfId="42927"/>
    <cellStyle name="20% - Ênfase6 3 2 2" xfId="420"/>
    <cellStyle name="20% - Ênfase6 3 2 2 10" xfId="15522"/>
    <cellStyle name="20% - Ênfase6 3 2 2 10 2" xfId="26397"/>
    <cellStyle name="20% - Ênfase6 3 2 2 10 3" xfId="37583"/>
    <cellStyle name="20% - Ênfase6 3 2 2 11" xfId="17247"/>
    <cellStyle name="20% - Ênfase6 3 2 2 11 2" xfId="28293"/>
    <cellStyle name="20% - Ênfase6 3 2 2 11 3" xfId="39479"/>
    <cellStyle name="20% - Ênfase6 3 2 2 12" xfId="18972"/>
    <cellStyle name="20% - Ênfase6 3 2 2 13" xfId="30160"/>
    <cellStyle name="20% - Ênfase6 3 2 2 14" xfId="41346"/>
    <cellStyle name="20% - Ênfase6 3 2 2 15" xfId="43071"/>
    <cellStyle name="20% - Ênfase6 3 2 2 2" xfId="738"/>
    <cellStyle name="20% - Ênfase6 3 2 2 2 10" xfId="43359"/>
    <cellStyle name="20% - Ênfase6 3 2 2 2 2" xfId="10632"/>
    <cellStyle name="20% - Ênfase6 3 2 2 2 2 2" xfId="21028"/>
    <cellStyle name="20% - Ênfase6 3 2 2 2 2 3" xfId="32216"/>
    <cellStyle name="20% - Ênfase6 3 2 2 2 3" xfId="12360"/>
    <cellStyle name="20% - Ênfase6 3 2 2 2 3 2" xfId="22921"/>
    <cellStyle name="20% - Ênfase6 3 2 2 2 3 3" xfId="34107"/>
    <cellStyle name="20% - Ênfase6 3 2 2 2 4" xfId="14085"/>
    <cellStyle name="20% - Ênfase6 3 2 2 2 4 2" xfId="24817"/>
    <cellStyle name="20% - Ênfase6 3 2 2 2 4 3" xfId="36003"/>
    <cellStyle name="20% - Ênfase6 3 2 2 2 5" xfId="15810"/>
    <cellStyle name="20% - Ênfase6 3 2 2 2 5 2" xfId="26713"/>
    <cellStyle name="20% - Ênfase6 3 2 2 2 5 3" xfId="37899"/>
    <cellStyle name="20% - Ênfase6 3 2 2 2 6" xfId="17535"/>
    <cellStyle name="20% - Ênfase6 3 2 2 2 6 2" xfId="28609"/>
    <cellStyle name="20% - Ênfase6 3 2 2 2 6 3" xfId="39795"/>
    <cellStyle name="20% - Ênfase6 3 2 2 2 7" xfId="19260"/>
    <cellStyle name="20% - Ênfase6 3 2 2 2 8" xfId="30448"/>
    <cellStyle name="20% - Ênfase6 3 2 2 2 9" xfId="41634"/>
    <cellStyle name="20% - Ênfase6 3 2 2 3" xfId="1054"/>
    <cellStyle name="20% - Ênfase6 3 2 2 3 10" xfId="43647"/>
    <cellStyle name="20% - Ênfase6 3 2 2 3 2" xfId="10920"/>
    <cellStyle name="20% - Ênfase6 3 2 2 3 2 2" xfId="21344"/>
    <cellStyle name="20% - Ênfase6 3 2 2 3 2 3" xfId="32532"/>
    <cellStyle name="20% - Ênfase6 3 2 2 3 3" xfId="12648"/>
    <cellStyle name="20% - Ênfase6 3 2 2 3 3 2" xfId="23237"/>
    <cellStyle name="20% - Ênfase6 3 2 2 3 3 3" xfId="34423"/>
    <cellStyle name="20% - Ênfase6 3 2 2 3 4" xfId="14373"/>
    <cellStyle name="20% - Ênfase6 3 2 2 3 4 2" xfId="25133"/>
    <cellStyle name="20% - Ênfase6 3 2 2 3 4 3" xfId="36319"/>
    <cellStyle name="20% - Ênfase6 3 2 2 3 5" xfId="16098"/>
    <cellStyle name="20% - Ênfase6 3 2 2 3 5 2" xfId="27029"/>
    <cellStyle name="20% - Ênfase6 3 2 2 3 5 3" xfId="38215"/>
    <cellStyle name="20% - Ênfase6 3 2 2 3 6" xfId="17823"/>
    <cellStyle name="20% - Ênfase6 3 2 2 3 6 2" xfId="28925"/>
    <cellStyle name="20% - Ênfase6 3 2 2 3 6 3" xfId="40111"/>
    <cellStyle name="20% - Ênfase6 3 2 2 3 7" xfId="19548"/>
    <cellStyle name="20% - Ênfase6 3 2 2 3 8" xfId="30736"/>
    <cellStyle name="20% - Ênfase6 3 2 2 3 9" xfId="41922"/>
    <cellStyle name="20% - Ênfase6 3 2 2 4" xfId="1370"/>
    <cellStyle name="20% - Ênfase6 3 2 2 4 10" xfId="43935"/>
    <cellStyle name="20% - Ênfase6 3 2 2 4 2" xfId="11208"/>
    <cellStyle name="20% - Ênfase6 3 2 2 4 2 2" xfId="21660"/>
    <cellStyle name="20% - Ênfase6 3 2 2 4 2 3" xfId="32848"/>
    <cellStyle name="20% - Ênfase6 3 2 2 4 3" xfId="12936"/>
    <cellStyle name="20% - Ênfase6 3 2 2 4 3 2" xfId="23553"/>
    <cellStyle name="20% - Ênfase6 3 2 2 4 3 3" xfId="34739"/>
    <cellStyle name="20% - Ênfase6 3 2 2 4 4" xfId="14661"/>
    <cellStyle name="20% - Ênfase6 3 2 2 4 4 2" xfId="25449"/>
    <cellStyle name="20% - Ênfase6 3 2 2 4 4 3" xfId="36635"/>
    <cellStyle name="20% - Ênfase6 3 2 2 4 5" xfId="16386"/>
    <cellStyle name="20% - Ênfase6 3 2 2 4 5 2" xfId="27345"/>
    <cellStyle name="20% - Ênfase6 3 2 2 4 5 3" xfId="38531"/>
    <cellStyle name="20% - Ênfase6 3 2 2 4 6" xfId="18111"/>
    <cellStyle name="20% - Ênfase6 3 2 2 4 6 2" xfId="29241"/>
    <cellStyle name="20% - Ênfase6 3 2 2 4 6 3" xfId="40427"/>
    <cellStyle name="20% - Ênfase6 3 2 2 4 7" xfId="19836"/>
    <cellStyle name="20% - Ênfase6 3 2 2 4 8" xfId="31024"/>
    <cellStyle name="20% - Ênfase6 3 2 2 4 9" xfId="42210"/>
    <cellStyle name="20% - Ênfase6 3 2 2 5" xfId="1686"/>
    <cellStyle name="20% - Ênfase6 3 2 2 5 10" xfId="44223"/>
    <cellStyle name="20% - Ênfase6 3 2 2 5 2" xfId="11496"/>
    <cellStyle name="20% - Ênfase6 3 2 2 5 2 2" xfId="21976"/>
    <cellStyle name="20% - Ênfase6 3 2 2 5 2 3" xfId="33164"/>
    <cellStyle name="20% - Ênfase6 3 2 2 5 3" xfId="13224"/>
    <cellStyle name="20% - Ênfase6 3 2 2 5 3 2" xfId="23869"/>
    <cellStyle name="20% - Ênfase6 3 2 2 5 3 3" xfId="35055"/>
    <cellStyle name="20% - Ênfase6 3 2 2 5 4" xfId="14949"/>
    <cellStyle name="20% - Ênfase6 3 2 2 5 4 2" xfId="25765"/>
    <cellStyle name="20% - Ênfase6 3 2 2 5 4 3" xfId="36951"/>
    <cellStyle name="20% - Ênfase6 3 2 2 5 5" xfId="16674"/>
    <cellStyle name="20% - Ênfase6 3 2 2 5 5 2" xfId="27661"/>
    <cellStyle name="20% - Ênfase6 3 2 2 5 5 3" xfId="38847"/>
    <cellStyle name="20% - Ênfase6 3 2 2 5 6" xfId="18399"/>
    <cellStyle name="20% - Ênfase6 3 2 2 5 6 2" xfId="29557"/>
    <cellStyle name="20% - Ênfase6 3 2 2 5 6 3" xfId="40743"/>
    <cellStyle name="20% - Ênfase6 3 2 2 5 7" xfId="20124"/>
    <cellStyle name="20% - Ênfase6 3 2 2 5 8" xfId="31312"/>
    <cellStyle name="20% - Ênfase6 3 2 2 5 9" xfId="42498"/>
    <cellStyle name="20% - Ênfase6 3 2 2 6" xfId="2002"/>
    <cellStyle name="20% - Ênfase6 3 2 2 6 10" xfId="44511"/>
    <cellStyle name="20% - Ênfase6 3 2 2 6 2" xfId="11784"/>
    <cellStyle name="20% - Ênfase6 3 2 2 6 2 2" xfId="22292"/>
    <cellStyle name="20% - Ênfase6 3 2 2 6 2 3" xfId="33480"/>
    <cellStyle name="20% - Ênfase6 3 2 2 6 3" xfId="13512"/>
    <cellStyle name="20% - Ênfase6 3 2 2 6 3 2" xfId="24185"/>
    <cellStyle name="20% - Ênfase6 3 2 2 6 3 3" xfId="35371"/>
    <cellStyle name="20% - Ênfase6 3 2 2 6 4" xfId="15237"/>
    <cellStyle name="20% - Ênfase6 3 2 2 6 4 2" xfId="26081"/>
    <cellStyle name="20% - Ênfase6 3 2 2 6 4 3" xfId="37267"/>
    <cellStyle name="20% - Ênfase6 3 2 2 6 5" xfId="16962"/>
    <cellStyle name="20% - Ênfase6 3 2 2 6 5 2" xfId="27977"/>
    <cellStyle name="20% - Ênfase6 3 2 2 6 5 3" xfId="39163"/>
    <cellStyle name="20% - Ênfase6 3 2 2 6 6" xfId="18687"/>
    <cellStyle name="20% - Ênfase6 3 2 2 6 6 2" xfId="29873"/>
    <cellStyle name="20% - Ênfase6 3 2 2 6 6 3" xfId="41059"/>
    <cellStyle name="20% - Ênfase6 3 2 2 6 7" xfId="20412"/>
    <cellStyle name="20% - Ênfase6 3 2 2 6 8" xfId="31600"/>
    <cellStyle name="20% - Ênfase6 3 2 2 6 9" xfId="42786"/>
    <cellStyle name="20% - Ênfase6 3 2 2 7" xfId="10343"/>
    <cellStyle name="20% - Ênfase6 3 2 2 7 2" xfId="20712"/>
    <cellStyle name="20% - Ênfase6 3 2 2 7 3" xfId="31900"/>
    <cellStyle name="20% - Ênfase6 3 2 2 8" xfId="12072"/>
    <cellStyle name="20% - Ênfase6 3 2 2 8 2" xfId="22605"/>
    <cellStyle name="20% - Ênfase6 3 2 2 8 3" xfId="33791"/>
    <cellStyle name="20% - Ênfase6 3 2 2 9" xfId="13797"/>
    <cellStyle name="20% - Ênfase6 3 2 2 9 2" xfId="24501"/>
    <cellStyle name="20% - Ênfase6 3 2 2 9 3" xfId="35687"/>
    <cellStyle name="20% - Ênfase6 3 2 3" xfId="580"/>
    <cellStyle name="20% - Ênfase6 3 2 3 10" xfId="43215"/>
    <cellStyle name="20% - Ênfase6 3 2 3 2" xfId="10488"/>
    <cellStyle name="20% - Ênfase6 3 2 3 2 2" xfId="20870"/>
    <cellStyle name="20% - Ênfase6 3 2 3 2 3" xfId="32058"/>
    <cellStyle name="20% - Ênfase6 3 2 3 3" xfId="12216"/>
    <cellStyle name="20% - Ênfase6 3 2 3 3 2" xfId="22763"/>
    <cellStyle name="20% - Ênfase6 3 2 3 3 3" xfId="33949"/>
    <cellStyle name="20% - Ênfase6 3 2 3 4" xfId="13941"/>
    <cellStyle name="20% - Ênfase6 3 2 3 4 2" xfId="24659"/>
    <cellStyle name="20% - Ênfase6 3 2 3 4 3" xfId="35845"/>
    <cellStyle name="20% - Ênfase6 3 2 3 5" xfId="15666"/>
    <cellStyle name="20% - Ênfase6 3 2 3 5 2" xfId="26555"/>
    <cellStyle name="20% - Ênfase6 3 2 3 5 3" xfId="37741"/>
    <cellStyle name="20% - Ênfase6 3 2 3 6" xfId="17391"/>
    <cellStyle name="20% - Ênfase6 3 2 3 6 2" xfId="28451"/>
    <cellStyle name="20% - Ênfase6 3 2 3 6 3" xfId="39637"/>
    <cellStyle name="20% - Ênfase6 3 2 3 7" xfId="19116"/>
    <cellStyle name="20% - Ênfase6 3 2 3 8" xfId="30304"/>
    <cellStyle name="20% - Ênfase6 3 2 3 9" xfId="41490"/>
    <cellStyle name="20% - Ênfase6 3 2 4" xfId="896"/>
    <cellStyle name="20% - Ênfase6 3 2 4 10" xfId="43503"/>
    <cellStyle name="20% - Ênfase6 3 2 4 2" xfId="10776"/>
    <cellStyle name="20% - Ênfase6 3 2 4 2 2" xfId="21186"/>
    <cellStyle name="20% - Ênfase6 3 2 4 2 3" xfId="32374"/>
    <cellStyle name="20% - Ênfase6 3 2 4 3" xfId="12504"/>
    <cellStyle name="20% - Ênfase6 3 2 4 3 2" xfId="23079"/>
    <cellStyle name="20% - Ênfase6 3 2 4 3 3" xfId="34265"/>
    <cellStyle name="20% - Ênfase6 3 2 4 4" xfId="14229"/>
    <cellStyle name="20% - Ênfase6 3 2 4 4 2" xfId="24975"/>
    <cellStyle name="20% - Ênfase6 3 2 4 4 3" xfId="36161"/>
    <cellStyle name="20% - Ênfase6 3 2 4 5" xfId="15954"/>
    <cellStyle name="20% - Ênfase6 3 2 4 5 2" xfId="26871"/>
    <cellStyle name="20% - Ênfase6 3 2 4 5 3" xfId="38057"/>
    <cellStyle name="20% - Ênfase6 3 2 4 6" xfId="17679"/>
    <cellStyle name="20% - Ênfase6 3 2 4 6 2" xfId="28767"/>
    <cellStyle name="20% - Ênfase6 3 2 4 6 3" xfId="39953"/>
    <cellStyle name="20% - Ênfase6 3 2 4 7" xfId="19404"/>
    <cellStyle name="20% - Ênfase6 3 2 4 8" xfId="30592"/>
    <cellStyle name="20% - Ênfase6 3 2 4 9" xfId="41778"/>
    <cellStyle name="20% - Ênfase6 3 2 5" xfId="1212"/>
    <cellStyle name="20% - Ênfase6 3 2 5 10" xfId="43791"/>
    <cellStyle name="20% - Ênfase6 3 2 5 2" xfId="11064"/>
    <cellStyle name="20% - Ênfase6 3 2 5 2 2" xfId="21502"/>
    <cellStyle name="20% - Ênfase6 3 2 5 2 3" xfId="32690"/>
    <cellStyle name="20% - Ênfase6 3 2 5 3" xfId="12792"/>
    <cellStyle name="20% - Ênfase6 3 2 5 3 2" xfId="23395"/>
    <cellStyle name="20% - Ênfase6 3 2 5 3 3" xfId="34581"/>
    <cellStyle name="20% - Ênfase6 3 2 5 4" xfId="14517"/>
    <cellStyle name="20% - Ênfase6 3 2 5 4 2" xfId="25291"/>
    <cellStyle name="20% - Ênfase6 3 2 5 4 3" xfId="36477"/>
    <cellStyle name="20% - Ênfase6 3 2 5 5" xfId="16242"/>
    <cellStyle name="20% - Ênfase6 3 2 5 5 2" xfId="27187"/>
    <cellStyle name="20% - Ênfase6 3 2 5 5 3" xfId="38373"/>
    <cellStyle name="20% - Ênfase6 3 2 5 6" xfId="17967"/>
    <cellStyle name="20% - Ênfase6 3 2 5 6 2" xfId="29083"/>
    <cellStyle name="20% - Ênfase6 3 2 5 6 3" xfId="40269"/>
    <cellStyle name="20% - Ênfase6 3 2 5 7" xfId="19692"/>
    <cellStyle name="20% - Ênfase6 3 2 5 8" xfId="30880"/>
    <cellStyle name="20% - Ênfase6 3 2 5 9" xfId="42066"/>
    <cellStyle name="20% - Ênfase6 3 2 6" xfId="1528"/>
    <cellStyle name="20% - Ênfase6 3 2 6 10" xfId="44079"/>
    <cellStyle name="20% - Ênfase6 3 2 6 2" xfId="11352"/>
    <cellStyle name="20% - Ênfase6 3 2 6 2 2" xfId="21818"/>
    <cellStyle name="20% - Ênfase6 3 2 6 2 3" xfId="33006"/>
    <cellStyle name="20% - Ênfase6 3 2 6 3" xfId="13080"/>
    <cellStyle name="20% - Ênfase6 3 2 6 3 2" xfId="23711"/>
    <cellStyle name="20% - Ênfase6 3 2 6 3 3" xfId="34897"/>
    <cellStyle name="20% - Ênfase6 3 2 6 4" xfId="14805"/>
    <cellStyle name="20% - Ênfase6 3 2 6 4 2" xfId="25607"/>
    <cellStyle name="20% - Ênfase6 3 2 6 4 3" xfId="36793"/>
    <cellStyle name="20% - Ênfase6 3 2 6 5" xfId="16530"/>
    <cellStyle name="20% - Ênfase6 3 2 6 5 2" xfId="27503"/>
    <cellStyle name="20% - Ênfase6 3 2 6 5 3" xfId="38689"/>
    <cellStyle name="20% - Ênfase6 3 2 6 6" xfId="18255"/>
    <cellStyle name="20% - Ênfase6 3 2 6 6 2" xfId="29399"/>
    <cellStyle name="20% - Ênfase6 3 2 6 6 3" xfId="40585"/>
    <cellStyle name="20% - Ênfase6 3 2 6 7" xfId="19980"/>
    <cellStyle name="20% - Ênfase6 3 2 6 8" xfId="31168"/>
    <cellStyle name="20% - Ênfase6 3 2 6 9" xfId="42354"/>
    <cellStyle name="20% - Ênfase6 3 2 7" xfId="1844"/>
    <cellStyle name="20% - Ênfase6 3 2 7 10" xfId="44367"/>
    <cellStyle name="20% - Ênfase6 3 2 7 2" xfId="11640"/>
    <cellStyle name="20% - Ênfase6 3 2 7 2 2" xfId="22134"/>
    <cellStyle name="20% - Ênfase6 3 2 7 2 3" xfId="33322"/>
    <cellStyle name="20% - Ênfase6 3 2 7 3" xfId="13368"/>
    <cellStyle name="20% - Ênfase6 3 2 7 3 2" xfId="24027"/>
    <cellStyle name="20% - Ênfase6 3 2 7 3 3" xfId="35213"/>
    <cellStyle name="20% - Ênfase6 3 2 7 4" xfId="15093"/>
    <cellStyle name="20% - Ênfase6 3 2 7 4 2" xfId="25923"/>
    <cellStyle name="20% - Ênfase6 3 2 7 4 3" xfId="37109"/>
    <cellStyle name="20% - Ênfase6 3 2 7 5" xfId="16818"/>
    <cellStyle name="20% - Ênfase6 3 2 7 5 2" xfId="27819"/>
    <cellStyle name="20% - Ênfase6 3 2 7 5 3" xfId="39005"/>
    <cellStyle name="20% - Ênfase6 3 2 7 6" xfId="18543"/>
    <cellStyle name="20% - Ênfase6 3 2 7 6 2" xfId="29715"/>
    <cellStyle name="20% - Ênfase6 3 2 7 6 3" xfId="40901"/>
    <cellStyle name="20% - Ênfase6 3 2 7 7" xfId="20268"/>
    <cellStyle name="20% - Ênfase6 3 2 7 8" xfId="31456"/>
    <cellStyle name="20% - Ênfase6 3 2 7 9" xfId="42642"/>
    <cellStyle name="20% - Ênfase6 3 2 8" xfId="2033"/>
    <cellStyle name="20% - Ênfase6 3 2 8 2" xfId="20556"/>
    <cellStyle name="20% - Ênfase6 3 2 8 3" xfId="31744"/>
    <cellStyle name="20% - Ênfase6 3 2 9" xfId="11928"/>
    <cellStyle name="20% - Ênfase6 3 2 9 2" xfId="22447"/>
    <cellStyle name="20% - Ênfase6 3 2 9 3" xfId="33633"/>
    <cellStyle name="20% - Ênfase6 3 3" xfId="330"/>
    <cellStyle name="20% - Ênfase6 3 3 10" xfId="15440"/>
    <cellStyle name="20% - Ênfase6 3 3 10 2" xfId="26307"/>
    <cellStyle name="20% - Ênfase6 3 3 10 3" xfId="37493"/>
    <cellStyle name="20% - Ênfase6 3 3 11" xfId="17165"/>
    <cellStyle name="20% - Ênfase6 3 3 11 2" xfId="28203"/>
    <cellStyle name="20% - Ênfase6 3 3 11 3" xfId="39389"/>
    <cellStyle name="20% - Ênfase6 3 3 12" xfId="18890"/>
    <cellStyle name="20% - Ênfase6 3 3 13" xfId="30078"/>
    <cellStyle name="20% - Ênfase6 3 3 14" xfId="41264"/>
    <cellStyle name="20% - Ênfase6 3 3 15" xfId="42989"/>
    <cellStyle name="20% - Ênfase6 3 3 2" xfId="648"/>
    <cellStyle name="20% - Ênfase6 3 3 2 10" xfId="43277"/>
    <cellStyle name="20% - Ênfase6 3 3 2 2" xfId="10550"/>
    <cellStyle name="20% - Ênfase6 3 3 2 2 2" xfId="20938"/>
    <cellStyle name="20% - Ênfase6 3 3 2 2 3" xfId="32126"/>
    <cellStyle name="20% - Ênfase6 3 3 2 3" xfId="12278"/>
    <cellStyle name="20% - Ênfase6 3 3 2 3 2" xfId="22831"/>
    <cellStyle name="20% - Ênfase6 3 3 2 3 3" xfId="34017"/>
    <cellStyle name="20% - Ênfase6 3 3 2 4" xfId="14003"/>
    <cellStyle name="20% - Ênfase6 3 3 2 4 2" xfId="24727"/>
    <cellStyle name="20% - Ênfase6 3 3 2 4 3" xfId="35913"/>
    <cellStyle name="20% - Ênfase6 3 3 2 5" xfId="15728"/>
    <cellStyle name="20% - Ênfase6 3 3 2 5 2" xfId="26623"/>
    <cellStyle name="20% - Ênfase6 3 3 2 5 3" xfId="37809"/>
    <cellStyle name="20% - Ênfase6 3 3 2 6" xfId="17453"/>
    <cellStyle name="20% - Ênfase6 3 3 2 6 2" xfId="28519"/>
    <cellStyle name="20% - Ênfase6 3 3 2 6 3" xfId="39705"/>
    <cellStyle name="20% - Ênfase6 3 3 2 7" xfId="19178"/>
    <cellStyle name="20% - Ênfase6 3 3 2 8" xfId="30366"/>
    <cellStyle name="20% - Ênfase6 3 3 2 9" xfId="41552"/>
    <cellStyle name="20% - Ênfase6 3 3 3" xfId="964"/>
    <cellStyle name="20% - Ênfase6 3 3 3 10" xfId="43565"/>
    <cellStyle name="20% - Ênfase6 3 3 3 2" xfId="10838"/>
    <cellStyle name="20% - Ênfase6 3 3 3 2 2" xfId="21254"/>
    <cellStyle name="20% - Ênfase6 3 3 3 2 3" xfId="32442"/>
    <cellStyle name="20% - Ênfase6 3 3 3 3" xfId="12566"/>
    <cellStyle name="20% - Ênfase6 3 3 3 3 2" xfId="23147"/>
    <cellStyle name="20% - Ênfase6 3 3 3 3 3" xfId="34333"/>
    <cellStyle name="20% - Ênfase6 3 3 3 4" xfId="14291"/>
    <cellStyle name="20% - Ênfase6 3 3 3 4 2" xfId="25043"/>
    <cellStyle name="20% - Ênfase6 3 3 3 4 3" xfId="36229"/>
    <cellStyle name="20% - Ênfase6 3 3 3 5" xfId="16016"/>
    <cellStyle name="20% - Ênfase6 3 3 3 5 2" xfId="26939"/>
    <cellStyle name="20% - Ênfase6 3 3 3 5 3" xfId="38125"/>
    <cellStyle name="20% - Ênfase6 3 3 3 6" xfId="17741"/>
    <cellStyle name="20% - Ênfase6 3 3 3 6 2" xfId="28835"/>
    <cellStyle name="20% - Ênfase6 3 3 3 6 3" xfId="40021"/>
    <cellStyle name="20% - Ênfase6 3 3 3 7" xfId="19466"/>
    <cellStyle name="20% - Ênfase6 3 3 3 8" xfId="30654"/>
    <cellStyle name="20% - Ênfase6 3 3 3 9" xfId="41840"/>
    <cellStyle name="20% - Ênfase6 3 3 4" xfId="1280"/>
    <cellStyle name="20% - Ênfase6 3 3 4 10" xfId="43853"/>
    <cellStyle name="20% - Ênfase6 3 3 4 2" xfId="11126"/>
    <cellStyle name="20% - Ênfase6 3 3 4 2 2" xfId="21570"/>
    <cellStyle name="20% - Ênfase6 3 3 4 2 3" xfId="32758"/>
    <cellStyle name="20% - Ênfase6 3 3 4 3" xfId="12854"/>
    <cellStyle name="20% - Ênfase6 3 3 4 3 2" xfId="23463"/>
    <cellStyle name="20% - Ênfase6 3 3 4 3 3" xfId="34649"/>
    <cellStyle name="20% - Ênfase6 3 3 4 4" xfId="14579"/>
    <cellStyle name="20% - Ênfase6 3 3 4 4 2" xfId="25359"/>
    <cellStyle name="20% - Ênfase6 3 3 4 4 3" xfId="36545"/>
    <cellStyle name="20% - Ênfase6 3 3 4 5" xfId="16304"/>
    <cellStyle name="20% - Ênfase6 3 3 4 5 2" xfId="27255"/>
    <cellStyle name="20% - Ênfase6 3 3 4 5 3" xfId="38441"/>
    <cellStyle name="20% - Ênfase6 3 3 4 6" xfId="18029"/>
    <cellStyle name="20% - Ênfase6 3 3 4 6 2" xfId="29151"/>
    <cellStyle name="20% - Ênfase6 3 3 4 6 3" xfId="40337"/>
    <cellStyle name="20% - Ênfase6 3 3 4 7" xfId="19754"/>
    <cellStyle name="20% - Ênfase6 3 3 4 8" xfId="30942"/>
    <cellStyle name="20% - Ênfase6 3 3 4 9" xfId="42128"/>
    <cellStyle name="20% - Ênfase6 3 3 5" xfId="1596"/>
    <cellStyle name="20% - Ênfase6 3 3 5 10" xfId="44141"/>
    <cellStyle name="20% - Ênfase6 3 3 5 2" xfId="11414"/>
    <cellStyle name="20% - Ênfase6 3 3 5 2 2" xfId="21886"/>
    <cellStyle name="20% - Ênfase6 3 3 5 2 3" xfId="33074"/>
    <cellStyle name="20% - Ênfase6 3 3 5 3" xfId="13142"/>
    <cellStyle name="20% - Ênfase6 3 3 5 3 2" xfId="23779"/>
    <cellStyle name="20% - Ênfase6 3 3 5 3 3" xfId="34965"/>
    <cellStyle name="20% - Ênfase6 3 3 5 4" xfId="14867"/>
    <cellStyle name="20% - Ênfase6 3 3 5 4 2" xfId="25675"/>
    <cellStyle name="20% - Ênfase6 3 3 5 4 3" xfId="36861"/>
    <cellStyle name="20% - Ênfase6 3 3 5 5" xfId="16592"/>
    <cellStyle name="20% - Ênfase6 3 3 5 5 2" xfId="27571"/>
    <cellStyle name="20% - Ênfase6 3 3 5 5 3" xfId="38757"/>
    <cellStyle name="20% - Ênfase6 3 3 5 6" xfId="18317"/>
    <cellStyle name="20% - Ênfase6 3 3 5 6 2" xfId="29467"/>
    <cellStyle name="20% - Ênfase6 3 3 5 6 3" xfId="40653"/>
    <cellStyle name="20% - Ênfase6 3 3 5 7" xfId="20042"/>
    <cellStyle name="20% - Ênfase6 3 3 5 8" xfId="31230"/>
    <cellStyle name="20% - Ênfase6 3 3 5 9" xfId="42416"/>
    <cellStyle name="20% - Ênfase6 3 3 6" xfId="1912"/>
    <cellStyle name="20% - Ênfase6 3 3 6 10" xfId="44429"/>
    <cellStyle name="20% - Ênfase6 3 3 6 2" xfId="11702"/>
    <cellStyle name="20% - Ênfase6 3 3 6 2 2" xfId="22202"/>
    <cellStyle name="20% - Ênfase6 3 3 6 2 3" xfId="33390"/>
    <cellStyle name="20% - Ênfase6 3 3 6 3" xfId="13430"/>
    <cellStyle name="20% - Ênfase6 3 3 6 3 2" xfId="24095"/>
    <cellStyle name="20% - Ênfase6 3 3 6 3 3" xfId="35281"/>
    <cellStyle name="20% - Ênfase6 3 3 6 4" xfId="15155"/>
    <cellStyle name="20% - Ênfase6 3 3 6 4 2" xfId="25991"/>
    <cellStyle name="20% - Ênfase6 3 3 6 4 3" xfId="37177"/>
    <cellStyle name="20% - Ênfase6 3 3 6 5" xfId="16880"/>
    <cellStyle name="20% - Ênfase6 3 3 6 5 2" xfId="27887"/>
    <cellStyle name="20% - Ênfase6 3 3 6 5 3" xfId="39073"/>
    <cellStyle name="20% - Ênfase6 3 3 6 6" xfId="18605"/>
    <cellStyle name="20% - Ênfase6 3 3 6 6 2" xfId="29783"/>
    <cellStyle name="20% - Ênfase6 3 3 6 6 3" xfId="40969"/>
    <cellStyle name="20% - Ênfase6 3 3 6 7" xfId="20330"/>
    <cellStyle name="20% - Ênfase6 3 3 6 8" xfId="31518"/>
    <cellStyle name="20% - Ênfase6 3 3 6 9" xfId="42704"/>
    <cellStyle name="20% - Ênfase6 3 3 7" xfId="10261"/>
    <cellStyle name="20% - Ênfase6 3 3 7 2" xfId="20622"/>
    <cellStyle name="20% - Ênfase6 3 3 7 3" xfId="31810"/>
    <cellStyle name="20% - Ênfase6 3 3 8" xfId="11990"/>
    <cellStyle name="20% - Ênfase6 3 3 8 2" xfId="22515"/>
    <cellStyle name="20% - Ênfase6 3 3 8 3" xfId="33701"/>
    <cellStyle name="20% - Ênfase6 3 3 9" xfId="13715"/>
    <cellStyle name="20% - Ênfase6 3 3 9 2" xfId="24411"/>
    <cellStyle name="20% - Ênfase6 3 3 9 3" xfId="35597"/>
    <cellStyle name="20% - Ênfase6 3 4" xfId="490"/>
    <cellStyle name="20% - Ênfase6 3 4 10" xfId="43133"/>
    <cellStyle name="20% - Ênfase6 3 4 2" xfId="10406"/>
    <cellStyle name="20% - Ênfase6 3 4 2 2" xfId="20780"/>
    <cellStyle name="20% - Ênfase6 3 4 2 3" xfId="31968"/>
    <cellStyle name="20% - Ênfase6 3 4 3" xfId="12134"/>
    <cellStyle name="20% - Ênfase6 3 4 3 2" xfId="22673"/>
    <cellStyle name="20% - Ênfase6 3 4 3 3" xfId="33859"/>
    <cellStyle name="20% - Ênfase6 3 4 4" xfId="13859"/>
    <cellStyle name="20% - Ênfase6 3 4 4 2" xfId="24569"/>
    <cellStyle name="20% - Ênfase6 3 4 4 3" xfId="35755"/>
    <cellStyle name="20% - Ênfase6 3 4 5" xfId="15584"/>
    <cellStyle name="20% - Ênfase6 3 4 5 2" xfId="26465"/>
    <cellStyle name="20% - Ênfase6 3 4 5 3" xfId="37651"/>
    <cellStyle name="20% - Ênfase6 3 4 6" xfId="17309"/>
    <cellStyle name="20% - Ênfase6 3 4 6 2" xfId="28361"/>
    <cellStyle name="20% - Ênfase6 3 4 6 3" xfId="39547"/>
    <cellStyle name="20% - Ênfase6 3 4 7" xfId="19034"/>
    <cellStyle name="20% - Ênfase6 3 4 8" xfId="30222"/>
    <cellStyle name="20% - Ênfase6 3 4 9" xfId="41408"/>
    <cellStyle name="20% - Ênfase6 3 5" xfId="806"/>
    <cellStyle name="20% - Ênfase6 3 5 10" xfId="43421"/>
    <cellStyle name="20% - Ênfase6 3 5 2" xfId="10694"/>
    <cellStyle name="20% - Ênfase6 3 5 2 2" xfId="21096"/>
    <cellStyle name="20% - Ênfase6 3 5 2 3" xfId="32284"/>
    <cellStyle name="20% - Ênfase6 3 5 3" xfId="12422"/>
    <cellStyle name="20% - Ênfase6 3 5 3 2" xfId="22989"/>
    <cellStyle name="20% - Ênfase6 3 5 3 3" xfId="34175"/>
    <cellStyle name="20% - Ênfase6 3 5 4" xfId="14147"/>
    <cellStyle name="20% - Ênfase6 3 5 4 2" xfId="24885"/>
    <cellStyle name="20% - Ênfase6 3 5 4 3" xfId="36071"/>
    <cellStyle name="20% - Ênfase6 3 5 5" xfId="15872"/>
    <cellStyle name="20% - Ênfase6 3 5 5 2" xfId="26781"/>
    <cellStyle name="20% - Ênfase6 3 5 5 3" xfId="37967"/>
    <cellStyle name="20% - Ênfase6 3 5 6" xfId="17597"/>
    <cellStyle name="20% - Ênfase6 3 5 6 2" xfId="28677"/>
    <cellStyle name="20% - Ênfase6 3 5 6 3" xfId="39863"/>
    <cellStyle name="20% - Ênfase6 3 5 7" xfId="19322"/>
    <cellStyle name="20% - Ênfase6 3 5 8" xfId="30510"/>
    <cellStyle name="20% - Ênfase6 3 5 9" xfId="41696"/>
    <cellStyle name="20% - Ênfase6 3 6" xfId="1122"/>
    <cellStyle name="20% - Ênfase6 3 6 10" xfId="43709"/>
    <cellStyle name="20% - Ênfase6 3 6 2" xfId="10982"/>
    <cellStyle name="20% - Ênfase6 3 6 2 2" xfId="21412"/>
    <cellStyle name="20% - Ênfase6 3 6 2 3" xfId="32600"/>
    <cellStyle name="20% - Ênfase6 3 6 3" xfId="12710"/>
    <cellStyle name="20% - Ênfase6 3 6 3 2" xfId="23305"/>
    <cellStyle name="20% - Ênfase6 3 6 3 3" xfId="34491"/>
    <cellStyle name="20% - Ênfase6 3 6 4" xfId="14435"/>
    <cellStyle name="20% - Ênfase6 3 6 4 2" xfId="25201"/>
    <cellStyle name="20% - Ênfase6 3 6 4 3" xfId="36387"/>
    <cellStyle name="20% - Ênfase6 3 6 5" xfId="16160"/>
    <cellStyle name="20% - Ênfase6 3 6 5 2" xfId="27097"/>
    <cellStyle name="20% - Ênfase6 3 6 5 3" xfId="38283"/>
    <cellStyle name="20% - Ênfase6 3 6 6" xfId="17885"/>
    <cellStyle name="20% - Ênfase6 3 6 6 2" xfId="28993"/>
    <cellStyle name="20% - Ênfase6 3 6 6 3" xfId="40179"/>
    <cellStyle name="20% - Ênfase6 3 6 7" xfId="19610"/>
    <cellStyle name="20% - Ênfase6 3 6 8" xfId="30798"/>
    <cellStyle name="20% - Ênfase6 3 6 9" xfId="41984"/>
    <cellStyle name="20% - Ênfase6 3 7" xfId="1438"/>
    <cellStyle name="20% - Ênfase6 3 7 10" xfId="43997"/>
    <cellStyle name="20% - Ênfase6 3 7 2" xfId="11270"/>
    <cellStyle name="20% - Ênfase6 3 7 2 2" xfId="21728"/>
    <cellStyle name="20% - Ênfase6 3 7 2 3" xfId="32916"/>
    <cellStyle name="20% - Ênfase6 3 7 3" xfId="12998"/>
    <cellStyle name="20% - Ênfase6 3 7 3 2" xfId="23621"/>
    <cellStyle name="20% - Ênfase6 3 7 3 3" xfId="34807"/>
    <cellStyle name="20% - Ênfase6 3 7 4" xfId="14723"/>
    <cellStyle name="20% - Ênfase6 3 7 4 2" xfId="25517"/>
    <cellStyle name="20% - Ênfase6 3 7 4 3" xfId="36703"/>
    <cellStyle name="20% - Ênfase6 3 7 5" xfId="16448"/>
    <cellStyle name="20% - Ênfase6 3 7 5 2" xfId="27413"/>
    <cellStyle name="20% - Ênfase6 3 7 5 3" xfId="38599"/>
    <cellStyle name="20% - Ênfase6 3 7 6" xfId="18173"/>
    <cellStyle name="20% - Ênfase6 3 7 6 2" xfId="29309"/>
    <cellStyle name="20% - Ênfase6 3 7 6 3" xfId="40495"/>
    <cellStyle name="20% - Ênfase6 3 7 7" xfId="19898"/>
    <cellStyle name="20% - Ênfase6 3 7 8" xfId="31086"/>
    <cellStyle name="20% - Ênfase6 3 7 9" xfId="42272"/>
    <cellStyle name="20% - Ênfase6 3 8" xfId="1754"/>
    <cellStyle name="20% - Ênfase6 3 8 10" xfId="44285"/>
    <cellStyle name="20% - Ênfase6 3 8 2" xfId="11558"/>
    <cellStyle name="20% - Ênfase6 3 8 2 2" xfId="22044"/>
    <cellStyle name="20% - Ênfase6 3 8 2 3" xfId="33232"/>
    <cellStyle name="20% - Ênfase6 3 8 3" xfId="13286"/>
    <cellStyle name="20% - Ênfase6 3 8 3 2" xfId="23937"/>
    <cellStyle name="20% - Ênfase6 3 8 3 3" xfId="35123"/>
    <cellStyle name="20% - Ênfase6 3 8 4" xfId="15011"/>
    <cellStyle name="20% - Ênfase6 3 8 4 2" xfId="25833"/>
    <cellStyle name="20% - Ênfase6 3 8 4 3" xfId="37019"/>
    <cellStyle name="20% - Ênfase6 3 8 5" xfId="16736"/>
    <cellStyle name="20% - Ênfase6 3 8 5 2" xfId="27729"/>
    <cellStyle name="20% - Ênfase6 3 8 5 3" xfId="38915"/>
    <cellStyle name="20% - Ênfase6 3 8 6" xfId="18461"/>
    <cellStyle name="20% - Ênfase6 3 8 6 2" xfId="29625"/>
    <cellStyle name="20% - Ênfase6 3 8 6 3" xfId="40811"/>
    <cellStyle name="20% - Ênfase6 3 8 7" xfId="20186"/>
    <cellStyle name="20% - Ênfase6 3 8 8" xfId="31374"/>
    <cellStyle name="20% - Ênfase6 3 8 9" xfId="42560"/>
    <cellStyle name="20% - Ênfase6 3 9" xfId="2171"/>
    <cellStyle name="20% - Ênfase6 3 9 2" xfId="20474"/>
    <cellStyle name="20% - Ênfase6 3 9 3" xfId="31662"/>
    <cellStyle name="20% - Ênfase6 4" xfId="194"/>
    <cellStyle name="20% - Ênfase6 4 10" xfId="13591"/>
    <cellStyle name="20% - Ênfase6 4 10 2" xfId="24275"/>
    <cellStyle name="20% - Ênfase6 4 10 3" xfId="35461"/>
    <cellStyle name="20% - Ênfase6 4 11" xfId="15316"/>
    <cellStyle name="20% - Ênfase6 4 11 2" xfId="26171"/>
    <cellStyle name="20% - Ênfase6 4 11 3" xfId="37357"/>
    <cellStyle name="20% - Ênfase6 4 12" xfId="17041"/>
    <cellStyle name="20% - Ênfase6 4 12 2" xfId="28067"/>
    <cellStyle name="20% - Ênfase6 4 12 3" xfId="39253"/>
    <cellStyle name="20% - Ênfase6 4 13" xfId="18766"/>
    <cellStyle name="20% - Ênfase6 4 14" xfId="29954"/>
    <cellStyle name="20% - Ênfase6 4 15" xfId="41140"/>
    <cellStyle name="20% - Ênfase6 4 16" xfId="42865"/>
    <cellStyle name="20% - Ênfase6 4 2" xfId="352"/>
    <cellStyle name="20% - Ênfase6 4 2 10" xfId="15460"/>
    <cellStyle name="20% - Ênfase6 4 2 10 2" xfId="26329"/>
    <cellStyle name="20% - Ênfase6 4 2 10 3" xfId="37515"/>
    <cellStyle name="20% - Ênfase6 4 2 11" xfId="17185"/>
    <cellStyle name="20% - Ênfase6 4 2 11 2" xfId="28225"/>
    <cellStyle name="20% - Ênfase6 4 2 11 3" xfId="39411"/>
    <cellStyle name="20% - Ênfase6 4 2 12" xfId="18910"/>
    <cellStyle name="20% - Ênfase6 4 2 13" xfId="30098"/>
    <cellStyle name="20% - Ênfase6 4 2 14" xfId="41284"/>
    <cellStyle name="20% - Ênfase6 4 2 15" xfId="43009"/>
    <cellStyle name="20% - Ênfase6 4 2 2" xfId="670"/>
    <cellStyle name="20% - Ênfase6 4 2 2 10" xfId="43297"/>
    <cellStyle name="20% - Ênfase6 4 2 2 2" xfId="10570"/>
    <cellStyle name="20% - Ênfase6 4 2 2 2 2" xfId="20960"/>
    <cellStyle name="20% - Ênfase6 4 2 2 2 3" xfId="32148"/>
    <cellStyle name="20% - Ênfase6 4 2 2 3" xfId="12298"/>
    <cellStyle name="20% - Ênfase6 4 2 2 3 2" xfId="22853"/>
    <cellStyle name="20% - Ênfase6 4 2 2 3 3" xfId="34039"/>
    <cellStyle name="20% - Ênfase6 4 2 2 4" xfId="14023"/>
    <cellStyle name="20% - Ênfase6 4 2 2 4 2" xfId="24749"/>
    <cellStyle name="20% - Ênfase6 4 2 2 4 3" xfId="35935"/>
    <cellStyle name="20% - Ênfase6 4 2 2 5" xfId="15748"/>
    <cellStyle name="20% - Ênfase6 4 2 2 5 2" xfId="26645"/>
    <cellStyle name="20% - Ênfase6 4 2 2 5 3" xfId="37831"/>
    <cellStyle name="20% - Ênfase6 4 2 2 6" xfId="17473"/>
    <cellStyle name="20% - Ênfase6 4 2 2 6 2" xfId="28541"/>
    <cellStyle name="20% - Ênfase6 4 2 2 6 3" xfId="39727"/>
    <cellStyle name="20% - Ênfase6 4 2 2 7" xfId="19198"/>
    <cellStyle name="20% - Ênfase6 4 2 2 8" xfId="30386"/>
    <cellStyle name="20% - Ênfase6 4 2 2 9" xfId="41572"/>
    <cellStyle name="20% - Ênfase6 4 2 3" xfId="986"/>
    <cellStyle name="20% - Ênfase6 4 2 3 10" xfId="43585"/>
    <cellStyle name="20% - Ênfase6 4 2 3 2" xfId="10858"/>
    <cellStyle name="20% - Ênfase6 4 2 3 2 2" xfId="21276"/>
    <cellStyle name="20% - Ênfase6 4 2 3 2 3" xfId="32464"/>
    <cellStyle name="20% - Ênfase6 4 2 3 3" xfId="12586"/>
    <cellStyle name="20% - Ênfase6 4 2 3 3 2" xfId="23169"/>
    <cellStyle name="20% - Ênfase6 4 2 3 3 3" xfId="34355"/>
    <cellStyle name="20% - Ênfase6 4 2 3 4" xfId="14311"/>
    <cellStyle name="20% - Ênfase6 4 2 3 4 2" xfId="25065"/>
    <cellStyle name="20% - Ênfase6 4 2 3 4 3" xfId="36251"/>
    <cellStyle name="20% - Ênfase6 4 2 3 5" xfId="16036"/>
    <cellStyle name="20% - Ênfase6 4 2 3 5 2" xfId="26961"/>
    <cellStyle name="20% - Ênfase6 4 2 3 5 3" xfId="38147"/>
    <cellStyle name="20% - Ênfase6 4 2 3 6" xfId="17761"/>
    <cellStyle name="20% - Ênfase6 4 2 3 6 2" xfId="28857"/>
    <cellStyle name="20% - Ênfase6 4 2 3 6 3" xfId="40043"/>
    <cellStyle name="20% - Ênfase6 4 2 3 7" xfId="19486"/>
    <cellStyle name="20% - Ênfase6 4 2 3 8" xfId="30674"/>
    <cellStyle name="20% - Ênfase6 4 2 3 9" xfId="41860"/>
    <cellStyle name="20% - Ênfase6 4 2 4" xfId="1302"/>
    <cellStyle name="20% - Ênfase6 4 2 4 10" xfId="43873"/>
    <cellStyle name="20% - Ênfase6 4 2 4 2" xfId="11146"/>
    <cellStyle name="20% - Ênfase6 4 2 4 2 2" xfId="21592"/>
    <cellStyle name="20% - Ênfase6 4 2 4 2 3" xfId="32780"/>
    <cellStyle name="20% - Ênfase6 4 2 4 3" xfId="12874"/>
    <cellStyle name="20% - Ênfase6 4 2 4 3 2" xfId="23485"/>
    <cellStyle name="20% - Ênfase6 4 2 4 3 3" xfId="34671"/>
    <cellStyle name="20% - Ênfase6 4 2 4 4" xfId="14599"/>
    <cellStyle name="20% - Ênfase6 4 2 4 4 2" xfId="25381"/>
    <cellStyle name="20% - Ênfase6 4 2 4 4 3" xfId="36567"/>
    <cellStyle name="20% - Ênfase6 4 2 4 5" xfId="16324"/>
    <cellStyle name="20% - Ênfase6 4 2 4 5 2" xfId="27277"/>
    <cellStyle name="20% - Ênfase6 4 2 4 5 3" xfId="38463"/>
    <cellStyle name="20% - Ênfase6 4 2 4 6" xfId="18049"/>
    <cellStyle name="20% - Ênfase6 4 2 4 6 2" xfId="29173"/>
    <cellStyle name="20% - Ênfase6 4 2 4 6 3" xfId="40359"/>
    <cellStyle name="20% - Ênfase6 4 2 4 7" xfId="19774"/>
    <cellStyle name="20% - Ênfase6 4 2 4 8" xfId="30962"/>
    <cellStyle name="20% - Ênfase6 4 2 4 9" xfId="42148"/>
    <cellStyle name="20% - Ênfase6 4 2 5" xfId="1618"/>
    <cellStyle name="20% - Ênfase6 4 2 5 10" xfId="44161"/>
    <cellStyle name="20% - Ênfase6 4 2 5 2" xfId="11434"/>
    <cellStyle name="20% - Ênfase6 4 2 5 2 2" xfId="21908"/>
    <cellStyle name="20% - Ênfase6 4 2 5 2 3" xfId="33096"/>
    <cellStyle name="20% - Ênfase6 4 2 5 3" xfId="13162"/>
    <cellStyle name="20% - Ênfase6 4 2 5 3 2" xfId="23801"/>
    <cellStyle name="20% - Ênfase6 4 2 5 3 3" xfId="34987"/>
    <cellStyle name="20% - Ênfase6 4 2 5 4" xfId="14887"/>
    <cellStyle name="20% - Ênfase6 4 2 5 4 2" xfId="25697"/>
    <cellStyle name="20% - Ênfase6 4 2 5 4 3" xfId="36883"/>
    <cellStyle name="20% - Ênfase6 4 2 5 5" xfId="16612"/>
    <cellStyle name="20% - Ênfase6 4 2 5 5 2" xfId="27593"/>
    <cellStyle name="20% - Ênfase6 4 2 5 5 3" xfId="38779"/>
    <cellStyle name="20% - Ênfase6 4 2 5 6" xfId="18337"/>
    <cellStyle name="20% - Ênfase6 4 2 5 6 2" xfId="29489"/>
    <cellStyle name="20% - Ênfase6 4 2 5 6 3" xfId="40675"/>
    <cellStyle name="20% - Ênfase6 4 2 5 7" xfId="20062"/>
    <cellStyle name="20% - Ênfase6 4 2 5 8" xfId="31250"/>
    <cellStyle name="20% - Ênfase6 4 2 5 9" xfId="42436"/>
    <cellStyle name="20% - Ênfase6 4 2 6" xfId="1934"/>
    <cellStyle name="20% - Ênfase6 4 2 6 10" xfId="44449"/>
    <cellStyle name="20% - Ênfase6 4 2 6 2" xfId="11722"/>
    <cellStyle name="20% - Ênfase6 4 2 6 2 2" xfId="22224"/>
    <cellStyle name="20% - Ênfase6 4 2 6 2 3" xfId="33412"/>
    <cellStyle name="20% - Ênfase6 4 2 6 3" xfId="13450"/>
    <cellStyle name="20% - Ênfase6 4 2 6 3 2" xfId="24117"/>
    <cellStyle name="20% - Ênfase6 4 2 6 3 3" xfId="35303"/>
    <cellStyle name="20% - Ênfase6 4 2 6 4" xfId="15175"/>
    <cellStyle name="20% - Ênfase6 4 2 6 4 2" xfId="26013"/>
    <cellStyle name="20% - Ênfase6 4 2 6 4 3" xfId="37199"/>
    <cellStyle name="20% - Ênfase6 4 2 6 5" xfId="16900"/>
    <cellStyle name="20% - Ênfase6 4 2 6 5 2" xfId="27909"/>
    <cellStyle name="20% - Ênfase6 4 2 6 5 3" xfId="39095"/>
    <cellStyle name="20% - Ênfase6 4 2 6 6" xfId="18625"/>
    <cellStyle name="20% - Ênfase6 4 2 6 6 2" xfId="29805"/>
    <cellStyle name="20% - Ênfase6 4 2 6 6 3" xfId="40991"/>
    <cellStyle name="20% - Ênfase6 4 2 6 7" xfId="20350"/>
    <cellStyle name="20% - Ênfase6 4 2 6 8" xfId="31538"/>
    <cellStyle name="20% - Ênfase6 4 2 6 9" xfId="42724"/>
    <cellStyle name="20% - Ênfase6 4 2 7" xfId="10281"/>
    <cellStyle name="20% - Ênfase6 4 2 7 2" xfId="20644"/>
    <cellStyle name="20% - Ênfase6 4 2 7 3" xfId="31832"/>
    <cellStyle name="20% - Ênfase6 4 2 8" xfId="12010"/>
    <cellStyle name="20% - Ênfase6 4 2 8 2" xfId="22537"/>
    <cellStyle name="20% - Ênfase6 4 2 8 3" xfId="33723"/>
    <cellStyle name="20% - Ênfase6 4 2 9" xfId="13735"/>
    <cellStyle name="20% - Ênfase6 4 2 9 2" xfId="24433"/>
    <cellStyle name="20% - Ênfase6 4 2 9 3" xfId="35619"/>
    <cellStyle name="20% - Ênfase6 4 3" xfId="512"/>
    <cellStyle name="20% - Ênfase6 4 3 10" xfId="43153"/>
    <cellStyle name="20% - Ênfase6 4 3 2" xfId="10426"/>
    <cellStyle name="20% - Ênfase6 4 3 2 2" xfId="20802"/>
    <cellStyle name="20% - Ênfase6 4 3 2 3" xfId="31990"/>
    <cellStyle name="20% - Ênfase6 4 3 3" xfId="12154"/>
    <cellStyle name="20% - Ênfase6 4 3 3 2" xfId="22695"/>
    <cellStyle name="20% - Ênfase6 4 3 3 3" xfId="33881"/>
    <cellStyle name="20% - Ênfase6 4 3 4" xfId="13879"/>
    <cellStyle name="20% - Ênfase6 4 3 4 2" xfId="24591"/>
    <cellStyle name="20% - Ênfase6 4 3 4 3" xfId="35777"/>
    <cellStyle name="20% - Ênfase6 4 3 5" xfId="15604"/>
    <cellStyle name="20% - Ênfase6 4 3 5 2" xfId="26487"/>
    <cellStyle name="20% - Ênfase6 4 3 5 3" xfId="37673"/>
    <cellStyle name="20% - Ênfase6 4 3 6" xfId="17329"/>
    <cellStyle name="20% - Ênfase6 4 3 6 2" xfId="28383"/>
    <cellStyle name="20% - Ênfase6 4 3 6 3" xfId="39569"/>
    <cellStyle name="20% - Ênfase6 4 3 7" xfId="19054"/>
    <cellStyle name="20% - Ênfase6 4 3 8" xfId="30242"/>
    <cellStyle name="20% - Ênfase6 4 3 9" xfId="41428"/>
    <cellStyle name="20% - Ênfase6 4 4" xfId="828"/>
    <cellStyle name="20% - Ênfase6 4 4 10" xfId="43441"/>
    <cellStyle name="20% - Ênfase6 4 4 2" xfId="10714"/>
    <cellStyle name="20% - Ênfase6 4 4 2 2" xfId="21118"/>
    <cellStyle name="20% - Ênfase6 4 4 2 3" xfId="32306"/>
    <cellStyle name="20% - Ênfase6 4 4 3" xfId="12442"/>
    <cellStyle name="20% - Ênfase6 4 4 3 2" xfId="23011"/>
    <cellStyle name="20% - Ênfase6 4 4 3 3" xfId="34197"/>
    <cellStyle name="20% - Ênfase6 4 4 4" xfId="14167"/>
    <cellStyle name="20% - Ênfase6 4 4 4 2" xfId="24907"/>
    <cellStyle name="20% - Ênfase6 4 4 4 3" xfId="36093"/>
    <cellStyle name="20% - Ênfase6 4 4 5" xfId="15892"/>
    <cellStyle name="20% - Ênfase6 4 4 5 2" xfId="26803"/>
    <cellStyle name="20% - Ênfase6 4 4 5 3" xfId="37989"/>
    <cellStyle name="20% - Ênfase6 4 4 6" xfId="17617"/>
    <cellStyle name="20% - Ênfase6 4 4 6 2" xfId="28699"/>
    <cellStyle name="20% - Ênfase6 4 4 6 3" xfId="39885"/>
    <cellStyle name="20% - Ênfase6 4 4 7" xfId="19342"/>
    <cellStyle name="20% - Ênfase6 4 4 8" xfId="30530"/>
    <cellStyle name="20% - Ênfase6 4 4 9" xfId="41716"/>
    <cellStyle name="20% - Ênfase6 4 5" xfId="1144"/>
    <cellStyle name="20% - Ênfase6 4 5 10" xfId="43729"/>
    <cellStyle name="20% - Ênfase6 4 5 2" xfId="11002"/>
    <cellStyle name="20% - Ênfase6 4 5 2 2" xfId="21434"/>
    <cellStyle name="20% - Ênfase6 4 5 2 3" xfId="32622"/>
    <cellStyle name="20% - Ênfase6 4 5 3" xfId="12730"/>
    <cellStyle name="20% - Ênfase6 4 5 3 2" xfId="23327"/>
    <cellStyle name="20% - Ênfase6 4 5 3 3" xfId="34513"/>
    <cellStyle name="20% - Ênfase6 4 5 4" xfId="14455"/>
    <cellStyle name="20% - Ênfase6 4 5 4 2" xfId="25223"/>
    <cellStyle name="20% - Ênfase6 4 5 4 3" xfId="36409"/>
    <cellStyle name="20% - Ênfase6 4 5 5" xfId="16180"/>
    <cellStyle name="20% - Ênfase6 4 5 5 2" xfId="27119"/>
    <cellStyle name="20% - Ênfase6 4 5 5 3" xfId="38305"/>
    <cellStyle name="20% - Ênfase6 4 5 6" xfId="17905"/>
    <cellStyle name="20% - Ênfase6 4 5 6 2" xfId="29015"/>
    <cellStyle name="20% - Ênfase6 4 5 6 3" xfId="40201"/>
    <cellStyle name="20% - Ênfase6 4 5 7" xfId="19630"/>
    <cellStyle name="20% - Ênfase6 4 5 8" xfId="30818"/>
    <cellStyle name="20% - Ênfase6 4 5 9" xfId="42004"/>
    <cellStyle name="20% - Ênfase6 4 6" xfId="1460"/>
    <cellStyle name="20% - Ênfase6 4 6 10" xfId="44017"/>
    <cellStyle name="20% - Ênfase6 4 6 2" xfId="11290"/>
    <cellStyle name="20% - Ênfase6 4 6 2 2" xfId="21750"/>
    <cellStyle name="20% - Ênfase6 4 6 2 3" xfId="32938"/>
    <cellStyle name="20% - Ênfase6 4 6 3" xfId="13018"/>
    <cellStyle name="20% - Ênfase6 4 6 3 2" xfId="23643"/>
    <cellStyle name="20% - Ênfase6 4 6 3 3" xfId="34829"/>
    <cellStyle name="20% - Ênfase6 4 6 4" xfId="14743"/>
    <cellStyle name="20% - Ênfase6 4 6 4 2" xfId="25539"/>
    <cellStyle name="20% - Ênfase6 4 6 4 3" xfId="36725"/>
    <cellStyle name="20% - Ênfase6 4 6 5" xfId="16468"/>
    <cellStyle name="20% - Ênfase6 4 6 5 2" xfId="27435"/>
    <cellStyle name="20% - Ênfase6 4 6 5 3" xfId="38621"/>
    <cellStyle name="20% - Ênfase6 4 6 6" xfId="18193"/>
    <cellStyle name="20% - Ênfase6 4 6 6 2" xfId="29331"/>
    <cellStyle name="20% - Ênfase6 4 6 6 3" xfId="40517"/>
    <cellStyle name="20% - Ênfase6 4 6 7" xfId="19918"/>
    <cellStyle name="20% - Ênfase6 4 6 8" xfId="31106"/>
    <cellStyle name="20% - Ênfase6 4 6 9" xfId="42292"/>
    <cellStyle name="20% - Ênfase6 4 7" xfId="1776"/>
    <cellStyle name="20% - Ênfase6 4 7 10" xfId="44305"/>
    <cellStyle name="20% - Ênfase6 4 7 2" xfId="11578"/>
    <cellStyle name="20% - Ênfase6 4 7 2 2" xfId="22066"/>
    <cellStyle name="20% - Ênfase6 4 7 2 3" xfId="33254"/>
    <cellStyle name="20% - Ênfase6 4 7 3" xfId="13306"/>
    <cellStyle name="20% - Ênfase6 4 7 3 2" xfId="23959"/>
    <cellStyle name="20% - Ênfase6 4 7 3 3" xfId="35145"/>
    <cellStyle name="20% - Ênfase6 4 7 4" xfId="15031"/>
    <cellStyle name="20% - Ênfase6 4 7 4 2" xfId="25855"/>
    <cellStyle name="20% - Ênfase6 4 7 4 3" xfId="37041"/>
    <cellStyle name="20% - Ênfase6 4 7 5" xfId="16756"/>
    <cellStyle name="20% - Ênfase6 4 7 5 2" xfId="27751"/>
    <cellStyle name="20% - Ênfase6 4 7 5 3" xfId="38937"/>
    <cellStyle name="20% - Ênfase6 4 7 6" xfId="18481"/>
    <cellStyle name="20% - Ênfase6 4 7 6 2" xfId="29647"/>
    <cellStyle name="20% - Ênfase6 4 7 6 3" xfId="40833"/>
    <cellStyle name="20% - Ênfase6 4 7 7" xfId="20206"/>
    <cellStyle name="20% - Ênfase6 4 7 8" xfId="31394"/>
    <cellStyle name="20% - Ênfase6 4 7 9" xfId="42580"/>
    <cellStyle name="20% - Ênfase6 4 8" xfId="2100"/>
    <cellStyle name="20% - Ênfase6 4 8 2" xfId="20494"/>
    <cellStyle name="20% - Ênfase6 4 8 3" xfId="31682"/>
    <cellStyle name="20% - Ênfase6 4 9" xfId="11866"/>
    <cellStyle name="20% - Ênfase6 4 9 2" xfId="22379"/>
    <cellStyle name="20% - Ênfase6 4 9 3" xfId="33565"/>
    <cellStyle name="20% - Ênfase6 5" xfId="216"/>
    <cellStyle name="20% - Ênfase6 5 10" xfId="13611"/>
    <cellStyle name="20% - Ênfase6 5 10 2" xfId="24297"/>
    <cellStyle name="20% - Ênfase6 5 10 3" xfId="35483"/>
    <cellStyle name="20% - Ênfase6 5 11" xfId="15336"/>
    <cellStyle name="20% - Ênfase6 5 11 2" xfId="26193"/>
    <cellStyle name="20% - Ênfase6 5 11 3" xfId="37379"/>
    <cellStyle name="20% - Ênfase6 5 12" xfId="17061"/>
    <cellStyle name="20% - Ênfase6 5 12 2" xfId="28089"/>
    <cellStyle name="20% - Ênfase6 5 12 3" xfId="39275"/>
    <cellStyle name="20% - Ênfase6 5 13" xfId="18786"/>
    <cellStyle name="20% - Ênfase6 5 14" xfId="29974"/>
    <cellStyle name="20% - Ênfase6 5 15" xfId="41160"/>
    <cellStyle name="20% - Ênfase6 5 16" xfId="42885"/>
    <cellStyle name="20% - Ênfase6 5 2" xfId="374"/>
    <cellStyle name="20% - Ênfase6 5 2 10" xfId="15480"/>
    <cellStyle name="20% - Ênfase6 5 2 10 2" xfId="26351"/>
    <cellStyle name="20% - Ênfase6 5 2 10 3" xfId="37537"/>
    <cellStyle name="20% - Ênfase6 5 2 11" xfId="17205"/>
    <cellStyle name="20% - Ênfase6 5 2 11 2" xfId="28247"/>
    <cellStyle name="20% - Ênfase6 5 2 11 3" xfId="39433"/>
    <cellStyle name="20% - Ênfase6 5 2 12" xfId="18930"/>
    <cellStyle name="20% - Ênfase6 5 2 13" xfId="30118"/>
    <cellStyle name="20% - Ênfase6 5 2 14" xfId="41304"/>
    <cellStyle name="20% - Ênfase6 5 2 15" xfId="43029"/>
    <cellStyle name="20% - Ênfase6 5 2 2" xfId="692"/>
    <cellStyle name="20% - Ênfase6 5 2 2 10" xfId="43317"/>
    <cellStyle name="20% - Ênfase6 5 2 2 2" xfId="10590"/>
    <cellStyle name="20% - Ênfase6 5 2 2 2 2" xfId="20982"/>
    <cellStyle name="20% - Ênfase6 5 2 2 2 3" xfId="32170"/>
    <cellStyle name="20% - Ênfase6 5 2 2 3" xfId="12318"/>
    <cellStyle name="20% - Ênfase6 5 2 2 3 2" xfId="22875"/>
    <cellStyle name="20% - Ênfase6 5 2 2 3 3" xfId="34061"/>
    <cellStyle name="20% - Ênfase6 5 2 2 4" xfId="14043"/>
    <cellStyle name="20% - Ênfase6 5 2 2 4 2" xfId="24771"/>
    <cellStyle name="20% - Ênfase6 5 2 2 4 3" xfId="35957"/>
    <cellStyle name="20% - Ênfase6 5 2 2 5" xfId="15768"/>
    <cellStyle name="20% - Ênfase6 5 2 2 5 2" xfId="26667"/>
    <cellStyle name="20% - Ênfase6 5 2 2 5 3" xfId="37853"/>
    <cellStyle name="20% - Ênfase6 5 2 2 6" xfId="17493"/>
    <cellStyle name="20% - Ênfase6 5 2 2 6 2" xfId="28563"/>
    <cellStyle name="20% - Ênfase6 5 2 2 6 3" xfId="39749"/>
    <cellStyle name="20% - Ênfase6 5 2 2 7" xfId="19218"/>
    <cellStyle name="20% - Ênfase6 5 2 2 8" xfId="30406"/>
    <cellStyle name="20% - Ênfase6 5 2 2 9" xfId="41592"/>
    <cellStyle name="20% - Ênfase6 5 2 3" xfId="1008"/>
    <cellStyle name="20% - Ênfase6 5 2 3 10" xfId="43605"/>
    <cellStyle name="20% - Ênfase6 5 2 3 2" xfId="10878"/>
    <cellStyle name="20% - Ênfase6 5 2 3 2 2" xfId="21298"/>
    <cellStyle name="20% - Ênfase6 5 2 3 2 3" xfId="32486"/>
    <cellStyle name="20% - Ênfase6 5 2 3 3" xfId="12606"/>
    <cellStyle name="20% - Ênfase6 5 2 3 3 2" xfId="23191"/>
    <cellStyle name="20% - Ênfase6 5 2 3 3 3" xfId="34377"/>
    <cellStyle name="20% - Ênfase6 5 2 3 4" xfId="14331"/>
    <cellStyle name="20% - Ênfase6 5 2 3 4 2" xfId="25087"/>
    <cellStyle name="20% - Ênfase6 5 2 3 4 3" xfId="36273"/>
    <cellStyle name="20% - Ênfase6 5 2 3 5" xfId="16056"/>
    <cellStyle name="20% - Ênfase6 5 2 3 5 2" xfId="26983"/>
    <cellStyle name="20% - Ênfase6 5 2 3 5 3" xfId="38169"/>
    <cellStyle name="20% - Ênfase6 5 2 3 6" xfId="17781"/>
    <cellStyle name="20% - Ênfase6 5 2 3 6 2" xfId="28879"/>
    <cellStyle name="20% - Ênfase6 5 2 3 6 3" xfId="40065"/>
    <cellStyle name="20% - Ênfase6 5 2 3 7" xfId="19506"/>
    <cellStyle name="20% - Ênfase6 5 2 3 8" xfId="30694"/>
    <cellStyle name="20% - Ênfase6 5 2 3 9" xfId="41880"/>
    <cellStyle name="20% - Ênfase6 5 2 4" xfId="1324"/>
    <cellStyle name="20% - Ênfase6 5 2 4 10" xfId="43893"/>
    <cellStyle name="20% - Ênfase6 5 2 4 2" xfId="11166"/>
    <cellStyle name="20% - Ênfase6 5 2 4 2 2" xfId="21614"/>
    <cellStyle name="20% - Ênfase6 5 2 4 2 3" xfId="32802"/>
    <cellStyle name="20% - Ênfase6 5 2 4 3" xfId="12894"/>
    <cellStyle name="20% - Ênfase6 5 2 4 3 2" xfId="23507"/>
    <cellStyle name="20% - Ênfase6 5 2 4 3 3" xfId="34693"/>
    <cellStyle name="20% - Ênfase6 5 2 4 4" xfId="14619"/>
    <cellStyle name="20% - Ênfase6 5 2 4 4 2" xfId="25403"/>
    <cellStyle name="20% - Ênfase6 5 2 4 4 3" xfId="36589"/>
    <cellStyle name="20% - Ênfase6 5 2 4 5" xfId="16344"/>
    <cellStyle name="20% - Ênfase6 5 2 4 5 2" xfId="27299"/>
    <cellStyle name="20% - Ênfase6 5 2 4 5 3" xfId="38485"/>
    <cellStyle name="20% - Ênfase6 5 2 4 6" xfId="18069"/>
    <cellStyle name="20% - Ênfase6 5 2 4 6 2" xfId="29195"/>
    <cellStyle name="20% - Ênfase6 5 2 4 6 3" xfId="40381"/>
    <cellStyle name="20% - Ênfase6 5 2 4 7" xfId="19794"/>
    <cellStyle name="20% - Ênfase6 5 2 4 8" xfId="30982"/>
    <cellStyle name="20% - Ênfase6 5 2 4 9" xfId="42168"/>
    <cellStyle name="20% - Ênfase6 5 2 5" xfId="1640"/>
    <cellStyle name="20% - Ênfase6 5 2 5 10" xfId="44181"/>
    <cellStyle name="20% - Ênfase6 5 2 5 2" xfId="11454"/>
    <cellStyle name="20% - Ênfase6 5 2 5 2 2" xfId="21930"/>
    <cellStyle name="20% - Ênfase6 5 2 5 2 3" xfId="33118"/>
    <cellStyle name="20% - Ênfase6 5 2 5 3" xfId="13182"/>
    <cellStyle name="20% - Ênfase6 5 2 5 3 2" xfId="23823"/>
    <cellStyle name="20% - Ênfase6 5 2 5 3 3" xfId="35009"/>
    <cellStyle name="20% - Ênfase6 5 2 5 4" xfId="14907"/>
    <cellStyle name="20% - Ênfase6 5 2 5 4 2" xfId="25719"/>
    <cellStyle name="20% - Ênfase6 5 2 5 4 3" xfId="36905"/>
    <cellStyle name="20% - Ênfase6 5 2 5 5" xfId="16632"/>
    <cellStyle name="20% - Ênfase6 5 2 5 5 2" xfId="27615"/>
    <cellStyle name="20% - Ênfase6 5 2 5 5 3" xfId="38801"/>
    <cellStyle name="20% - Ênfase6 5 2 5 6" xfId="18357"/>
    <cellStyle name="20% - Ênfase6 5 2 5 6 2" xfId="29511"/>
    <cellStyle name="20% - Ênfase6 5 2 5 6 3" xfId="40697"/>
    <cellStyle name="20% - Ênfase6 5 2 5 7" xfId="20082"/>
    <cellStyle name="20% - Ênfase6 5 2 5 8" xfId="31270"/>
    <cellStyle name="20% - Ênfase6 5 2 5 9" xfId="42456"/>
    <cellStyle name="20% - Ênfase6 5 2 6" xfId="1956"/>
    <cellStyle name="20% - Ênfase6 5 2 6 10" xfId="44469"/>
    <cellStyle name="20% - Ênfase6 5 2 6 2" xfId="11742"/>
    <cellStyle name="20% - Ênfase6 5 2 6 2 2" xfId="22246"/>
    <cellStyle name="20% - Ênfase6 5 2 6 2 3" xfId="33434"/>
    <cellStyle name="20% - Ênfase6 5 2 6 3" xfId="13470"/>
    <cellStyle name="20% - Ênfase6 5 2 6 3 2" xfId="24139"/>
    <cellStyle name="20% - Ênfase6 5 2 6 3 3" xfId="35325"/>
    <cellStyle name="20% - Ênfase6 5 2 6 4" xfId="15195"/>
    <cellStyle name="20% - Ênfase6 5 2 6 4 2" xfId="26035"/>
    <cellStyle name="20% - Ênfase6 5 2 6 4 3" xfId="37221"/>
    <cellStyle name="20% - Ênfase6 5 2 6 5" xfId="16920"/>
    <cellStyle name="20% - Ênfase6 5 2 6 5 2" xfId="27931"/>
    <cellStyle name="20% - Ênfase6 5 2 6 5 3" xfId="39117"/>
    <cellStyle name="20% - Ênfase6 5 2 6 6" xfId="18645"/>
    <cellStyle name="20% - Ênfase6 5 2 6 6 2" xfId="29827"/>
    <cellStyle name="20% - Ênfase6 5 2 6 6 3" xfId="41013"/>
    <cellStyle name="20% - Ênfase6 5 2 6 7" xfId="20370"/>
    <cellStyle name="20% - Ênfase6 5 2 6 8" xfId="31558"/>
    <cellStyle name="20% - Ênfase6 5 2 6 9" xfId="42744"/>
    <cellStyle name="20% - Ênfase6 5 2 7" xfId="10301"/>
    <cellStyle name="20% - Ênfase6 5 2 7 2" xfId="20666"/>
    <cellStyle name="20% - Ênfase6 5 2 7 3" xfId="31854"/>
    <cellStyle name="20% - Ênfase6 5 2 8" xfId="12030"/>
    <cellStyle name="20% - Ênfase6 5 2 8 2" xfId="22559"/>
    <cellStyle name="20% - Ênfase6 5 2 8 3" xfId="33745"/>
    <cellStyle name="20% - Ênfase6 5 2 9" xfId="13755"/>
    <cellStyle name="20% - Ênfase6 5 2 9 2" xfId="24455"/>
    <cellStyle name="20% - Ênfase6 5 2 9 3" xfId="35641"/>
    <cellStyle name="20% - Ênfase6 5 3" xfId="534"/>
    <cellStyle name="20% - Ênfase6 5 3 10" xfId="43173"/>
    <cellStyle name="20% - Ênfase6 5 3 2" xfId="10446"/>
    <cellStyle name="20% - Ênfase6 5 3 2 2" xfId="20824"/>
    <cellStyle name="20% - Ênfase6 5 3 2 3" xfId="32012"/>
    <cellStyle name="20% - Ênfase6 5 3 3" xfId="12174"/>
    <cellStyle name="20% - Ênfase6 5 3 3 2" xfId="22717"/>
    <cellStyle name="20% - Ênfase6 5 3 3 3" xfId="33903"/>
    <cellStyle name="20% - Ênfase6 5 3 4" xfId="13899"/>
    <cellStyle name="20% - Ênfase6 5 3 4 2" xfId="24613"/>
    <cellStyle name="20% - Ênfase6 5 3 4 3" xfId="35799"/>
    <cellStyle name="20% - Ênfase6 5 3 5" xfId="15624"/>
    <cellStyle name="20% - Ênfase6 5 3 5 2" xfId="26509"/>
    <cellStyle name="20% - Ênfase6 5 3 5 3" xfId="37695"/>
    <cellStyle name="20% - Ênfase6 5 3 6" xfId="17349"/>
    <cellStyle name="20% - Ênfase6 5 3 6 2" xfId="28405"/>
    <cellStyle name="20% - Ênfase6 5 3 6 3" xfId="39591"/>
    <cellStyle name="20% - Ênfase6 5 3 7" xfId="19074"/>
    <cellStyle name="20% - Ênfase6 5 3 8" xfId="30262"/>
    <cellStyle name="20% - Ênfase6 5 3 9" xfId="41448"/>
    <cellStyle name="20% - Ênfase6 5 4" xfId="850"/>
    <cellStyle name="20% - Ênfase6 5 4 10" xfId="43461"/>
    <cellStyle name="20% - Ênfase6 5 4 2" xfId="10734"/>
    <cellStyle name="20% - Ênfase6 5 4 2 2" xfId="21140"/>
    <cellStyle name="20% - Ênfase6 5 4 2 3" xfId="32328"/>
    <cellStyle name="20% - Ênfase6 5 4 3" xfId="12462"/>
    <cellStyle name="20% - Ênfase6 5 4 3 2" xfId="23033"/>
    <cellStyle name="20% - Ênfase6 5 4 3 3" xfId="34219"/>
    <cellStyle name="20% - Ênfase6 5 4 4" xfId="14187"/>
    <cellStyle name="20% - Ênfase6 5 4 4 2" xfId="24929"/>
    <cellStyle name="20% - Ênfase6 5 4 4 3" xfId="36115"/>
    <cellStyle name="20% - Ênfase6 5 4 5" xfId="15912"/>
    <cellStyle name="20% - Ênfase6 5 4 5 2" xfId="26825"/>
    <cellStyle name="20% - Ênfase6 5 4 5 3" xfId="38011"/>
    <cellStyle name="20% - Ênfase6 5 4 6" xfId="17637"/>
    <cellStyle name="20% - Ênfase6 5 4 6 2" xfId="28721"/>
    <cellStyle name="20% - Ênfase6 5 4 6 3" xfId="39907"/>
    <cellStyle name="20% - Ênfase6 5 4 7" xfId="19362"/>
    <cellStyle name="20% - Ênfase6 5 4 8" xfId="30550"/>
    <cellStyle name="20% - Ênfase6 5 4 9" xfId="41736"/>
    <cellStyle name="20% - Ênfase6 5 5" xfId="1166"/>
    <cellStyle name="20% - Ênfase6 5 5 10" xfId="43749"/>
    <cellStyle name="20% - Ênfase6 5 5 2" xfId="11022"/>
    <cellStyle name="20% - Ênfase6 5 5 2 2" xfId="21456"/>
    <cellStyle name="20% - Ênfase6 5 5 2 3" xfId="32644"/>
    <cellStyle name="20% - Ênfase6 5 5 3" xfId="12750"/>
    <cellStyle name="20% - Ênfase6 5 5 3 2" xfId="23349"/>
    <cellStyle name="20% - Ênfase6 5 5 3 3" xfId="34535"/>
    <cellStyle name="20% - Ênfase6 5 5 4" xfId="14475"/>
    <cellStyle name="20% - Ênfase6 5 5 4 2" xfId="25245"/>
    <cellStyle name="20% - Ênfase6 5 5 4 3" xfId="36431"/>
    <cellStyle name="20% - Ênfase6 5 5 5" xfId="16200"/>
    <cellStyle name="20% - Ênfase6 5 5 5 2" xfId="27141"/>
    <cellStyle name="20% - Ênfase6 5 5 5 3" xfId="38327"/>
    <cellStyle name="20% - Ênfase6 5 5 6" xfId="17925"/>
    <cellStyle name="20% - Ênfase6 5 5 6 2" xfId="29037"/>
    <cellStyle name="20% - Ênfase6 5 5 6 3" xfId="40223"/>
    <cellStyle name="20% - Ênfase6 5 5 7" xfId="19650"/>
    <cellStyle name="20% - Ênfase6 5 5 8" xfId="30838"/>
    <cellStyle name="20% - Ênfase6 5 5 9" xfId="42024"/>
    <cellStyle name="20% - Ênfase6 5 6" xfId="1482"/>
    <cellStyle name="20% - Ênfase6 5 6 10" xfId="44037"/>
    <cellStyle name="20% - Ênfase6 5 6 2" xfId="11310"/>
    <cellStyle name="20% - Ênfase6 5 6 2 2" xfId="21772"/>
    <cellStyle name="20% - Ênfase6 5 6 2 3" xfId="32960"/>
    <cellStyle name="20% - Ênfase6 5 6 3" xfId="13038"/>
    <cellStyle name="20% - Ênfase6 5 6 3 2" xfId="23665"/>
    <cellStyle name="20% - Ênfase6 5 6 3 3" xfId="34851"/>
    <cellStyle name="20% - Ênfase6 5 6 4" xfId="14763"/>
    <cellStyle name="20% - Ênfase6 5 6 4 2" xfId="25561"/>
    <cellStyle name="20% - Ênfase6 5 6 4 3" xfId="36747"/>
    <cellStyle name="20% - Ênfase6 5 6 5" xfId="16488"/>
    <cellStyle name="20% - Ênfase6 5 6 5 2" xfId="27457"/>
    <cellStyle name="20% - Ênfase6 5 6 5 3" xfId="38643"/>
    <cellStyle name="20% - Ênfase6 5 6 6" xfId="18213"/>
    <cellStyle name="20% - Ênfase6 5 6 6 2" xfId="29353"/>
    <cellStyle name="20% - Ênfase6 5 6 6 3" xfId="40539"/>
    <cellStyle name="20% - Ênfase6 5 6 7" xfId="19938"/>
    <cellStyle name="20% - Ênfase6 5 6 8" xfId="31126"/>
    <cellStyle name="20% - Ênfase6 5 6 9" xfId="42312"/>
    <cellStyle name="20% - Ênfase6 5 7" xfId="1798"/>
    <cellStyle name="20% - Ênfase6 5 7 10" xfId="44325"/>
    <cellStyle name="20% - Ênfase6 5 7 2" xfId="11598"/>
    <cellStyle name="20% - Ênfase6 5 7 2 2" xfId="22088"/>
    <cellStyle name="20% - Ênfase6 5 7 2 3" xfId="33276"/>
    <cellStyle name="20% - Ênfase6 5 7 3" xfId="13326"/>
    <cellStyle name="20% - Ênfase6 5 7 3 2" xfId="23981"/>
    <cellStyle name="20% - Ênfase6 5 7 3 3" xfId="35167"/>
    <cellStyle name="20% - Ênfase6 5 7 4" xfId="15051"/>
    <cellStyle name="20% - Ênfase6 5 7 4 2" xfId="25877"/>
    <cellStyle name="20% - Ênfase6 5 7 4 3" xfId="37063"/>
    <cellStyle name="20% - Ênfase6 5 7 5" xfId="16776"/>
    <cellStyle name="20% - Ênfase6 5 7 5 2" xfId="27773"/>
    <cellStyle name="20% - Ênfase6 5 7 5 3" xfId="38959"/>
    <cellStyle name="20% - Ênfase6 5 7 6" xfId="18501"/>
    <cellStyle name="20% - Ênfase6 5 7 6 2" xfId="29669"/>
    <cellStyle name="20% - Ênfase6 5 7 6 3" xfId="40855"/>
    <cellStyle name="20% - Ênfase6 5 7 7" xfId="20226"/>
    <cellStyle name="20% - Ênfase6 5 7 8" xfId="31414"/>
    <cellStyle name="20% - Ênfase6 5 7 9" xfId="42600"/>
    <cellStyle name="20% - Ênfase6 5 8" xfId="2155"/>
    <cellStyle name="20% - Ênfase6 5 8 2" xfId="20514"/>
    <cellStyle name="20% - Ênfase6 5 8 3" xfId="31702"/>
    <cellStyle name="20% - Ênfase6 5 9" xfId="11886"/>
    <cellStyle name="20% - Ênfase6 5 9 2" xfId="22401"/>
    <cellStyle name="20% - Ênfase6 5 9 3" xfId="33587"/>
    <cellStyle name="20% - Ênfase6 6" xfId="284"/>
    <cellStyle name="20% - Ênfase6 6 10" xfId="15398"/>
    <cellStyle name="20% - Ênfase6 6 10 2" xfId="26261"/>
    <cellStyle name="20% - Ênfase6 6 10 3" xfId="37447"/>
    <cellStyle name="20% - Ênfase6 6 11" xfId="17123"/>
    <cellStyle name="20% - Ênfase6 6 11 2" xfId="28157"/>
    <cellStyle name="20% - Ênfase6 6 11 3" xfId="39343"/>
    <cellStyle name="20% - Ênfase6 6 12" xfId="18848"/>
    <cellStyle name="20% - Ênfase6 6 13" xfId="30036"/>
    <cellStyle name="20% - Ênfase6 6 14" xfId="41222"/>
    <cellStyle name="20% - Ênfase6 6 15" xfId="42947"/>
    <cellStyle name="20% - Ênfase6 6 2" xfId="602"/>
    <cellStyle name="20% - Ênfase6 6 2 10" xfId="43235"/>
    <cellStyle name="20% - Ênfase6 6 2 2" xfId="10508"/>
    <cellStyle name="20% - Ênfase6 6 2 2 2" xfId="20892"/>
    <cellStyle name="20% - Ênfase6 6 2 2 3" xfId="32080"/>
    <cellStyle name="20% - Ênfase6 6 2 3" xfId="12236"/>
    <cellStyle name="20% - Ênfase6 6 2 3 2" xfId="22785"/>
    <cellStyle name="20% - Ênfase6 6 2 3 3" xfId="33971"/>
    <cellStyle name="20% - Ênfase6 6 2 4" xfId="13961"/>
    <cellStyle name="20% - Ênfase6 6 2 4 2" xfId="24681"/>
    <cellStyle name="20% - Ênfase6 6 2 4 3" xfId="35867"/>
    <cellStyle name="20% - Ênfase6 6 2 5" xfId="15686"/>
    <cellStyle name="20% - Ênfase6 6 2 5 2" xfId="26577"/>
    <cellStyle name="20% - Ênfase6 6 2 5 3" xfId="37763"/>
    <cellStyle name="20% - Ênfase6 6 2 6" xfId="17411"/>
    <cellStyle name="20% - Ênfase6 6 2 6 2" xfId="28473"/>
    <cellStyle name="20% - Ênfase6 6 2 6 3" xfId="39659"/>
    <cellStyle name="20% - Ênfase6 6 2 7" xfId="19136"/>
    <cellStyle name="20% - Ênfase6 6 2 8" xfId="30324"/>
    <cellStyle name="20% - Ênfase6 6 2 9" xfId="41510"/>
    <cellStyle name="20% - Ênfase6 6 3" xfId="918"/>
    <cellStyle name="20% - Ênfase6 6 3 10" xfId="43523"/>
    <cellStyle name="20% - Ênfase6 6 3 2" xfId="10796"/>
    <cellStyle name="20% - Ênfase6 6 3 2 2" xfId="21208"/>
    <cellStyle name="20% - Ênfase6 6 3 2 3" xfId="32396"/>
    <cellStyle name="20% - Ênfase6 6 3 3" xfId="12524"/>
    <cellStyle name="20% - Ênfase6 6 3 3 2" xfId="23101"/>
    <cellStyle name="20% - Ênfase6 6 3 3 3" xfId="34287"/>
    <cellStyle name="20% - Ênfase6 6 3 4" xfId="14249"/>
    <cellStyle name="20% - Ênfase6 6 3 4 2" xfId="24997"/>
    <cellStyle name="20% - Ênfase6 6 3 4 3" xfId="36183"/>
    <cellStyle name="20% - Ênfase6 6 3 5" xfId="15974"/>
    <cellStyle name="20% - Ênfase6 6 3 5 2" xfId="26893"/>
    <cellStyle name="20% - Ênfase6 6 3 5 3" xfId="38079"/>
    <cellStyle name="20% - Ênfase6 6 3 6" xfId="17699"/>
    <cellStyle name="20% - Ênfase6 6 3 6 2" xfId="28789"/>
    <cellStyle name="20% - Ênfase6 6 3 6 3" xfId="39975"/>
    <cellStyle name="20% - Ênfase6 6 3 7" xfId="19424"/>
    <cellStyle name="20% - Ênfase6 6 3 8" xfId="30612"/>
    <cellStyle name="20% - Ênfase6 6 3 9" xfId="41798"/>
    <cellStyle name="20% - Ênfase6 6 4" xfId="1234"/>
    <cellStyle name="20% - Ênfase6 6 4 10" xfId="43811"/>
    <cellStyle name="20% - Ênfase6 6 4 2" xfId="11084"/>
    <cellStyle name="20% - Ênfase6 6 4 2 2" xfId="21524"/>
    <cellStyle name="20% - Ênfase6 6 4 2 3" xfId="32712"/>
    <cellStyle name="20% - Ênfase6 6 4 3" xfId="12812"/>
    <cellStyle name="20% - Ênfase6 6 4 3 2" xfId="23417"/>
    <cellStyle name="20% - Ênfase6 6 4 3 3" xfId="34603"/>
    <cellStyle name="20% - Ênfase6 6 4 4" xfId="14537"/>
    <cellStyle name="20% - Ênfase6 6 4 4 2" xfId="25313"/>
    <cellStyle name="20% - Ênfase6 6 4 4 3" xfId="36499"/>
    <cellStyle name="20% - Ênfase6 6 4 5" xfId="16262"/>
    <cellStyle name="20% - Ênfase6 6 4 5 2" xfId="27209"/>
    <cellStyle name="20% - Ênfase6 6 4 5 3" xfId="38395"/>
    <cellStyle name="20% - Ênfase6 6 4 6" xfId="17987"/>
    <cellStyle name="20% - Ênfase6 6 4 6 2" xfId="29105"/>
    <cellStyle name="20% - Ênfase6 6 4 6 3" xfId="40291"/>
    <cellStyle name="20% - Ênfase6 6 4 7" xfId="19712"/>
    <cellStyle name="20% - Ênfase6 6 4 8" xfId="30900"/>
    <cellStyle name="20% - Ênfase6 6 4 9" xfId="42086"/>
    <cellStyle name="20% - Ênfase6 6 5" xfId="1550"/>
    <cellStyle name="20% - Ênfase6 6 5 10" xfId="44099"/>
    <cellStyle name="20% - Ênfase6 6 5 2" xfId="11372"/>
    <cellStyle name="20% - Ênfase6 6 5 2 2" xfId="21840"/>
    <cellStyle name="20% - Ênfase6 6 5 2 3" xfId="33028"/>
    <cellStyle name="20% - Ênfase6 6 5 3" xfId="13100"/>
    <cellStyle name="20% - Ênfase6 6 5 3 2" xfId="23733"/>
    <cellStyle name="20% - Ênfase6 6 5 3 3" xfId="34919"/>
    <cellStyle name="20% - Ênfase6 6 5 4" xfId="14825"/>
    <cellStyle name="20% - Ênfase6 6 5 4 2" xfId="25629"/>
    <cellStyle name="20% - Ênfase6 6 5 4 3" xfId="36815"/>
    <cellStyle name="20% - Ênfase6 6 5 5" xfId="16550"/>
    <cellStyle name="20% - Ênfase6 6 5 5 2" xfId="27525"/>
    <cellStyle name="20% - Ênfase6 6 5 5 3" xfId="38711"/>
    <cellStyle name="20% - Ênfase6 6 5 6" xfId="18275"/>
    <cellStyle name="20% - Ênfase6 6 5 6 2" xfId="29421"/>
    <cellStyle name="20% - Ênfase6 6 5 6 3" xfId="40607"/>
    <cellStyle name="20% - Ênfase6 6 5 7" xfId="20000"/>
    <cellStyle name="20% - Ênfase6 6 5 8" xfId="31188"/>
    <cellStyle name="20% - Ênfase6 6 5 9" xfId="42374"/>
    <cellStyle name="20% - Ênfase6 6 6" xfId="1866"/>
    <cellStyle name="20% - Ênfase6 6 6 10" xfId="44387"/>
    <cellStyle name="20% - Ênfase6 6 6 2" xfId="11660"/>
    <cellStyle name="20% - Ênfase6 6 6 2 2" xfId="22156"/>
    <cellStyle name="20% - Ênfase6 6 6 2 3" xfId="33344"/>
    <cellStyle name="20% - Ênfase6 6 6 3" xfId="13388"/>
    <cellStyle name="20% - Ênfase6 6 6 3 2" xfId="24049"/>
    <cellStyle name="20% - Ênfase6 6 6 3 3" xfId="35235"/>
    <cellStyle name="20% - Ênfase6 6 6 4" xfId="15113"/>
    <cellStyle name="20% - Ênfase6 6 6 4 2" xfId="25945"/>
    <cellStyle name="20% - Ênfase6 6 6 4 3" xfId="37131"/>
    <cellStyle name="20% - Ênfase6 6 6 5" xfId="16838"/>
    <cellStyle name="20% - Ênfase6 6 6 5 2" xfId="27841"/>
    <cellStyle name="20% - Ênfase6 6 6 5 3" xfId="39027"/>
    <cellStyle name="20% - Ênfase6 6 6 6" xfId="18563"/>
    <cellStyle name="20% - Ênfase6 6 6 6 2" xfId="29737"/>
    <cellStyle name="20% - Ênfase6 6 6 6 3" xfId="40923"/>
    <cellStyle name="20% - Ênfase6 6 6 7" xfId="20288"/>
    <cellStyle name="20% - Ênfase6 6 6 8" xfId="31476"/>
    <cellStyle name="20% - Ênfase6 6 6 9" xfId="42662"/>
    <cellStyle name="20% - Ênfase6 6 7" xfId="10219"/>
    <cellStyle name="20% - Ênfase6 6 7 2" xfId="20576"/>
    <cellStyle name="20% - Ênfase6 6 7 3" xfId="31764"/>
    <cellStyle name="20% - Ênfase6 6 8" xfId="11948"/>
    <cellStyle name="20% - Ênfase6 6 8 2" xfId="22469"/>
    <cellStyle name="20% - Ênfase6 6 8 3" xfId="33655"/>
    <cellStyle name="20% - Ênfase6 6 9" xfId="13673"/>
    <cellStyle name="20% - Ênfase6 6 9 2" xfId="24365"/>
    <cellStyle name="20% - Ênfase6 6 9 3" xfId="35551"/>
    <cellStyle name="20% - Ênfase6 7" xfId="444"/>
    <cellStyle name="20% - Ênfase6 7 10" xfId="43091"/>
    <cellStyle name="20% - Ênfase6 7 2" xfId="10364"/>
    <cellStyle name="20% - Ênfase6 7 2 2" xfId="20734"/>
    <cellStyle name="20% - Ênfase6 7 2 3" xfId="31922"/>
    <cellStyle name="20% - Ênfase6 7 3" xfId="12092"/>
    <cellStyle name="20% - Ênfase6 7 3 2" xfId="22627"/>
    <cellStyle name="20% - Ênfase6 7 3 3" xfId="33813"/>
    <cellStyle name="20% - Ênfase6 7 4" xfId="13817"/>
    <cellStyle name="20% - Ênfase6 7 4 2" xfId="24523"/>
    <cellStyle name="20% - Ênfase6 7 4 3" xfId="35709"/>
    <cellStyle name="20% - Ênfase6 7 5" xfId="15542"/>
    <cellStyle name="20% - Ênfase6 7 5 2" xfId="26419"/>
    <cellStyle name="20% - Ênfase6 7 5 3" xfId="37605"/>
    <cellStyle name="20% - Ênfase6 7 6" xfId="17267"/>
    <cellStyle name="20% - Ênfase6 7 6 2" xfId="28315"/>
    <cellStyle name="20% - Ênfase6 7 6 3" xfId="39501"/>
    <cellStyle name="20% - Ênfase6 7 7" xfId="18992"/>
    <cellStyle name="20% - Ênfase6 7 8" xfId="30180"/>
    <cellStyle name="20% - Ênfase6 7 9" xfId="41366"/>
    <cellStyle name="20% - Ênfase6 8" xfId="760"/>
    <cellStyle name="20% - Ênfase6 8 10" xfId="43379"/>
    <cellStyle name="20% - Ênfase6 8 2" xfId="10652"/>
    <cellStyle name="20% - Ênfase6 8 2 2" xfId="21050"/>
    <cellStyle name="20% - Ênfase6 8 2 3" xfId="32238"/>
    <cellStyle name="20% - Ênfase6 8 3" xfId="12380"/>
    <cellStyle name="20% - Ênfase6 8 3 2" xfId="22943"/>
    <cellStyle name="20% - Ênfase6 8 3 3" xfId="34129"/>
    <cellStyle name="20% - Ênfase6 8 4" xfId="14105"/>
    <cellStyle name="20% - Ênfase6 8 4 2" xfId="24839"/>
    <cellStyle name="20% - Ênfase6 8 4 3" xfId="36025"/>
    <cellStyle name="20% - Ênfase6 8 5" xfId="15830"/>
    <cellStyle name="20% - Ênfase6 8 5 2" xfId="26735"/>
    <cellStyle name="20% - Ênfase6 8 5 3" xfId="37921"/>
    <cellStyle name="20% - Ênfase6 8 6" xfId="17555"/>
    <cellStyle name="20% - Ênfase6 8 6 2" xfId="28631"/>
    <cellStyle name="20% - Ênfase6 8 6 3" xfId="39817"/>
    <cellStyle name="20% - Ênfase6 8 7" xfId="19280"/>
    <cellStyle name="20% - Ênfase6 8 8" xfId="30468"/>
    <cellStyle name="20% - Ênfase6 8 9" xfId="41654"/>
    <cellStyle name="20% - Ênfase6 9" xfId="1076"/>
    <cellStyle name="20% - Ênfase6 9 10" xfId="43667"/>
    <cellStyle name="20% - Ênfase6 9 2" xfId="10940"/>
    <cellStyle name="20% - Ênfase6 9 2 2" xfId="21366"/>
    <cellStyle name="20% - Ênfase6 9 2 3" xfId="32554"/>
    <cellStyle name="20% - Ênfase6 9 3" xfId="12668"/>
    <cellStyle name="20% - Ênfase6 9 3 2" xfId="23259"/>
    <cellStyle name="20% - Ênfase6 9 3 3" xfId="34445"/>
    <cellStyle name="20% - Ênfase6 9 4" xfId="14393"/>
    <cellStyle name="20% - Ênfase6 9 4 2" xfId="25155"/>
    <cellStyle name="20% - Ênfase6 9 4 3" xfId="36341"/>
    <cellStyle name="20% - Ênfase6 9 5" xfId="16118"/>
    <cellStyle name="20% - Ênfase6 9 5 2" xfId="27051"/>
    <cellStyle name="20% - Ênfase6 9 5 3" xfId="38237"/>
    <cellStyle name="20% - Ênfase6 9 6" xfId="17843"/>
    <cellStyle name="20% - Ênfase6 9 6 2" xfId="28947"/>
    <cellStyle name="20% - Ênfase6 9 6 3" xfId="40133"/>
    <cellStyle name="20% - Ênfase6 9 7" xfId="19568"/>
    <cellStyle name="20% - Ênfase6 9 8" xfId="30756"/>
    <cellStyle name="20% - Ênfase6 9 9" xfId="41942"/>
    <cellStyle name="40% - Ênfase1" xfId="27" builtinId="31" customBuiltin="1"/>
    <cellStyle name="40% - Ênfase1 10" xfId="1393"/>
    <cellStyle name="40% - Ênfase1 10 10" xfId="43956"/>
    <cellStyle name="40% - Ênfase1 10 2" xfId="11229"/>
    <cellStyle name="40% - Ênfase1 10 2 2" xfId="21683"/>
    <cellStyle name="40% - Ênfase1 10 2 3" xfId="32871"/>
    <cellStyle name="40% - Ênfase1 10 3" xfId="12957"/>
    <cellStyle name="40% - Ênfase1 10 3 2" xfId="23576"/>
    <cellStyle name="40% - Ênfase1 10 3 3" xfId="34762"/>
    <cellStyle name="40% - Ênfase1 10 4" xfId="14682"/>
    <cellStyle name="40% - Ênfase1 10 4 2" xfId="25472"/>
    <cellStyle name="40% - Ênfase1 10 4 3" xfId="36658"/>
    <cellStyle name="40% - Ênfase1 10 5" xfId="16407"/>
    <cellStyle name="40% - Ênfase1 10 5 2" xfId="27368"/>
    <cellStyle name="40% - Ênfase1 10 5 3" xfId="38554"/>
    <cellStyle name="40% - Ênfase1 10 6" xfId="18132"/>
    <cellStyle name="40% - Ênfase1 10 6 2" xfId="29264"/>
    <cellStyle name="40% - Ênfase1 10 6 3" xfId="40450"/>
    <cellStyle name="40% - Ênfase1 10 7" xfId="19857"/>
    <cellStyle name="40% - Ênfase1 10 8" xfId="31045"/>
    <cellStyle name="40% - Ênfase1 10 9" xfId="42231"/>
    <cellStyle name="40% - Ênfase1 11" xfId="1709"/>
    <cellStyle name="40% - Ênfase1 11 10" xfId="44244"/>
    <cellStyle name="40% - Ênfase1 11 2" xfId="11517"/>
    <cellStyle name="40% - Ênfase1 11 2 2" xfId="21999"/>
    <cellStyle name="40% - Ênfase1 11 2 3" xfId="33187"/>
    <cellStyle name="40% - Ênfase1 11 3" xfId="13245"/>
    <cellStyle name="40% - Ênfase1 11 3 2" xfId="23892"/>
    <cellStyle name="40% - Ênfase1 11 3 3" xfId="35078"/>
    <cellStyle name="40% - Ênfase1 11 4" xfId="14970"/>
    <cellStyle name="40% - Ênfase1 11 4 2" xfId="25788"/>
    <cellStyle name="40% - Ênfase1 11 4 3" xfId="36974"/>
    <cellStyle name="40% - Ênfase1 11 5" xfId="16695"/>
    <cellStyle name="40% - Ênfase1 11 5 2" xfId="27684"/>
    <cellStyle name="40% - Ênfase1 11 5 3" xfId="38870"/>
    <cellStyle name="40% - Ênfase1 11 6" xfId="18420"/>
    <cellStyle name="40% - Ênfase1 11 6 2" xfId="29580"/>
    <cellStyle name="40% - Ênfase1 11 6 3" xfId="40766"/>
    <cellStyle name="40% - Ênfase1 11 7" xfId="20145"/>
    <cellStyle name="40% - Ênfase1 11 8" xfId="31333"/>
    <cellStyle name="40% - Ênfase1 11 9" xfId="42519"/>
    <cellStyle name="40% - Ênfase1 12" xfId="2170"/>
    <cellStyle name="40% - Ênfase1 12 2" xfId="20433"/>
    <cellStyle name="40% - Ênfase1 12 3" xfId="31621"/>
    <cellStyle name="40% - Ênfase1 13" xfId="11805"/>
    <cellStyle name="40% - Ênfase1 13 2" xfId="22315"/>
    <cellStyle name="40% - Ênfase1 13 3" xfId="33503"/>
    <cellStyle name="40% - Ênfase1 14" xfId="13533"/>
    <cellStyle name="40% - Ênfase1 14 2" xfId="24208"/>
    <cellStyle name="40% - Ênfase1 14 3" xfId="35394"/>
    <cellStyle name="40% - Ênfase1 15" xfId="15258"/>
    <cellStyle name="40% - Ênfase1 15 2" xfId="26104"/>
    <cellStyle name="40% - Ênfase1 15 3" xfId="37290"/>
    <cellStyle name="40% - Ênfase1 16" xfId="16983"/>
    <cellStyle name="40% - Ênfase1 16 2" xfId="28000"/>
    <cellStyle name="40% - Ênfase1 16 3" xfId="39186"/>
    <cellStyle name="40% - Ênfase1 17" xfId="18708"/>
    <cellStyle name="40% - Ênfase1 18" xfId="29896"/>
    <cellStyle name="40% - Ênfase1 19" xfId="41082"/>
    <cellStyle name="40% - Ênfase1 2" xfId="149"/>
    <cellStyle name="40% - Ênfase1 2 10" xfId="11825"/>
    <cellStyle name="40% - Ênfase1 2 10 2" xfId="22334"/>
    <cellStyle name="40% - Ênfase1 2 10 3" xfId="33520"/>
    <cellStyle name="40% - Ênfase1 2 11" xfId="13550"/>
    <cellStyle name="40% - Ênfase1 2 11 2" xfId="24230"/>
    <cellStyle name="40% - Ênfase1 2 11 3" xfId="35416"/>
    <cellStyle name="40% - Ênfase1 2 12" xfId="15275"/>
    <cellStyle name="40% - Ênfase1 2 12 2" xfId="26126"/>
    <cellStyle name="40% - Ênfase1 2 12 3" xfId="37312"/>
    <cellStyle name="40% - Ênfase1 2 13" xfId="17000"/>
    <cellStyle name="40% - Ênfase1 2 13 2" xfId="28022"/>
    <cellStyle name="40% - Ênfase1 2 13 3" xfId="39208"/>
    <cellStyle name="40% - Ênfase1 2 14" xfId="18725"/>
    <cellStyle name="40% - Ênfase1 2 15" xfId="29913"/>
    <cellStyle name="40% - Ênfase1 2 16" xfId="41099"/>
    <cellStyle name="40% - Ênfase1 2 17" xfId="42824"/>
    <cellStyle name="40% - Ênfase1 2 2" xfId="239"/>
    <cellStyle name="40% - Ênfase1 2 2 10" xfId="13632"/>
    <cellStyle name="40% - Ênfase1 2 2 10 2" xfId="24320"/>
    <cellStyle name="40% - Ênfase1 2 2 10 3" xfId="35506"/>
    <cellStyle name="40% - Ênfase1 2 2 11" xfId="15357"/>
    <cellStyle name="40% - Ênfase1 2 2 11 2" xfId="26216"/>
    <cellStyle name="40% - Ênfase1 2 2 11 3" xfId="37402"/>
    <cellStyle name="40% - Ênfase1 2 2 12" xfId="17082"/>
    <cellStyle name="40% - Ênfase1 2 2 12 2" xfId="28112"/>
    <cellStyle name="40% - Ênfase1 2 2 12 3" xfId="39298"/>
    <cellStyle name="40% - Ênfase1 2 2 13" xfId="18807"/>
    <cellStyle name="40% - Ênfase1 2 2 14" xfId="29995"/>
    <cellStyle name="40% - Ênfase1 2 2 15" xfId="41181"/>
    <cellStyle name="40% - Ênfase1 2 2 16" xfId="42906"/>
    <cellStyle name="40% - Ênfase1 2 2 2" xfId="397"/>
    <cellStyle name="40% - Ênfase1 2 2 2 10" xfId="15501"/>
    <cellStyle name="40% - Ênfase1 2 2 2 10 2" xfId="26374"/>
    <cellStyle name="40% - Ênfase1 2 2 2 10 3" xfId="37560"/>
    <cellStyle name="40% - Ênfase1 2 2 2 11" xfId="17226"/>
    <cellStyle name="40% - Ênfase1 2 2 2 11 2" xfId="28270"/>
    <cellStyle name="40% - Ênfase1 2 2 2 11 3" xfId="39456"/>
    <cellStyle name="40% - Ênfase1 2 2 2 12" xfId="18951"/>
    <cellStyle name="40% - Ênfase1 2 2 2 13" xfId="30139"/>
    <cellStyle name="40% - Ênfase1 2 2 2 14" xfId="41325"/>
    <cellStyle name="40% - Ênfase1 2 2 2 15" xfId="43050"/>
    <cellStyle name="40% - Ênfase1 2 2 2 2" xfId="715"/>
    <cellStyle name="40% - Ênfase1 2 2 2 2 10" xfId="43338"/>
    <cellStyle name="40% - Ênfase1 2 2 2 2 2" xfId="10611"/>
    <cellStyle name="40% - Ênfase1 2 2 2 2 2 2" xfId="21005"/>
    <cellStyle name="40% - Ênfase1 2 2 2 2 2 3" xfId="32193"/>
    <cellStyle name="40% - Ênfase1 2 2 2 2 3" xfId="12339"/>
    <cellStyle name="40% - Ênfase1 2 2 2 2 3 2" xfId="22898"/>
    <cellStyle name="40% - Ênfase1 2 2 2 2 3 3" xfId="34084"/>
    <cellStyle name="40% - Ênfase1 2 2 2 2 4" xfId="14064"/>
    <cellStyle name="40% - Ênfase1 2 2 2 2 4 2" xfId="24794"/>
    <cellStyle name="40% - Ênfase1 2 2 2 2 4 3" xfId="35980"/>
    <cellStyle name="40% - Ênfase1 2 2 2 2 5" xfId="15789"/>
    <cellStyle name="40% - Ênfase1 2 2 2 2 5 2" xfId="26690"/>
    <cellStyle name="40% - Ênfase1 2 2 2 2 5 3" xfId="37876"/>
    <cellStyle name="40% - Ênfase1 2 2 2 2 6" xfId="17514"/>
    <cellStyle name="40% - Ênfase1 2 2 2 2 6 2" xfId="28586"/>
    <cellStyle name="40% - Ênfase1 2 2 2 2 6 3" xfId="39772"/>
    <cellStyle name="40% - Ênfase1 2 2 2 2 7" xfId="19239"/>
    <cellStyle name="40% - Ênfase1 2 2 2 2 8" xfId="30427"/>
    <cellStyle name="40% - Ênfase1 2 2 2 2 9" xfId="41613"/>
    <cellStyle name="40% - Ênfase1 2 2 2 3" xfId="1031"/>
    <cellStyle name="40% - Ênfase1 2 2 2 3 10" xfId="43626"/>
    <cellStyle name="40% - Ênfase1 2 2 2 3 2" xfId="10899"/>
    <cellStyle name="40% - Ênfase1 2 2 2 3 2 2" xfId="21321"/>
    <cellStyle name="40% - Ênfase1 2 2 2 3 2 3" xfId="32509"/>
    <cellStyle name="40% - Ênfase1 2 2 2 3 3" xfId="12627"/>
    <cellStyle name="40% - Ênfase1 2 2 2 3 3 2" xfId="23214"/>
    <cellStyle name="40% - Ênfase1 2 2 2 3 3 3" xfId="34400"/>
    <cellStyle name="40% - Ênfase1 2 2 2 3 4" xfId="14352"/>
    <cellStyle name="40% - Ênfase1 2 2 2 3 4 2" xfId="25110"/>
    <cellStyle name="40% - Ênfase1 2 2 2 3 4 3" xfId="36296"/>
    <cellStyle name="40% - Ênfase1 2 2 2 3 5" xfId="16077"/>
    <cellStyle name="40% - Ênfase1 2 2 2 3 5 2" xfId="27006"/>
    <cellStyle name="40% - Ênfase1 2 2 2 3 5 3" xfId="38192"/>
    <cellStyle name="40% - Ênfase1 2 2 2 3 6" xfId="17802"/>
    <cellStyle name="40% - Ênfase1 2 2 2 3 6 2" xfId="28902"/>
    <cellStyle name="40% - Ênfase1 2 2 2 3 6 3" xfId="40088"/>
    <cellStyle name="40% - Ênfase1 2 2 2 3 7" xfId="19527"/>
    <cellStyle name="40% - Ênfase1 2 2 2 3 8" xfId="30715"/>
    <cellStyle name="40% - Ênfase1 2 2 2 3 9" xfId="41901"/>
    <cellStyle name="40% - Ênfase1 2 2 2 4" xfId="1347"/>
    <cellStyle name="40% - Ênfase1 2 2 2 4 10" xfId="43914"/>
    <cellStyle name="40% - Ênfase1 2 2 2 4 2" xfId="11187"/>
    <cellStyle name="40% - Ênfase1 2 2 2 4 2 2" xfId="21637"/>
    <cellStyle name="40% - Ênfase1 2 2 2 4 2 3" xfId="32825"/>
    <cellStyle name="40% - Ênfase1 2 2 2 4 3" xfId="12915"/>
    <cellStyle name="40% - Ênfase1 2 2 2 4 3 2" xfId="23530"/>
    <cellStyle name="40% - Ênfase1 2 2 2 4 3 3" xfId="34716"/>
    <cellStyle name="40% - Ênfase1 2 2 2 4 4" xfId="14640"/>
    <cellStyle name="40% - Ênfase1 2 2 2 4 4 2" xfId="25426"/>
    <cellStyle name="40% - Ênfase1 2 2 2 4 4 3" xfId="36612"/>
    <cellStyle name="40% - Ênfase1 2 2 2 4 5" xfId="16365"/>
    <cellStyle name="40% - Ênfase1 2 2 2 4 5 2" xfId="27322"/>
    <cellStyle name="40% - Ênfase1 2 2 2 4 5 3" xfId="38508"/>
    <cellStyle name="40% - Ênfase1 2 2 2 4 6" xfId="18090"/>
    <cellStyle name="40% - Ênfase1 2 2 2 4 6 2" xfId="29218"/>
    <cellStyle name="40% - Ênfase1 2 2 2 4 6 3" xfId="40404"/>
    <cellStyle name="40% - Ênfase1 2 2 2 4 7" xfId="19815"/>
    <cellStyle name="40% - Ênfase1 2 2 2 4 8" xfId="31003"/>
    <cellStyle name="40% - Ênfase1 2 2 2 4 9" xfId="42189"/>
    <cellStyle name="40% - Ênfase1 2 2 2 5" xfId="1663"/>
    <cellStyle name="40% - Ênfase1 2 2 2 5 10" xfId="44202"/>
    <cellStyle name="40% - Ênfase1 2 2 2 5 2" xfId="11475"/>
    <cellStyle name="40% - Ênfase1 2 2 2 5 2 2" xfId="21953"/>
    <cellStyle name="40% - Ênfase1 2 2 2 5 2 3" xfId="33141"/>
    <cellStyle name="40% - Ênfase1 2 2 2 5 3" xfId="13203"/>
    <cellStyle name="40% - Ênfase1 2 2 2 5 3 2" xfId="23846"/>
    <cellStyle name="40% - Ênfase1 2 2 2 5 3 3" xfId="35032"/>
    <cellStyle name="40% - Ênfase1 2 2 2 5 4" xfId="14928"/>
    <cellStyle name="40% - Ênfase1 2 2 2 5 4 2" xfId="25742"/>
    <cellStyle name="40% - Ênfase1 2 2 2 5 4 3" xfId="36928"/>
    <cellStyle name="40% - Ênfase1 2 2 2 5 5" xfId="16653"/>
    <cellStyle name="40% - Ênfase1 2 2 2 5 5 2" xfId="27638"/>
    <cellStyle name="40% - Ênfase1 2 2 2 5 5 3" xfId="38824"/>
    <cellStyle name="40% - Ênfase1 2 2 2 5 6" xfId="18378"/>
    <cellStyle name="40% - Ênfase1 2 2 2 5 6 2" xfId="29534"/>
    <cellStyle name="40% - Ênfase1 2 2 2 5 6 3" xfId="40720"/>
    <cellStyle name="40% - Ênfase1 2 2 2 5 7" xfId="20103"/>
    <cellStyle name="40% - Ênfase1 2 2 2 5 8" xfId="31291"/>
    <cellStyle name="40% - Ênfase1 2 2 2 5 9" xfId="42477"/>
    <cellStyle name="40% - Ênfase1 2 2 2 6" xfId="1979"/>
    <cellStyle name="40% - Ênfase1 2 2 2 6 10" xfId="44490"/>
    <cellStyle name="40% - Ênfase1 2 2 2 6 2" xfId="11763"/>
    <cellStyle name="40% - Ênfase1 2 2 2 6 2 2" xfId="22269"/>
    <cellStyle name="40% - Ênfase1 2 2 2 6 2 3" xfId="33457"/>
    <cellStyle name="40% - Ênfase1 2 2 2 6 3" xfId="13491"/>
    <cellStyle name="40% - Ênfase1 2 2 2 6 3 2" xfId="24162"/>
    <cellStyle name="40% - Ênfase1 2 2 2 6 3 3" xfId="35348"/>
    <cellStyle name="40% - Ênfase1 2 2 2 6 4" xfId="15216"/>
    <cellStyle name="40% - Ênfase1 2 2 2 6 4 2" xfId="26058"/>
    <cellStyle name="40% - Ênfase1 2 2 2 6 4 3" xfId="37244"/>
    <cellStyle name="40% - Ênfase1 2 2 2 6 5" xfId="16941"/>
    <cellStyle name="40% - Ênfase1 2 2 2 6 5 2" xfId="27954"/>
    <cellStyle name="40% - Ênfase1 2 2 2 6 5 3" xfId="39140"/>
    <cellStyle name="40% - Ênfase1 2 2 2 6 6" xfId="18666"/>
    <cellStyle name="40% - Ênfase1 2 2 2 6 6 2" xfId="29850"/>
    <cellStyle name="40% - Ênfase1 2 2 2 6 6 3" xfId="41036"/>
    <cellStyle name="40% - Ênfase1 2 2 2 6 7" xfId="20391"/>
    <cellStyle name="40% - Ênfase1 2 2 2 6 8" xfId="31579"/>
    <cellStyle name="40% - Ênfase1 2 2 2 6 9" xfId="42765"/>
    <cellStyle name="40% - Ênfase1 2 2 2 7" xfId="10322"/>
    <cellStyle name="40% - Ênfase1 2 2 2 7 2" xfId="20689"/>
    <cellStyle name="40% - Ênfase1 2 2 2 7 3" xfId="31877"/>
    <cellStyle name="40% - Ênfase1 2 2 2 8" xfId="12051"/>
    <cellStyle name="40% - Ênfase1 2 2 2 8 2" xfId="22582"/>
    <cellStyle name="40% - Ênfase1 2 2 2 8 3" xfId="33768"/>
    <cellStyle name="40% - Ênfase1 2 2 2 9" xfId="13776"/>
    <cellStyle name="40% - Ênfase1 2 2 2 9 2" xfId="24478"/>
    <cellStyle name="40% - Ênfase1 2 2 2 9 3" xfId="35664"/>
    <cellStyle name="40% - Ênfase1 2 2 3" xfId="557"/>
    <cellStyle name="40% - Ênfase1 2 2 3 10" xfId="43194"/>
    <cellStyle name="40% - Ênfase1 2 2 3 2" xfId="10467"/>
    <cellStyle name="40% - Ênfase1 2 2 3 2 2" xfId="20847"/>
    <cellStyle name="40% - Ênfase1 2 2 3 2 3" xfId="32035"/>
    <cellStyle name="40% - Ênfase1 2 2 3 3" xfId="12195"/>
    <cellStyle name="40% - Ênfase1 2 2 3 3 2" xfId="22740"/>
    <cellStyle name="40% - Ênfase1 2 2 3 3 3" xfId="33926"/>
    <cellStyle name="40% - Ênfase1 2 2 3 4" xfId="13920"/>
    <cellStyle name="40% - Ênfase1 2 2 3 4 2" xfId="24636"/>
    <cellStyle name="40% - Ênfase1 2 2 3 4 3" xfId="35822"/>
    <cellStyle name="40% - Ênfase1 2 2 3 5" xfId="15645"/>
    <cellStyle name="40% - Ênfase1 2 2 3 5 2" xfId="26532"/>
    <cellStyle name="40% - Ênfase1 2 2 3 5 3" xfId="37718"/>
    <cellStyle name="40% - Ênfase1 2 2 3 6" xfId="17370"/>
    <cellStyle name="40% - Ênfase1 2 2 3 6 2" xfId="28428"/>
    <cellStyle name="40% - Ênfase1 2 2 3 6 3" xfId="39614"/>
    <cellStyle name="40% - Ênfase1 2 2 3 7" xfId="19095"/>
    <cellStyle name="40% - Ênfase1 2 2 3 8" xfId="30283"/>
    <cellStyle name="40% - Ênfase1 2 2 3 9" xfId="41469"/>
    <cellStyle name="40% - Ênfase1 2 2 4" xfId="873"/>
    <cellStyle name="40% - Ênfase1 2 2 4 10" xfId="43482"/>
    <cellStyle name="40% - Ênfase1 2 2 4 2" xfId="10755"/>
    <cellStyle name="40% - Ênfase1 2 2 4 2 2" xfId="21163"/>
    <cellStyle name="40% - Ênfase1 2 2 4 2 3" xfId="32351"/>
    <cellStyle name="40% - Ênfase1 2 2 4 3" xfId="12483"/>
    <cellStyle name="40% - Ênfase1 2 2 4 3 2" xfId="23056"/>
    <cellStyle name="40% - Ênfase1 2 2 4 3 3" xfId="34242"/>
    <cellStyle name="40% - Ênfase1 2 2 4 4" xfId="14208"/>
    <cellStyle name="40% - Ênfase1 2 2 4 4 2" xfId="24952"/>
    <cellStyle name="40% - Ênfase1 2 2 4 4 3" xfId="36138"/>
    <cellStyle name="40% - Ênfase1 2 2 4 5" xfId="15933"/>
    <cellStyle name="40% - Ênfase1 2 2 4 5 2" xfId="26848"/>
    <cellStyle name="40% - Ênfase1 2 2 4 5 3" xfId="38034"/>
    <cellStyle name="40% - Ênfase1 2 2 4 6" xfId="17658"/>
    <cellStyle name="40% - Ênfase1 2 2 4 6 2" xfId="28744"/>
    <cellStyle name="40% - Ênfase1 2 2 4 6 3" xfId="39930"/>
    <cellStyle name="40% - Ênfase1 2 2 4 7" xfId="19383"/>
    <cellStyle name="40% - Ênfase1 2 2 4 8" xfId="30571"/>
    <cellStyle name="40% - Ênfase1 2 2 4 9" xfId="41757"/>
    <cellStyle name="40% - Ênfase1 2 2 5" xfId="1189"/>
    <cellStyle name="40% - Ênfase1 2 2 5 10" xfId="43770"/>
    <cellStyle name="40% - Ênfase1 2 2 5 2" xfId="11043"/>
    <cellStyle name="40% - Ênfase1 2 2 5 2 2" xfId="21479"/>
    <cellStyle name="40% - Ênfase1 2 2 5 2 3" xfId="32667"/>
    <cellStyle name="40% - Ênfase1 2 2 5 3" xfId="12771"/>
    <cellStyle name="40% - Ênfase1 2 2 5 3 2" xfId="23372"/>
    <cellStyle name="40% - Ênfase1 2 2 5 3 3" xfId="34558"/>
    <cellStyle name="40% - Ênfase1 2 2 5 4" xfId="14496"/>
    <cellStyle name="40% - Ênfase1 2 2 5 4 2" xfId="25268"/>
    <cellStyle name="40% - Ênfase1 2 2 5 4 3" xfId="36454"/>
    <cellStyle name="40% - Ênfase1 2 2 5 5" xfId="16221"/>
    <cellStyle name="40% - Ênfase1 2 2 5 5 2" xfId="27164"/>
    <cellStyle name="40% - Ênfase1 2 2 5 5 3" xfId="38350"/>
    <cellStyle name="40% - Ênfase1 2 2 5 6" xfId="17946"/>
    <cellStyle name="40% - Ênfase1 2 2 5 6 2" xfId="29060"/>
    <cellStyle name="40% - Ênfase1 2 2 5 6 3" xfId="40246"/>
    <cellStyle name="40% - Ênfase1 2 2 5 7" xfId="19671"/>
    <cellStyle name="40% - Ênfase1 2 2 5 8" xfId="30859"/>
    <cellStyle name="40% - Ênfase1 2 2 5 9" xfId="42045"/>
    <cellStyle name="40% - Ênfase1 2 2 6" xfId="1505"/>
    <cellStyle name="40% - Ênfase1 2 2 6 10" xfId="44058"/>
    <cellStyle name="40% - Ênfase1 2 2 6 2" xfId="11331"/>
    <cellStyle name="40% - Ênfase1 2 2 6 2 2" xfId="21795"/>
    <cellStyle name="40% - Ênfase1 2 2 6 2 3" xfId="32983"/>
    <cellStyle name="40% - Ênfase1 2 2 6 3" xfId="13059"/>
    <cellStyle name="40% - Ênfase1 2 2 6 3 2" xfId="23688"/>
    <cellStyle name="40% - Ênfase1 2 2 6 3 3" xfId="34874"/>
    <cellStyle name="40% - Ênfase1 2 2 6 4" xfId="14784"/>
    <cellStyle name="40% - Ênfase1 2 2 6 4 2" xfId="25584"/>
    <cellStyle name="40% - Ênfase1 2 2 6 4 3" xfId="36770"/>
    <cellStyle name="40% - Ênfase1 2 2 6 5" xfId="16509"/>
    <cellStyle name="40% - Ênfase1 2 2 6 5 2" xfId="27480"/>
    <cellStyle name="40% - Ênfase1 2 2 6 5 3" xfId="38666"/>
    <cellStyle name="40% - Ênfase1 2 2 6 6" xfId="18234"/>
    <cellStyle name="40% - Ênfase1 2 2 6 6 2" xfId="29376"/>
    <cellStyle name="40% - Ênfase1 2 2 6 6 3" xfId="40562"/>
    <cellStyle name="40% - Ênfase1 2 2 6 7" xfId="19959"/>
    <cellStyle name="40% - Ênfase1 2 2 6 8" xfId="31147"/>
    <cellStyle name="40% - Ênfase1 2 2 6 9" xfId="42333"/>
    <cellStyle name="40% - Ênfase1 2 2 7" xfId="1821"/>
    <cellStyle name="40% - Ênfase1 2 2 7 10" xfId="44346"/>
    <cellStyle name="40% - Ênfase1 2 2 7 2" xfId="11619"/>
    <cellStyle name="40% - Ênfase1 2 2 7 2 2" xfId="22111"/>
    <cellStyle name="40% - Ênfase1 2 2 7 2 3" xfId="33299"/>
    <cellStyle name="40% - Ênfase1 2 2 7 3" xfId="13347"/>
    <cellStyle name="40% - Ênfase1 2 2 7 3 2" xfId="24004"/>
    <cellStyle name="40% - Ênfase1 2 2 7 3 3" xfId="35190"/>
    <cellStyle name="40% - Ênfase1 2 2 7 4" xfId="15072"/>
    <cellStyle name="40% - Ênfase1 2 2 7 4 2" xfId="25900"/>
    <cellStyle name="40% - Ênfase1 2 2 7 4 3" xfId="37086"/>
    <cellStyle name="40% - Ênfase1 2 2 7 5" xfId="16797"/>
    <cellStyle name="40% - Ênfase1 2 2 7 5 2" xfId="27796"/>
    <cellStyle name="40% - Ênfase1 2 2 7 5 3" xfId="38982"/>
    <cellStyle name="40% - Ênfase1 2 2 7 6" xfId="18522"/>
    <cellStyle name="40% - Ênfase1 2 2 7 6 2" xfId="29692"/>
    <cellStyle name="40% - Ênfase1 2 2 7 6 3" xfId="40878"/>
    <cellStyle name="40% - Ênfase1 2 2 7 7" xfId="20247"/>
    <cellStyle name="40% - Ênfase1 2 2 7 8" xfId="31435"/>
    <cellStyle name="40% - Ênfase1 2 2 7 9" xfId="42621"/>
    <cellStyle name="40% - Ênfase1 2 2 8" xfId="2027"/>
    <cellStyle name="40% - Ênfase1 2 2 8 2" xfId="20535"/>
    <cellStyle name="40% - Ênfase1 2 2 8 3" xfId="31723"/>
    <cellStyle name="40% - Ênfase1 2 2 9" xfId="11907"/>
    <cellStyle name="40% - Ênfase1 2 2 9 2" xfId="22424"/>
    <cellStyle name="40% - Ênfase1 2 2 9 3" xfId="33610"/>
    <cellStyle name="40% - Ênfase1 2 3" xfId="307"/>
    <cellStyle name="40% - Ênfase1 2 3 10" xfId="15419"/>
    <cellStyle name="40% - Ênfase1 2 3 10 2" xfId="26284"/>
    <cellStyle name="40% - Ênfase1 2 3 10 3" xfId="37470"/>
    <cellStyle name="40% - Ênfase1 2 3 11" xfId="17144"/>
    <cellStyle name="40% - Ênfase1 2 3 11 2" xfId="28180"/>
    <cellStyle name="40% - Ênfase1 2 3 11 3" xfId="39366"/>
    <cellStyle name="40% - Ênfase1 2 3 12" xfId="18869"/>
    <cellStyle name="40% - Ênfase1 2 3 13" xfId="30057"/>
    <cellStyle name="40% - Ênfase1 2 3 14" xfId="41243"/>
    <cellStyle name="40% - Ênfase1 2 3 15" xfId="42968"/>
    <cellStyle name="40% - Ênfase1 2 3 2" xfId="625"/>
    <cellStyle name="40% - Ênfase1 2 3 2 10" xfId="43256"/>
    <cellStyle name="40% - Ênfase1 2 3 2 2" xfId="10529"/>
    <cellStyle name="40% - Ênfase1 2 3 2 2 2" xfId="20915"/>
    <cellStyle name="40% - Ênfase1 2 3 2 2 3" xfId="32103"/>
    <cellStyle name="40% - Ênfase1 2 3 2 3" xfId="12257"/>
    <cellStyle name="40% - Ênfase1 2 3 2 3 2" xfId="22808"/>
    <cellStyle name="40% - Ênfase1 2 3 2 3 3" xfId="33994"/>
    <cellStyle name="40% - Ênfase1 2 3 2 4" xfId="13982"/>
    <cellStyle name="40% - Ênfase1 2 3 2 4 2" xfId="24704"/>
    <cellStyle name="40% - Ênfase1 2 3 2 4 3" xfId="35890"/>
    <cellStyle name="40% - Ênfase1 2 3 2 5" xfId="15707"/>
    <cellStyle name="40% - Ênfase1 2 3 2 5 2" xfId="26600"/>
    <cellStyle name="40% - Ênfase1 2 3 2 5 3" xfId="37786"/>
    <cellStyle name="40% - Ênfase1 2 3 2 6" xfId="17432"/>
    <cellStyle name="40% - Ênfase1 2 3 2 6 2" xfId="28496"/>
    <cellStyle name="40% - Ênfase1 2 3 2 6 3" xfId="39682"/>
    <cellStyle name="40% - Ênfase1 2 3 2 7" xfId="19157"/>
    <cellStyle name="40% - Ênfase1 2 3 2 8" xfId="30345"/>
    <cellStyle name="40% - Ênfase1 2 3 2 9" xfId="41531"/>
    <cellStyle name="40% - Ênfase1 2 3 3" xfId="941"/>
    <cellStyle name="40% - Ênfase1 2 3 3 10" xfId="43544"/>
    <cellStyle name="40% - Ênfase1 2 3 3 2" xfId="10817"/>
    <cellStyle name="40% - Ênfase1 2 3 3 2 2" xfId="21231"/>
    <cellStyle name="40% - Ênfase1 2 3 3 2 3" xfId="32419"/>
    <cellStyle name="40% - Ênfase1 2 3 3 3" xfId="12545"/>
    <cellStyle name="40% - Ênfase1 2 3 3 3 2" xfId="23124"/>
    <cellStyle name="40% - Ênfase1 2 3 3 3 3" xfId="34310"/>
    <cellStyle name="40% - Ênfase1 2 3 3 4" xfId="14270"/>
    <cellStyle name="40% - Ênfase1 2 3 3 4 2" xfId="25020"/>
    <cellStyle name="40% - Ênfase1 2 3 3 4 3" xfId="36206"/>
    <cellStyle name="40% - Ênfase1 2 3 3 5" xfId="15995"/>
    <cellStyle name="40% - Ênfase1 2 3 3 5 2" xfId="26916"/>
    <cellStyle name="40% - Ênfase1 2 3 3 5 3" xfId="38102"/>
    <cellStyle name="40% - Ênfase1 2 3 3 6" xfId="17720"/>
    <cellStyle name="40% - Ênfase1 2 3 3 6 2" xfId="28812"/>
    <cellStyle name="40% - Ênfase1 2 3 3 6 3" xfId="39998"/>
    <cellStyle name="40% - Ênfase1 2 3 3 7" xfId="19445"/>
    <cellStyle name="40% - Ênfase1 2 3 3 8" xfId="30633"/>
    <cellStyle name="40% - Ênfase1 2 3 3 9" xfId="41819"/>
    <cellStyle name="40% - Ênfase1 2 3 4" xfId="1257"/>
    <cellStyle name="40% - Ênfase1 2 3 4 10" xfId="43832"/>
    <cellStyle name="40% - Ênfase1 2 3 4 2" xfId="11105"/>
    <cellStyle name="40% - Ênfase1 2 3 4 2 2" xfId="21547"/>
    <cellStyle name="40% - Ênfase1 2 3 4 2 3" xfId="32735"/>
    <cellStyle name="40% - Ênfase1 2 3 4 3" xfId="12833"/>
    <cellStyle name="40% - Ênfase1 2 3 4 3 2" xfId="23440"/>
    <cellStyle name="40% - Ênfase1 2 3 4 3 3" xfId="34626"/>
    <cellStyle name="40% - Ênfase1 2 3 4 4" xfId="14558"/>
    <cellStyle name="40% - Ênfase1 2 3 4 4 2" xfId="25336"/>
    <cellStyle name="40% - Ênfase1 2 3 4 4 3" xfId="36522"/>
    <cellStyle name="40% - Ênfase1 2 3 4 5" xfId="16283"/>
    <cellStyle name="40% - Ênfase1 2 3 4 5 2" xfId="27232"/>
    <cellStyle name="40% - Ênfase1 2 3 4 5 3" xfId="38418"/>
    <cellStyle name="40% - Ênfase1 2 3 4 6" xfId="18008"/>
    <cellStyle name="40% - Ênfase1 2 3 4 6 2" xfId="29128"/>
    <cellStyle name="40% - Ênfase1 2 3 4 6 3" xfId="40314"/>
    <cellStyle name="40% - Ênfase1 2 3 4 7" xfId="19733"/>
    <cellStyle name="40% - Ênfase1 2 3 4 8" xfId="30921"/>
    <cellStyle name="40% - Ênfase1 2 3 4 9" xfId="42107"/>
    <cellStyle name="40% - Ênfase1 2 3 5" xfId="1573"/>
    <cellStyle name="40% - Ênfase1 2 3 5 10" xfId="44120"/>
    <cellStyle name="40% - Ênfase1 2 3 5 2" xfId="11393"/>
    <cellStyle name="40% - Ênfase1 2 3 5 2 2" xfId="21863"/>
    <cellStyle name="40% - Ênfase1 2 3 5 2 3" xfId="33051"/>
    <cellStyle name="40% - Ênfase1 2 3 5 3" xfId="13121"/>
    <cellStyle name="40% - Ênfase1 2 3 5 3 2" xfId="23756"/>
    <cellStyle name="40% - Ênfase1 2 3 5 3 3" xfId="34942"/>
    <cellStyle name="40% - Ênfase1 2 3 5 4" xfId="14846"/>
    <cellStyle name="40% - Ênfase1 2 3 5 4 2" xfId="25652"/>
    <cellStyle name="40% - Ênfase1 2 3 5 4 3" xfId="36838"/>
    <cellStyle name="40% - Ênfase1 2 3 5 5" xfId="16571"/>
    <cellStyle name="40% - Ênfase1 2 3 5 5 2" xfId="27548"/>
    <cellStyle name="40% - Ênfase1 2 3 5 5 3" xfId="38734"/>
    <cellStyle name="40% - Ênfase1 2 3 5 6" xfId="18296"/>
    <cellStyle name="40% - Ênfase1 2 3 5 6 2" xfId="29444"/>
    <cellStyle name="40% - Ênfase1 2 3 5 6 3" xfId="40630"/>
    <cellStyle name="40% - Ênfase1 2 3 5 7" xfId="20021"/>
    <cellStyle name="40% - Ênfase1 2 3 5 8" xfId="31209"/>
    <cellStyle name="40% - Ênfase1 2 3 5 9" xfId="42395"/>
    <cellStyle name="40% - Ênfase1 2 3 6" xfId="1889"/>
    <cellStyle name="40% - Ênfase1 2 3 6 10" xfId="44408"/>
    <cellStyle name="40% - Ênfase1 2 3 6 2" xfId="11681"/>
    <cellStyle name="40% - Ênfase1 2 3 6 2 2" xfId="22179"/>
    <cellStyle name="40% - Ênfase1 2 3 6 2 3" xfId="33367"/>
    <cellStyle name="40% - Ênfase1 2 3 6 3" xfId="13409"/>
    <cellStyle name="40% - Ênfase1 2 3 6 3 2" xfId="24072"/>
    <cellStyle name="40% - Ênfase1 2 3 6 3 3" xfId="35258"/>
    <cellStyle name="40% - Ênfase1 2 3 6 4" xfId="15134"/>
    <cellStyle name="40% - Ênfase1 2 3 6 4 2" xfId="25968"/>
    <cellStyle name="40% - Ênfase1 2 3 6 4 3" xfId="37154"/>
    <cellStyle name="40% - Ênfase1 2 3 6 5" xfId="16859"/>
    <cellStyle name="40% - Ênfase1 2 3 6 5 2" xfId="27864"/>
    <cellStyle name="40% - Ênfase1 2 3 6 5 3" xfId="39050"/>
    <cellStyle name="40% - Ênfase1 2 3 6 6" xfId="18584"/>
    <cellStyle name="40% - Ênfase1 2 3 6 6 2" xfId="29760"/>
    <cellStyle name="40% - Ênfase1 2 3 6 6 3" xfId="40946"/>
    <cellStyle name="40% - Ênfase1 2 3 6 7" xfId="20309"/>
    <cellStyle name="40% - Ênfase1 2 3 6 8" xfId="31497"/>
    <cellStyle name="40% - Ênfase1 2 3 6 9" xfId="42683"/>
    <cellStyle name="40% - Ênfase1 2 3 7" xfId="10240"/>
    <cellStyle name="40% - Ênfase1 2 3 7 2" xfId="20599"/>
    <cellStyle name="40% - Ênfase1 2 3 7 3" xfId="31787"/>
    <cellStyle name="40% - Ênfase1 2 3 8" xfId="11969"/>
    <cellStyle name="40% - Ênfase1 2 3 8 2" xfId="22492"/>
    <cellStyle name="40% - Ênfase1 2 3 8 3" xfId="33678"/>
    <cellStyle name="40% - Ênfase1 2 3 9" xfId="13694"/>
    <cellStyle name="40% - Ênfase1 2 3 9 2" xfId="24388"/>
    <cellStyle name="40% - Ênfase1 2 3 9 3" xfId="35574"/>
    <cellStyle name="40% - Ênfase1 2 4" xfId="467"/>
    <cellStyle name="40% - Ênfase1 2 4 10" xfId="43112"/>
    <cellStyle name="40% - Ênfase1 2 4 2" xfId="10385"/>
    <cellStyle name="40% - Ênfase1 2 4 2 2" xfId="20757"/>
    <cellStyle name="40% - Ênfase1 2 4 2 3" xfId="31945"/>
    <cellStyle name="40% - Ênfase1 2 4 3" xfId="12113"/>
    <cellStyle name="40% - Ênfase1 2 4 3 2" xfId="22650"/>
    <cellStyle name="40% - Ênfase1 2 4 3 3" xfId="33836"/>
    <cellStyle name="40% - Ênfase1 2 4 4" xfId="13838"/>
    <cellStyle name="40% - Ênfase1 2 4 4 2" xfId="24546"/>
    <cellStyle name="40% - Ênfase1 2 4 4 3" xfId="35732"/>
    <cellStyle name="40% - Ênfase1 2 4 5" xfId="15563"/>
    <cellStyle name="40% - Ênfase1 2 4 5 2" xfId="26442"/>
    <cellStyle name="40% - Ênfase1 2 4 5 3" xfId="37628"/>
    <cellStyle name="40% - Ênfase1 2 4 6" xfId="17288"/>
    <cellStyle name="40% - Ênfase1 2 4 6 2" xfId="28338"/>
    <cellStyle name="40% - Ênfase1 2 4 6 3" xfId="39524"/>
    <cellStyle name="40% - Ênfase1 2 4 7" xfId="19013"/>
    <cellStyle name="40% - Ênfase1 2 4 8" xfId="30201"/>
    <cellStyle name="40% - Ênfase1 2 4 9" xfId="41387"/>
    <cellStyle name="40% - Ênfase1 2 5" xfId="783"/>
    <cellStyle name="40% - Ênfase1 2 5 10" xfId="43400"/>
    <cellStyle name="40% - Ênfase1 2 5 2" xfId="10673"/>
    <cellStyle name="40% - Ênfase1 2 5 2 2" xfId="21073"/>
    <cellStyle name="40% - Ênfase1 2 5 2 3" xfId="32261"/>
    <cellStyle name="40% - Ênfase1 2 5 3" xfId="12401"/>
    <cellStyle name="40% - Ênfase1 2 5 3 2" xfId="22966"/>
    <cellStyle name="40% - Ênfase1 2 5 3 3" xfId="34152"/>
    <cellStyle name="40% - Ênfase1 2 5 4" xfId="14126"/>
    <cellStyle name="40% - Ênfase1 2 5 4 2" xfId="24862"/>
    <cellStyle name="40% - Ênfase1 2 5 4 3" xfId="36048"/>
    <cellStyle name="40% - Ênfase1 2 5 5" xfId="15851"/>
    <cellStyle name="40% - Ênfase1 2 5 5 2" xfId="26758"/>
    <cellStyle name="40% - Ênfase1 2 5 5 3" xfId="37944"/>
    <cellStyle name="40% - Ênfase1 2 5 6" xfId="17576"/>
    <cellStyle name="40% - Ênfase1 2 5 6 2" xfId="28654"/>
    <cellStyle name="40% - Ênfase1 2 5 6 3" xfId="39840"/>
    <cellStyle name="40% - Ênfase1 2 5 7" xfId="19301"/>
    <cellStyle name="40% - Ênfase1 2 5 8" xfId="30489"/>
    <cellStyle name="40% - Ênfase1 2 5 9" xfId="41675"/>
    <cellStyle name="40% - Ênfase1 2 6" xfId="1099"/>
    <cellStyle name="40% - Ênfase1 2 6 10" xfId="43688"/>
    <cellStyle name="40% - Ênfase1 2 6 2" xfId="10961"/>
    <cellStyle name="40% - Ênfase1 2 6 2 2" xfId="21389"/>
    <cellStyle name="40% - Ênfase1 2 6 2 3" xfId="32577"/>
    <cellStyle name="40% - Ênfase1 2 6 3" xfId="12689"/>
    <cellStyle name="40% - Ênfase1 2 6 3 2" xfId="23282"/>
    <cellStyle name="40% - Ênfase1 2 6 3 3" xfId="34468"/>
    <cellStyle name="40% - Ênfase1 2 6 4" xfId="14414"/>
    <cellStyle name="40% - Ênfase1 2 6 4 2" xfId="25178"/>
    <cellStyle name="40% - Ênfase1 2 6 4 3" xfId="36364"/>
    <cellStyle name="40% - Ênfase1 2 6 5" xfId="16139"/>
    <cellStyle name="40% - Ênfase1 2 6 5 2" xfId="27074"/>
    <cellStyle name="40% - Ênfase1 2 6 5 3" xfId="38260"/>
    <cellStyle name="40% - Ênfase1 2 6 6" xfId="17864"/>
    <cellStyle name="40% - Ênfase1 2 6 6 2" xfId="28970"/>
    <cellStyle name="40% - Ênfase1 2 6 6 3" xfId="40156"/>
    <cellStyle name="40% - Ênfase1 2 6 7" xfId="19589"/>
    <cellStyle name="40% - Ênfase1 2 6 8" xfId="30777"/>
    <cellStyle name="40% - Ênfase1 2 6 9" xfId="41963"/>
    <cellStyle name="40% - Ênfase1 2 7" xfId="1415"/>
    <cellStyle name="40% - Ênfase1 2 7 10" xfId="43976"/>
    <cellStyle name="40% - Ênfase1 2 7 2" xfId="11249"/>
    <cellStyle name="40% - Ênfase1 2 7 2 2" xfId="21705"/>
    <cellStyle name="40% - Ênfase1 2 7 2 3" xfId="32893"/>
    <cellStyle name="40% - Ênfase1 2 7 3" xfId="12977"/>
    <cellStyle name="40% - Ênfase1 2 7 3 2" xfId="23598"/>
    <cellStyle name="40% - Ênfase1 2 7 3 3" xfId="34784"/>
    <cellStyle name="40% - Ênfase1 2 7 4" xfId="14702"/>
    <cellStyle name="40% - Ênfase1 2 7 4 2" xfId="25494"/>
    <cellStyle name="40% - Ênfase1 2 7 4 3" xfId="36680"/>
    <cellStyle name="40% - Ênfase1 2 7 5" xfId="16427"/>
    <cellStyle name="40% - Ênfase1 2 7 5 2" xfId="27390"/>
    <cellStyle name="40% - Ênfase1 2 7 5 3" xfId="38576"/>
    <cellStyle name="40% - Ênfase1 2 7 6" xfId="18152"/>
    <cellStyle name="40% - Ênfase1 2 7 6 2" xfId="29286"/>
    <cellStyle name="40% - Ênfase1 2 7 6 3" xfId="40472"/>
    <cellStyle name="40% - Ênfase1 2 7 7" xfId="19877"/>
    <cellStyle name="40% - Ênfase1 2 7 8" xfId="31065"/>
    <cellStyle name="40% - Ênfase1 2 7 9" xfId="42251"/>
    <cellStyle name="40% - Ênfase1 2 8" xfId="1731"/>
    <cellStyle name="40% - Ênfase1 2 8 10" xfId="44264"/>
    <cellStyle name="40% - Ênfase1 2 8 2" xfId="11537"/>
    <cellStyle name="40% - Ênfase1 2 8 2 2" xfId="22021"/>
    <cellStyle name="40% - Ênfase1 2 8 2 3" xfId="33209"/>
    <cellStyle name="40% - Ênfase1 2 8 3" xfId="13265"/>
    <cellStyle name="40% - Ênfase1 2 8 3 2" xfId="23914"/>
    <cellStyle name="40% - Ênfase1 2 8 3 3" xfId="35100"/>
    <cellStyle name="40% - Ênfase1 2 8 4" xfId="14990"/>
    <cellStyle name="40% - Ênfase1 2 8 4 2" xfId="25810"/>
    <cellStyle name="40% - Ênfase1 2 8 4 3" xfId="36996"/>
    <cellStyle name="40% - Ênfase1 2 8 5" xfId="16715"/>
    <cellStyle name="40% - Ênfase1 2 8 5 2" xfId="27706"/>
    <cellStyle name="40% - Ênfase1 2 8 5 3" xfId="38892"/>
    <cellStyle name="40% - Ênfase1 2 8 6" xfId="18440"/>
    <cellStyle name="40% - Ênfase1 2 8 6 2" xfId="29602"/>
    <cellStyle name="40% - Ênfase1 2 8 6 3" xfId="40788"/>
    <cellStyle name="40% - Ênfase1 2 8 7" xfId="20165"/>
    <cellStyle name="40% - Ênfase1 2 8 8" xfId="31353"/>
    <cellStyle name="40% - Ênfase1 2 8 9" xfId="42539"/>
    <cellStyle name="40% - Ênfase1 2 9" xfId="2104"/>
    <cellStyle name="40% - Ênfase1 2 9 2" xfId="20453"/>
    <cellStyle name="40% - Ênfase1 2 9 3" xfId="31641"/>
    <cellStyle name="40% - Ênfase1 20" xfId="42807"/>
    <cellStyle name="40% - Ênfase1 3" xfId="173"/>
    <cellStyle name="40% - Ênfase1 3 10" xfId="11847"/>
    <cellStyle name="40% - Ênfase1 3 10 2" xfId="22358"/>
    <cellStyle name="40% - Ênfase1 3 10 3" xfId="33544"/>
    <cellStyle name="40% - Ênfase1 3 11" xfId="13572"/>
    <cellStyle name="40% - Ênfase1 3 11 2" xfId="24254"/>
    <cellStyle name="40% - Ênfase1 3 11 3" xfId="35440"/>
    <cellStyle name="40% - Ênfase1 3 12" xfId="15297"/>
    <cellStyle name="40% - Ênfase1 3 12 2" xfId="26150"/>
    <cellStyle name="40% - Ênfase1 3 12 3" xfId="37336"/>
    <cellStyle name="40% - Ênfase1 3 13" xfId="17022"/>
    <cellStyle name="40% - Ênfase1 3 13 2" xfId="28046"/>
    <cellStyle name="40% - Ênfase1 3 13 3" xfId="39232"/>
    <cellStyle name="40% - Ênfase1 3 14" xfId="18747"/>
    <cellStyle name="40% - Ênfase1 3 15" xfId="29935"/>
    <cellStyle name="40% - Ênfase1 3 16" xfId="41121"/>
    <cellStyle name="40% - Ênfase1 3 17" xfId="42846"/>
    <cellStyle name="40% - Ênfase1 3 2" xfId="263"/>
    <cellStyle name="40% - Ênfase1 3 2 10" xfId="13654"/>
    <cellStyle name="40% - Ênfase1 3 2 10 2" xfId="24344"/>
    <cellStyle name="40% - Ênfase1 3 2 10 3" xfId="35530"/>
    <cellStyle name="40% - Ênfase1 3 2 11" xfId="15379"/>
    <cellStyle name="40% - Ênfase1 3 2 11 2" xfId="26240"/>
    <cellStyle name="40% - Ênfase1 3 2 11 3" xfId="37426"/>
    <cellStyle name="40% - Ênfase1 3 2 12" xfId="17104"/>
    <cellStyle name="40% - Ênfase1 3 2 12 2" xfId="28136"/>
    <cellStyle name="40% - Ênfase1 3 2 12 3" xfId="39322"/>
    <cellStyle name="40% - Ênfase1 3 2 13" xfId="18829"/>
    <cellStyle name="40% - Ênfase1 3 2 14" xfId="30017"/>
    <cellStyle name="40% - Ênfase1 3 2 15" xfId="41203"/>
    <cellStyle name="40% - Ênfase1 3 2 16" xfId="42928"/>
    <cellStyle name="40% - Ênfase1 3 2 2" xfId="421"/>
    <cellStyle name="40% - Ênfase1 3 2 2 10" xfId="15523"/>
    <cellStyle name="40% - Ênfase1 3 2 2 10 2" xfId="26398"/>
    <cellStyle name="40% - Ênfase1 3 2 2 10 3" xfId="37584"/>
    <cellStyle name="40% - Ênfase1 3 2 2 11" xfId="17248"/>
    <cellStyle name="40% - Ênfase1 3 2 2 11 2" xfId="28294"/>
    <cellStyle name="40% - Ênfase1 3 2 2 11 3" xfId="39480"/>
    <cellStyle name="40% - Ênfase1 3 2 2 12" xfId="18973"/>
    <cellStyle name="40% - Ênfase1 3 2 2 13" xfId="30161"/>
    <cellStyle name="40% - Ênfase1 3 2 2 14" xfId="41347"/>
    <cellStyle name="40% - Ênfase1 3 2 2 15" xfId="43072"/>
    <cellStyle name="40% - Ênfase1 3 2 2 2" xfId="739"/>
    <cellStyle name="40% - Ênfase1 3 2 2 2 10" xfId="43360"/>
    <cellStyle name="40% - Ênfase1 3 2 2 2 2" xfId="10633"/>
    <cellStyle name="40% - Ênfase1 3 2 2 2 2 2" xfId="21029"/>
    <cellStyle name="40% - Ênfase1 3 2 2 2 2 3" xfId="32217"/>
    <cellStyle name="40% - Ênfase1 3 2 2 2 3" xfId="12361"/>
    <cellStyle name="40% - Ênfase1 3 2 2 2 3 2" xfId="22922"/>
    <cellStyle name="40% - Ênfase1 3 2 2 2 3 3" xfId="34108"/>
    <cellStyle name="40% - Ênfase1 3 2 2 2 4" xfId="14086"/>
    <cellStyle name="40% - Ênfase1 3 2 2 2 4 2" xfId="24818"/>
    <cellStyle name="40% - Ênfase1 3 2 2 2 4 3" xfId="36004"/>
    <cellStyle name="40% - Ênfase1 3 2 2 2 5" xfId="15811"/>
    <cellStyle name="40% - Ênfase1 3 2 2 2 5 2" xfId="26714"/>
    <cellStyle name="40% - Ênfase1 3 2 2 2 5 3" xfId="37900"/>
    <cellStyle name="40% - Ênfase1 3 2 2 2 6" xfId="17536"/>
    <cellStyle name="40% - Ênfase1 3 2 2 2 6 2" xfId="28610"/>
    <cellStyle name="40% - Ênfase1 3 2 2 2 6 3" xfId="39796"/>
    <cellStyle name="40% - Ênfase1 3 2 2 2 7" xfId="19261"/>
    <cellStyle name="40% - Ênfase1 3 2 2 2 8" xfId="30449"/>
    <cellStyle name="40% - Ênfase1 3 2 2 2 9" xfId="41635"/>
    <cellStyle name="40% - Ênfase1 3 2 2 3" xfId="1055"/>
    <cellStyle name="40% - Ênfase1 3 2 2 3 10" xfId="43648"/>
    <cellStyle name="40% - Ênfase1 3 2 2 3 2" xfId="10921"/>
    <cellStyle name="40% - Ênfase1 3 2 2 3 2 2" xfId="21345"/>
    <cellStyle name="40% - Ênfase1 3 2 2 3 2 3" xfId="32533"/>
    <cellStyle name="40% - Ênfase1 3 2 2 3 3" xfId="12649"/>
    <cellStyle name="40% - Ênfase1 3 2 2 3 3 2" xfId="23238"/>
    <cellStyle name="40% - Ênfase1 3 2 2 3 3 3" xfId="34424"/>
    <cellStyle name="40% - Ênfase1 3 2 2 3 4" xfId="14374"/>
    <cellStyle name="40% - Ênfase1 3 2 2 3 4 2" xfId="25134"/>
    <cellStyle name="40% - Ênfase1 3 2 2 3 4 3" xfId="36320"/>
    <cellStyle name="40% - Ênfase1 3 2 2 3 5" xfId="16099"/>
    <cellStyle name="40% - Ênfase1 3 2 2 3 5 2" xfId="27030"/>
    <cellStyle name="40% - Ênfase1 3 2 2 3 5 3" xfId="38216"/>
    <cellStyle name="40% - Ênfase1 3 2 2 3 6" xfId="17824"/>
    <cellStyle name="40% - Ênfase1 3 2 2 3 6 2" xfId="28926"/>
    <cellStyle name="40% - Ênfase1 3 2 2 3 6 3" xfId="40112"/>
    <cellStyle name="40% - Ênfase1 3 2 2 3 7" xfId="19549"/>
    <cellStyle name="40% - Ênfase1 3 2 2 3 8" xfId="30737"/>
    <cellStyle name="40% - Ênfase1 3 2 2 3 9" xfId="41923"/>
    <cellStyle name="40% - Ênfase1 3 2 2 4" xfId="1371"/>
    <cellStyle name="40% - Ênfase1 3 2 2 4 10" xfId="43936"/>
    <cellStyle name="40% - Ênfase1 3 2 2 4 2" xfId="11209"/>
    <cellStyle name="40% - Ênfase1 3 2 2 4 2 2" xfId="21661"/>
    <cellStyle name="40% - Ênfase1 3 2 2 4 2 3" xfId="32849"/>
    <cellStyle name="40% - Ênfase1 3 2 2 4 3" xfId="12937"/>
    <cellStyle name="40% - Ênfase1 3 2 2 4 3 2" xfId="23554"/>
    <cellStyle name="40% - Ênfase1 3 2 2 4 3 3" xfId="34740"/>
    <cellStyle name="40% - Ênfase1 3 2 2 4 4" xfId="14662"/>
    <cellStyle name="40% - Ênfase1 3 2 2 4 4 2" xfId="25450"/>
    <cellStyle name="40% - Ênfase1 3 2 2 4 4 3" xfId="36636"/>
    <cellStyle name="40% - Ênfase1 3 2 2 4 5" xfId="16387"/>
    <cellStyle name="40% - Ênfase1 3 2 2 4 5 2" xfId="27346"/>
    <cellStyle name="40% - Ênfase1 3 2 2 4 5 3" xfId="38532"/>
    <cellStyle name="40% - Ênfase1 3 2 2 4 6" xfId="18112"/>
    <cellStyle name="40% - Ênfase1 3 2 2 4 6 2" xfId="29242"/>
    <cellStyle name="40% - Ênfase1 3 2 2 4 6 3" xfId="40428"/>
    <cellStyle name="40% - Ênfase1 3 2 2 4 7" xfId="19837"/>
    <cellStyle name="40% - Ênfase1 3 2 2 4 8" xfId="31025"/>
    <cellStyle name="40% - Ênfase1 3 2 2 4 9" xfId="42211"/>
    <cellStyle name="40% - Ênfase1 3 2 2 5" xfId="1687"/>
    <cellStyle name="40% - Ênfase1 3 2 2 5 10" xfId="44224"/>
    <cellStyle name="40% - Ênfase1 3 2 2 5 2" xfId="11497"/>
    <cellStyle name="40% - Ênfase1 3 2 2 5 2 2" xfId="21977"/>
    <cellStyle name="40% - Ênfase1 3 2 2 5 2 3" xfId="33165"/>
    <cellStyle name="40% - Ênfase1 3 2 2 5 3" xfId="13225"/>
    <cellStyle name="40% - Ênfase1 3 2 2 5 3 2" xfId="23870"/>
    <cellStyle name="40% - Ênfase1 3 2 2 5 3 3" xfId="35056"/>
    <cellStyle name="40% - Ênfase1 3 2 2 5 4" xfId="14950"/>
    <cellStyle name="40% - Ênfase1 3 2 2 5 4 2" xfId="25766"/>
    <cellStyle name="40% - Ênfase1 3 2 2 5 4 3" xfId="36952"/>
    <cellStyle name="40% - Ênfase1 3 2 2 5 5" xfId="16675"/>
    <cellStyle name="40% - Ênfase1 3 2 2 5 5 2" xfId="27662"/>
    <cellStyle name="40% - Ênfase1 3 2 2 5 5 3" xfId="38848"/>
    <cellStyle name="40% - Ênfase1 3 2 2 5 6" xfId="18400"/>
    <cellStyle name="40% - Ênfase1 3 2 2 5 6 2" xfId="29558"/>
    <cellStyle name="40% - Ênfase1 3 2 2 5 6 3" xfId="40744"/>
    <cellStyle name="40% - Ênfase1 3 2 2 5 7" xfId="20125"/>
    <cellStyle name="40% - Ênfase1 3 2 2 5 8" xfId="31313"/>
    <cellStyle name="40% - Ênfase1 3 2 2 5 9" xfId="42499"/>
    <cellStyle name="40% - Ênfase1 3 2 2 6" xfId="2003"/>
    <cellStyle name="40% - Ênfase1 3 2 2 6 10" xfId="44512"/>
    <cellStyle name="40% - Ênfase1 3 2 2 6 2" xfId="11785"/>
    <cellStyle name="40% - Ênfase1 3 2 2 6 2 2" xfId="22293"/>
    <cellStyle name="40% - Ênfase1 3 2 2 6 2 3" xfId="33481"/>
    <cellStyle name="40% - Ênfase1 3 2 2 6 3" xfId="13513"/>
    <cellStyle name="40% - Ênfase1 3 2 2 6 3 2" xfId="24186"/>
    <cellStyle name="40% - Ênfase1 3 2 2 6 3 3" xfId="35372"/>
    <cellStyle name="40% - Ênfase1 3 2 2 6 4" xfId="15238"/>
    <cellStyle name="40% - Ênfase1 3 2 2 6 4 2" xfId="26082"/>
    <cellStyle name="40% - Ênfase1 3 2 2 6 4 3" xfId="37268"/>
    <cellStyle name="40% - Ênfase1 3 2 2 6 5" xfId="16963"/>
    <cellStyle name="40% - Ênfase1 3 2 2 6 5 2" xfId="27978"/>
    <cellStyle name="40% - Ênfase1 3 2 2 6 5 3" xfId="39164"/>
    <cellStyle name="40% - Ênfase1 3 2 2 6 6" xfId="18688"/>
    <cellStyle name="40% - Ênfase1 3 2 2 6 6 2" xfId="29874"/>
    <cellStyle name="40% - Ênfase1 3 2 2 6 6 3" xfId="41060"/>
    <cellStyle name="40% - Ênfase1 3 2 2 6 7" xfId="20413"/>
    <cellStyle name="40% - Ênfase1 3 2 2 6 8" xfId="31601"/>
    <cellStyle name="40% - Ênfase1 3 2 2 6 9" xfId="42787"/>
    <cellStyle name="40% - Ênfase1 3 2 2 7" xfId="10344"/>
    <cellStyle name="40% - Ênfase1 3 2 2 7 2" xfId="20713"/>
    <cellStyle name="40% - Ênfase1 3 2 2 7 3" xfId="31901"/>
    <cellStyle name="40% - Ênfase1 3 2 2 8" xfId="12073"/>
    <cellStyle name="40% - Ênfase1 3 2 2 8 2" xfId="22606"/>
    <cellStyle name="40% - Ênfase1 3 2 2 8 3" xfId="33792"/>
    <cellStyle name="40% - Ênfase1 3 2 2 9" xfId="13798"/>
    <cellStyle name="40% - Ênfase1 3 2 2 9 2" xfId="24502"/>
    <cellStyle name="40% - Ênfase1 3 2 2 9 3" xfId="35688"/>
    <cellStyle name="40% - Ênfase1 3 2 3" xfId="581"/>
    <cellStyle name="40% - Ênfase1 3 2 3 10" xfId="43216"/>
    <cellStyle name="40% - Ênfase1 3 2 3 2" xfId="10489"/>
    <cellStyle name="40% - Ênfase1 3 2 3 2 2" xfId="20871"/>
    <cellStyle name="40% - Ênfase1 3 2 3 2 3" xfId="32059"/>
    <cellStyle name="40% - Ênfase1 3 2 3 3" xfId="12217"/>
    <cellStyle name="40% - Ênfase1 3 2 3 3 2" xfId="22764"/>
    <cellStyle name="40% - Ênfase1 3 2 3 3 3" xfId="33950"/>
    <cellStyle name="40% - Ênfase1 3 2 3 4" xfId="13942"/>
    <cellStyle name="40% - Ênfase1 3 2 3 4 2" xfId="24660"/>
    <cellStyle name="40% - Ênfase1 3 2 3 4 3" xfId="35846"/>
    <cellStyle name="40% - Ênfase1 3 2 3 5" xfId="15667"/>
    <cellStyle name="40% - Ênfase1 3 2 3 5 2" xfId="26556"/>
    <cellStyle name="40% - Ênfase1 3 2 3 5 3" xfId="37742"/>
    <cellStyle name="40% - Ênfase1 3 2 3 6" xfId="17392"/>
    <cellStyle name="40% - Ênfase1 3 2 3 6 2" xfId="28452"/>
    <cellStyle name="40% - Ênfase1 3 2 3 6 3" xfId="39638"/>
    <cellStyle name="40% - Ênfase1 3 2 3 7" xfId="19117"/>
    <cellStyle name="40% - Ênfase1 3 2 3 8" xfId="30305"/>
    <cellStyle name="40% - Ênfase1 3 2 3 9" xfId="41491"/>
    <cellStyle name="40% - Ênfase1 3 2 4" xfId="897"/>
    <cellStyle name="40% - Ênfase1 3 2 4 10" xfId="43504"/>
    <cellStyle name="40% - Ênfase1 3 2 4 2" xfId="10777"/>
    <cellStyle name="40% - Ênfase1 3 2 4 2 2" xfId="21187"/>
    <cellStyle name="40% - Ênfase1 3 2 4 2 3" xfId="32375"/>
    <cellStyle name="40% - Ênfase1 3 2 4 3" xfId="12505"/>
    <cellStyle name="40% - Ênfase1 3 2 4 3 2" xfId="23080"/>
    <cellStyle name="40% - Ênfase1 3 2 4 3 3" xfId="34266"/>
    <cellStyle name="40% - Ênfase1 3 2 4 4" xfId="14230"/>
    <cellStyle name="40% - Ênfase1 3 2 4 4 2" xfId="24976"/>
    <cellStyle name="40% - Ênfase1 3 2 4 4 3" xfId="36162"/>
    <cellStyle name="40% - Ênfase1 3 2 4 5" xfId="15955"/>
    <cellStyle name="40% - Ênfase1 3 2 4 5 2" xfId="26872"/>
    <cellStyle name="40% - Ênfase1 3 2 4 5 3" xfId="38058"/>
    <cellStyle name="40% - Ênfase1 3 2 4 6" xfId="17680"/>
    <cellStyle name="40% - Ênfase1 3 2 4 6 2" xfId="28768"/>
    <cellStyle name="40% - Ênfase1 3 2 4 6 3" xfId="39954"/>
    <cellStyle name="40% - Ênfase1 3 2 4 7" xfId="19405"/>
    <cellStyle name="40% - Ênfase1 3 2 4 8" xfId="30593"/>
    <cellStyle name="40% - Ênfase1 3 2 4 9" xfId="41779"/>
    <cellStyle name="40% - Ênfase1 3 2 5" xfId="1213"/>
    <cellStyle name="40% - Ênfase1 3 2 5 10" xfId="43792"/>
    <cellStyle name="40% - Ênfase1 3 2 5 2" xfId="11065"/>
    <cellStyle name="40% - Ênfase1 3 2 5 2 2" xfId="21503"/>
    <cellStyle name="40% - Ênfase1 3 2 5 2 3" xfId="32691"/>
    <cellStyle name="40% - Ênfase1 3 2 5 3" xfId="12793"/>
    <cellStyle name="40% - Ênfase1 3 2 5 3 2" xfId="23396"/>
    <cellStyle name="40% - Ênfase1 3 2 5 3 3" xfId="34582"/>
    <cellStyle name="40% - Ênfase1 3 2 5 4" xfId="14518"/>
    <cellStyle name="40% - Ênfase1 3 2 5 4 2" xfId="25292"/>
    <cellStyle name="40% - Ênfase1 3 2 5 4 3" xfId="36478"/>
    <cellStyle name="40% - Ênfase1 3 2 5 5" xfId="16243"/>
    <cellStyle name="40% - Ênfase1 3 2 5 5 2" xfId="27188"/>
    <cellStyle name="40% - Ênfase1 3 2 5 5 3" xfId="38374"/>
    <cellStyle name="40% - Ênfase1 3 2 5 6" xfId="17968"/>
    <cellStyle name="40% - Ênfase1 3 2 5 6 2" xfId="29084"/>
    <cellStyle name="40% - Ênfase1 3 2 5 6 3" xfId="40270"/>
    <cellStyle name="40% - Ênfase1 3 2 5 7" xfId="19693"/>
    <cellStyle name="40% - Ênfase1 3 2 5 8" xfId="30881"/>
    <cellStyle name="40% - Ênfase1 3 2 5 9" xfId="42067"/>
    <cellStyle name="40% - Ênfase1 3 2 6" xfId="1529"/>
    <cellStyle name="40% - Ênfase1 3 2 6 10" xfId="44080"/>
    <cellStyle name="40% - Ênfase1 3 2 6 2" xfId="11353"/>
    <cellStyle name="40% - Ênfase1 3 2 6 2 2" xfId="21819"/>
    <cellStyle name="40% - Ênfase1 3 2 6 2 3" xfId="33007"/>
    <cellStyle name="40% - Ênfase1 3 2 6 3" xfId="13081"/>
    <cellStyle name="40% - Ênfase1 3 2 6 3 2" xfId="23712"/>
    <cellStyle name="40% - Ênfase1 3 2 6 3 3" xfId="34898"/>
    <cellStyle name="40% - Ênfase1 3 2 6 4" xfId="14806"/>
    <cellStyle name="40% - Ênfase1 3 2 6 4 2" xfId="25608"/>
    <cellStyle name="40% - Ênfase1 3 2 6 4 3" xfId="36794"/>
    <cellStyle name="40% - Ênfase1 3 2 6 5" xfId="16531"/>
    <cellStyle name="40% - Ênfase1 3 2 6 5 2" xfId="27504"/>
    <cellStyle name="40% - Ênfase1 3 2 6 5 3" xfId="38690"/>
    <cellStyle name="40% - Ênfase1 3 2 6 6" xfId="18256"/>
    <cellStyle name="40% - Ênfase1 3 2 6 6 2" xfId="29400"/>
    <cellStyle name="40% - Ênfase1 3 2 6 6 3" xfId="40586"/>
    <cellStyle name="40% - Ênfase1 3 2 6 7" xfId="19981"/>
    <cellStyle name="40% - Ênfase1 3 2 6 8" xfId="31169"/>
    <cellStyle name="40% - Ênfase1 3 2 6 9" xfId="42355"/>
    <cellStyle name="40% - Ênfase1 3 2 7" xfId="1845"/>
    <cellStyle name="40% - Ênfase1 3 2 7 10" xfId="44368"/>
    <cellStyle name="40% - Ênfase1 3 2 7 2" xfId="11641"/>
    <cellStyle name="40% - Ênfase1 3 2 7 2 2" xfId="22135"/>
    <cellStyle name="40% - Ênfase1 3 2 7 2 3" xfId="33323"/>
    <cellStyle name="40% - Ênfase1 3 2 7 3" xfId="13369"/>
    <cellStyle name="40% - Ênfase1 3 2 7 3 2" xfId="24028"/>
    <cellStyle name="40% - Ênfase1 3 2 7 3 3" xfId="35214"/>
    <cellStyle name="40% - Ênfase1 3 2 7 4" xfId="15094"/>
    <cellStyle name="40% - Ênfase1 3 2 7 4 2" xfId="25924"/>
    <cellStyle name="40% - Ênfase1 3 2 7 4 3" xfId="37110"/>
    <cellStyle name="40% - Ênfase1 3 2 7 5" xfId="16819"/>
    <cellStyle name="40% - Ênfase1 3 2 7 5 2" xfId="27820"/>
    <cellStyle name="40% - Ênfase1 3 2 7 5 3" xfId="39006"/>
    <cellStyle name="40% - Ênfase1 3 2 7 6" xfId="18544"/>
    <cellStyle name="40% - Ênfase1 3 2 7 6 2" xfId="29716"/>
    <cellStyle name="40% - Ênfase1 3 2 7 6 3" xfId="40902"/>
    <cellStyle name="40% - Ênfase1 3 2 7 7" xfId="20269"/>
    <cellStyle name="40% - Ênfase1 3 2 7 8" xfId="31457"/>
    <cellStyle name="40% - Ênfase1 3 2 7 9" xfId="42643"/>
    <cellStyle name="40% - Ênfase1 3 2 8" xfId="2122"/>
    <cellStyle name="40% - Ênfase1 3 2 8 2" xfId="20557"/>
    <cellStyle name="40% - Ênfase1 3 2 8 3" xfId="31745"/>
    <cellStyle name="40% - Ênfase1 3 2 9" xfId="11929"/>
    <cellStyle name="40% - Ênfase1 3 2 9 2" xfId="22448"/>
    <cellStyle name="40% - Ênfase1 3 2 9 3" xfId="33634"/>
    <cellStyle name="40% - Ênfase1 3 3" xfId="331"/>
    <cellStyle name="40% - Ênfase1 3 3 10" xfId="15441"/>
    <cellStyle name="40% - Ênfase1 3 3 10 2" xfId="26308"/>
    <cellStyle name="40% - Ênfase1 3 3 10 3" xfId="37494"/>
    <cellStyle name="40% - Ênfase1 3 3 11" xfId="17166"/>
    <cellStyle name="40% - Ênfase1 3 3 11 2" xfId="28204"/>
    <cellStyle name="40% - Ênfase1 3 3 11 3" xfId="39390"/>
    <cellStyle name="40% - Ênfase1 3 3 12" xfId="18891"/>
    <cellStyle name="40% - Ênfase1 3 3 13" xfId="30079"/>
    <cellStyle name="40% - Ênfase1 3 3 14" xfId="41265"/>
    <cellStyle name="40% - Ênfase1 3 3 15" xfId="42990"/>
    <cellStyle name="40% - Ênfase1 3 3 2" xfId="649"/>
    <cellStyle name="40% - Ênfase1 3 3 2 10" xfId="43278"/>
    <cellStyle name="40% - Ênfase1 3 3 2 2" xfId="10551"/>
    <cellStyle name="40% - Ênfase1 3 3 2 2 2" xfId="20939"/>
    <cellStyle name="40% - Ênfase1 3 3 2 2 3" xfId="32127"/>
    <cellStyle name="40% - Ênfase1 3 3 2 3" xfId="12279"/>
    <cellStyle name="40% - Ênfase1 3 3 2 3 2" xfId="22832"/>
    <cellStyle name="40% - Ênfase1 3 3 2 3 3" xfId="34018"/>
    <cellStyle name="40% - Ênfase1 3 3 2 4" xfId="14004"/>
    <cellStyle name="40% - Ênfase1 3 3 2 4 2" xfId="24728"/>
    <cellStyle name="40% - Ênfase1 3 3 2 4 3" xfId="35914"/>
    <cellStyle name="40% - Ênfase1 3 3 2 5" xfId="15729"/>
    <cellStyle name="40% - Ênfase1 3 3 2 5 2" xfId="26624"/>
    <cellStyle name="40% - Ênfase1 3 3 2 5 3" xfId="37810"/>
    <cellStyle name="40% - Ênfase1 3 3 2 6" xfId="17454"/>
    <cellStyle name="40% - Ênfase1 3 3 2 6 2" xfId="28520"/>
    <cellStyle name="40% - Ênfase1 3 3 2 6 3" xfId="39706"/>
    <cellStyle name="40% - Ênfase1 3 3 2 7" xfId="19179"/>
    <cellStyle name="40% - Ênfase1 3 3 2 8" xfId="30367"/>
    <cellStyle name="40% - Ênfase1 3 3 2 9" xfId="41553"/>
    <cellStyle name="40% - Ênfase1 3 3 3" xfId="965"/>
    <cellStyle name="40% - Ênfase1 3 3 3 10" xfId="43566"/>
    <cellStyle name="40% - Ênfase1 3 3 3 2" xfId="10839"/>
    <cellStyle name="40% - Ênfase1 3 3 3 2 2" xfId="21255"/>
    <cellStyle name="40% - Ênfase1 3 3 3 2 3" xfId="32443"/>
    <cellStyle name="40% - Ênfase1 3 3 3 3" xfId="12567"/>
    <cellStyle name="40% - Ênfase1 3 3 3 3 2" xfId="23148"/>
    <cellStyle name="40% - Ênfase1 3 3 3 3 3" xfId="34334"/>
    <cellStyle name="40% - Ênfase1 3 3 3 4" xfId="14292"/>
    <cellStyle name="40% - Ênfase1 3 3 3 4 2" xfId="25044"/>
    <cellStyle name="40% - Ênfase1 3 3 3 4 3" xfId="36230"/>
    <cellStyle name="40% - Ênfase1 3 3 3 5" xfId="16017"/>
    <cellStyle name="40% - Ênfase1 3 3 3 5 2" xfId="26940"/>
    <cellStyle name="40% - Ênfase1 3 3 3 5 3" xfId="38126"/>
    <cellStyle name="40% - Ênfase1 3 3 3 6" xfId="17742"/>
    <cellStyle name="40% - Ênfase1 3 3 3 6 2" xfId="28836"/>
    <cellStyle name="40% - Ênfase1 3 3 3 6 3" xfId="40022"/>
    <cellStyle name="40% - Ênfase1 3 3 3 7" xfId="19467"/>
    <cellStyle name="40% - Ênfase1 3 3 3 8" xfId="30655"/>
    <cellStyle name="40% - Ênfase1 3 3 3 9" xfId="41841"/>
    <cellStyle name="40% - Ênfase1 3 3 4" xfId="1281"/>
    <cellStyle name="40% - Ênfase1 3 3 4 10" xfId="43854"/>
    <cellStyle name="40% - Ênfase1 3 3 4 2" xfId="11127"/>
    <cellStyle name="40% - Ênfase1 3 3 4 2 2" xfId="21571"/>
    <cellStyle name="40% - Ênfase1 3 3 4 2 3" xfId="32759"/>
    <cellStyle name="40% - Ênfase1 3 3 4 3" xfId="12855"/>
    <cellStyle name="40% - Ênfase1 3 3 4 3 2" xfId="23464"/>
    <cellStyle name="40% - Ênfase1 3 3 4 3 3" xfId="34650"/>
    <cellStyle name="40% - Ênfase1 3 3 4 4" xfId="14580"/>
    <cellStyle name="40% - Ênfase1 3 3 4 4 2" xfId="25360"/>
    <cellStyle name="40% - Ênfase1 3 3 4 4 3" xfId="36546"/>
    <cellStyle name="40% - Ênfase1 3 3 4 5" xfId="16305"/>
    <cellStyle name="40% - Ênfase1 3 3 4 5 2" xfId="27256"/>
    <cellStyle name="40% - Ênfase1 3 3 4 5 3" xfId="38442"/>
    <cellStyle name="40% - Ênfase1 3 3 4 6" xfId="18030"/>
    <cellStyle name="40% - Ênfase1 3 3 4 6 2" xfId="29152"/>
    <cellStyle name="40% - Ênfase1 3 3 4 6 3" xfId="40338"/>
    <cellStyle name="40% - Ênfase1 3 3 4 7" xfId="19755"/>
    <cellStyle name="40% - Ênfase1 3 3 4 8" xfId="30943"/>
    <cellStyle name="40% - Ênfase1 3 3 4 9" xfId="42129"/>
    <cellStyle name="40% - Ênfase1 3 3 5" xfId="1597"/>
    <cellStyle name="40% - Ênfase1 3 3 5 10" xfId="44142"/>
    <cellStyle name="40% - Ênfase1 3 3 5 2" xfId="11415"/>
    <cellStyle name="40% - Ênfase1 3 3 5 2 2" xfId="21887"/>
    <cellStyle name="40% - Ênfase1 3 3 5 2 3" xfId="33075"/>
    <cellStyle name="40% - Ênfase1 3 3 5 3" xfId="13143"/>
    <cellStyle name="40% - Ênfase1 3 3 5 3 2" xfId="23780"/>
    <cellStyle name="40% - Ênfase1 3 3 5 3 3" xfId="34966"/>
    <cellStyle name="40% - Ênfase1 3 3 5 4" xfId="14868"/>
    <cellStyle name="40% - Ênfase1 3 3 5 4 2" xfId="25676"/>
    <cellStyle name="40% - Ênfase1 3 3 5 4 3" xfId="36862"/>
    <cellStyle name="40% - Ênfase1 3 3 5 5" xfId="16593"/>
    <cellStyle name="40% - Ênfase1 3 3 5 5 2" xfId="27572"/>
    <cellStyle name="40% - Ênfase1 3 3 5 5 3" xfId="38758"/>
    <cellStyle name="40% - Ênfase1 3 3 5 6" xfId="18318"/>
    <cellStyle name="40% - Ênfase1 3 3 5 6 2" xfId="29468"/>
    <cellStyle name="40% - Ênfase1 3 3 5 6 3" xfId="40654"/>
    <cellStyle name="40% - Ênfase1 3 3 5 7" xfId="20043"/>
    <cellStyle name="40% - Ênfase1 3 3 5 8" xfId="31231"/>
    <cellStyle name="40% - Ênfase1 3 3 5 9" xfId="42417"/>
    <cellStyle name="40% - Ênfase1 3 3 6" xfId="1913"/>
    <cellStyle name="40% - Ênfase1 3 3 6 10" xfId="44430"/>
    <cellStyle name="40% - Ênfase1 3 3 6 2" xfId="11703"/>
    <cellStyle name="40% - Ênfase1 3 3 6 2 2" xfId="22203"/>
    <cellStyle name="40% - Ênfase1 3 3 6 2 3" xfId="33391"/>
    <cellStyle name="40% - Ênfase1 3 3 6 3" xfId="13431"/>
    <cellStyle name="40% - Ênfase1 3 3 6 3 2" xfId="24096"/>
    <cellStyle name="40% - Ênfase1 3 3 6 3 3" xfId="35282"/>
    <cellStyle name="40% - Ênfase1 3 3 6 4" xfId="15156"/>
    <cellStyle name="40% - Ênfase1 3 3 6 4 2" xfId="25992"/>
    <cellStyle name="40% - Ênfase1 3 3 6 4 3" xfId="37178"/>
    <cellStyle name="40% - Ênfase1 3 3 6 5" xfId="16881"/>
    <cellStyle name="40% - Ênfase1 3 3 6 5 2" xfId="27888"/>
    <cellStyle name="40% - Ênfase1 3 3 6 5 3" xfId="39074"/>
    <cellStyle name="40% - Ênfase1 3 3 6 6" xfId="18606"/>
    <cellStyle name="40% - Ênfase1 3 3 6 6 2" xfId="29784"/>
    <cellStyle name="40% - Ênfase1 3 3 6 6 3" xfId="40970"/>
    <cellStyle name="40% - Ênfase1 3 3 6 7" xfId="20331"/>
    <cellStyle name="40% - Ênfase1 3 3 6 8" xfId="31519"/>
    <cellStyle name="40% - Ênfase1 3 3 6 9" xfId="42705"/>
    <cellStyle name="40% - Ênfase1 3 3 7" xfId="10262"/>
    <cellStyle name="40% - Ênfase1 3 3 7 2" xfId="20623"/>
    <cellStyle name="40% - Ênfase1 3 3 7 3" xfId="31811"/>
    <cellStyle name="40% - Ênfase1 3 3 8" xfId="11991"/>
    <cellStyle name="40% - Ênfase1 3 3 8 2" xfId="22516"/>
    <cellStyle name="40% - Ênfase1 3 3 8 3" xfId="33702"/>
    <cellStyle name="40% - Ênfase1 3 3 9" xfId="13716"/>
    <cellStyle name="40% - Ênfase1 3 3 9 2" xfId="24412"/>
    <cellStyle name="40% - Ênfase1 3 3 9 3" xfId="35598"/>
    <cellStyle name="40% - Ênfase1 3 4" xfId="491"/>
    <cellStyle name="40% - Ênfase1 3 4 10" xfId="43134"/>
    <cellStyle name="40% - Ênfase1 3 4 2" xfId="10407"/>
    <cellStyle name="40% - Ênfase1 3 4 2 2" xfId="20781"/>
    <cellStyle name="40% - Ênfase1 3 4 2 3" xfId="31969"/>
    <cellStyle name="40% - Ênfase1 3 4 3" xfId="12135"/>
    <cellStyle name="40% - Ênfase1 3 4 3 2" xfId="22674"/>
    <cellStyle name="40% - Ênfase1 3 4 3 3" xfId="33860"/>
    <cellStyle name="40% - Ênfase1 3 4 4" xfId="13860"/>
    <cellStyle name="40% - Ênfase1 3 4 4 2" xfId="24570"/>
    <cellStyle name="40% - Ênfase1 3 4 4 3" xfId="35756"/>
    <cellStyle name="40% - Ênfase1 3 4 5" xfId="15585"/>
    <cellStyle name="40% - Ênfase1 3 4 5 2" xfId="26466"/>
    <cellStyle name="40% - Ênfase1 3 4 5 3" xfId="37652"/>
    <cellStyle name="40% - Ênfase1 3 4 6" xfId="17310"/>
    <cellStyle name="40% - Ênfase1 3 4 6 2" xfId="28362"/>
    <cellStyle name="40% - Ênfase1 3 4 6 3" xfId="39548"/>
    <cellStyle name="40% - Ênfase1 3 4 7" xfId="19035"/>
    <cellStyle name="40% - Ênfase1 3 4 8" xfId="30223"/>
    <cellStyle name="40% - Ênfase1 3 4 9" xfId="41409"/>
    <cellStyle name="40% - Ênfase1 3 5" xfId="807"/>
    <cellStyle name="40% - Ênfase1 3 5 10" xfId="43422"/>
    <cellStyle name="40% - Ênfase1 3 5 2" xfId="10695"/>
    <cellStyle name="40% - Ênfase1 3 5 2 2" xfId="21097"/>
    <cellStyle name="40% - Ênfase1 3 5 2 3" xfId="32285"/>
    <cellStyle name="40% - Ênfase1 3 5 3" xfId="12423"/>
    <cellStyle name="40% - Ênfase1 3 5 3 2" xfId="22990"/>
    <cellStyle name="40% - Ênfase1 3 5 3 3" xfId="34176"/>
    <cellStyle name="40% - Ênfase1 3 5 4" xfId="14148"/>
    <cellStyle name="40% - Ênfase1 3 5 4 2" xfId="24886"/>
    <cellStyle name="40% - Ênfase1 3 5 4 3" xfId="36072"/>
    <cellStyle name="40% - Ênfase1 3 5 5" xfId="15873"/>
    <cellStyle name="40% - Ênfase1 3 5 5 2" xfId="26782"/>
    <cellStyle name="40% - Ênfase1 3 5 5 3" xfId="37968"/>
    <cellStyle name="40% - Ênfase1 3 5 6" xfId="17598"/>
    <cellStyle name="40% - Ênfase1 3 5 6 2" xfId="28678"/>
    <cellStyle name="40% - Ênfase1 3 5 6 3" xfId="39864"/>
    <cellStyle name="40% - Ênfase1 3 5 7" xfId="19323"/>
    <cellStyle name="40% - Ênfase1 3 5 8" xfId="30511"/>
    <cellStyle name="40% - Ênfase1 3 5 9" xfId="41697"/>
    <cellStyle name="40% - Ênfase1 3 6" xfId="1123"/>
    <cellStyle name="40% - Ênfase1 3 6 10" xfId="43710"/>
    <cellStyle name="40% - Ênfase1 3 6 2" xfId="10983"/>
    <cellStyle name="40% - Ênfase1 3 6 2 2" xfId="21413"/>
    <cellStyle name="40% - Ênfase1 3 6 2 3" xfId="32601"/>
    <cellStyle name="40% - Ênfase1 3 6 3" xfId="12711"/>
    <cellStyle name="40% - Ênfase1 3 6 3 2" xfId="23306"/>
    <cellStyle name="40% - Ênfase1 3 6 3 3" xfId="34492"/>
    <cellStyle name="40% - Ênfase1 3 6 4" xfId="14436"/>
    <cellStyle name="40% - Ênfase1 3 6 4 2" xfId="25202"/>
    <cellStyle name="40% - Ênfase1 3 6 4 3" xfId="36388"/>
    <cellStyle name="40% - Ênfase1 3 6 5" xfId="16161"/>
    <cellStyle name="40% - Ênfase1 3 6 5 2" xfId="27098"/>
    <cellStyle name="40% - Ênfase1 3 6 5 3" xfId="38284"/>
    <cellStyle name="40% - Ênfase1 3 6 6" xfId="17886"/>
    <cellStyle name="40% - Ênfase1 3 6 6 2" xfId="28994"/>
    <cellStyle name="40% - Ênfase1 3 6 6 3" xfId="40180"/>
    <cellStyle name="40% - Ênfase1 3 6 7" xfId="19611"/>
    <cellStyle name="40% - Ênfase1 3 6 8" xfId="30799"/>
    <cellStyle name="40% - Ênfase1 3 6 9" xfId="41985"/>
    <cellStyle name="40% - Ênfase1 3 7" xfId="1439"/>
    <cellStyle name="40% - Ênfase1 3 7 10" xfId="43998"/>
    <cellStyle name="40% - Ênfase1 3 7 2" xfId="11271"/>
    <cellStyle name="40% - Ênfase1 3 7 2 2" xfId="21729"/>
    <cellStyle name="40% - Ênfase1 3 7 2 3" xfId="32917"/>
    <cellStyle name="40% - Ênfase1 3 7 3" xfId="12999"/>
    <cellStyle name="40% - Ênfase1 3 7 3 2" xfId="23622"/>
    <cellStyle name="40% - Ênfase1 3 7 3 3" xfId="34808"/>
    <cellStyle name="40% - Ênfase1 3 7 4" xfId="14724"/>
    <cellStyle name="40% - Ênfase1 3 7 4 2" xfId="25518"/>
    <cellStyle name="40% - Ênfase1 3 7 4 3" xfId="36704"/>
    <cellStyle name="40% - Ênfase1 3 7 5" xfId="16449"/>
    <cellStyle name="40% - Ênfase1 3 7 5 2" xfId="27414"/>
    <cellStyle name="40% - Ênfase1 3 7 5 3" xfId="38600"/>
    <cellStyle name="40% - Ênfase1 3 7 6" xfId="18174"/>
    <cellStyle name="40% - Ênfase1 3 7 6 2" xfId="29310"/>
    <cellStyle name="40% - Ênfase1 3 7 6 3" xfId="40496"/>
    <cellStyle name="40% - Ênfase1 3 7 7" xfId="19899"/>
    <cellStyle name="40% - Ênfase1 3 7 8" xfId="31087"/>
    <cellStyle name="40% - Ênfase1 3 7 9" xfId="42273"/>
    <cellStyle name="40% - Ênfase1 3 8" xfId="1755"/>
    <cellStyle name="40% - Ênfase1 3 8 10" xfId="44286"/>
    <cellStyle name="40% - Ênfase1 3 8 2" xfId="11559"/>
    <cellStyle name="40% - Ênfase1 3 8 2 2" xfId="22045"/>
    <cellStyle name="40% - Ênfase1 3 8 2 3" xfId="33233"/>
    <cellStyle name="40% - Ênfase1 3 8 3" xfId="13287"/>
    <cellStyle name="40% - Ênfase1 3 8 3 2" xfId="23938"/>
    <cellStyle name="40% - Ênfase1 3 8 3 3" xfId="35124"/>
    <cellStyle name="40% - Ênfase1 3 8 4" xfId="15012"/>
    <cellStyle name="40% - Ênfase1 3 8 4 2" xfId="25834"/>
    <cellStyle name="40% - Ênfase1 3 8 4 3" xfId="37020"/>
    <cellStyle name="40% - Ênfase1 3 8 5" xfId="16737"/>
    <cellStyle name="40% - Ênfase1 3 8 5 2" xfId="27730"/>
    <cellStyle name="40% - Ênfase1 3 8 5 3" xfId="38916"/>
    <cellStyle name="40% - Ênfase1 3 8 6" xfId="18462"/>
    <cellStyle name="40% - Ênfase1 3 8 6 2" xfId="29626"/>
    <cellStyle name="40% - Ênfase1 3 8 6 3" xfId="40812"/>
    <cellStyle name="40% - Ênfase1 3 8 7" xfId="20187"/>
    <cellStyle name="40% - Ênfase1 3 8 8" xfId="31375"/>
    <cellStyle name="40% - Ênfase1 3 8 9" xfId="42561"/>
    <cellStyle name="40% - Ênfase1 3 9" xfId="2062"/>
    <cellStyle name="40% - Ênfase1 3 9 2" xfId="20475"/>
    <cellStyle name="40% - Ênfase1 3 9 3" xfId="31663"/>
    <cellStyle name="40% - Ênfase1 4" xfId="195"/>
    <cellStyle name="40% - Ênfase1 4 10" xfId="13592"/>
    <cellStyle name="40% - Ênfase1 4 10 2" xfId="24276"/>
    <cellStyle name="40% - Ênfase1 4 10 3" xfId="35462"/>
    <cellStyle name="40% - Ênfase1 4 11" xfId="15317"/>
    <cellStyle name="40% - Ênfase1 4 11 2" xfId="26172"/>
    <cellStyle name="40% - Ênfase1 4 11 3" xfId="37358"/>
    <cellStyle name="40% - Ênfase1 4 12" xfId="17042"/>
    <cellStyle name="40% - Ênfase1 4 12 2" xfId="28068"/>
    <cellStyle name="40% - Ênfase1 4 12 3" xfId="39254"/>
    <cellStyle name="40% - Ênfase1 4 13" xfId="18767"/>
    <cellStyle name="40% - Ênfase1 4 14" xfId="29955"/>
    <cellStyle name="40% - Ênfase1 4 15" xfId="41141"/>
    <cellStyle name="40% - Ênfase1 4 16" xfId="42866"/>
    <cellStyle name="40% - Ênfase1 4 2" xfId="353"/>
    <cellStyle name="40% - Ênfase1 4 2 10" xfId="15461"/>
    <cellStyle name="40% - Ênfase1 4 2 10 2" xfId="26330"/>
    <cellStyle name="40% - Ênfase1 4 2 10 3" xfId="37516"/>
    <cellStyle name="40% - Ênfase1 4 2 11" xfId="17186"/>
    <cellStyle name="40% - Ênfase1 4 2 11 2" xfId="28226"/>
    <cellStyle name="40% - Ênfase1 4 2 11 3" xfId="39412"/>
    <cellStyle name="40% - Ênfase1 4 2 12" xfId="18911"/>
    <cellStyle name="40% - Ênfase1 4 2 13" xfId="30099"/>
    <cellStyle name="40% - Ênfase1 4 2 14" xfId="41285"/>
    <cellStyle name="40% - Ênfase1 4 2 15" xfId="43010"/>
    <cellStyle name="40% - Ênfase1 4 2 2" xfId="671"/>
    <cellStyle name="40% - Ênfase1 4 2 2 10" xfId="43298"/>
    <cellStyle name="40% - Ênfase1 4 2 2 2" xfId="10571"/>
    <cellStyle name="40% - Ênfase1 4 2 2 2 2" xfId="20961"/>
    <cellStyle name="40% - Ênfase1 4 2 2 2 3" xfId="32149"/>
    <cellStyle name="40% - Ênfase1 4 2 2 3" xfId="12299"/>
    <cellStyle name="40% - Ênfase1 4 2 2 3 2" xfId="22854"/>
    <cellStyle name="40% - Ênfase1 4 2 2 3 3" xfId="34040"/>
    <cellStyle name="40% - Ênfase1 4 2 2 4" xfId="14024"/>
    <cellStyle name="40% - Ênfase1 4 2 2 4 2" xfId="24750"/>
    <cellStyle name="40% - Ênfase1 4 2 2 4 3" xfId="35936"/>
    <cellStyle name="40% - Ênfase1 4 2 2 5" xfId="15749"/>
    <cellStyle name="40% - Ênfase1 4 2 2 5 2" xfId="26646"/>
    <cellStyle name="40% - Ênfase1 4 2 2 5 3" xfId="37832"/>
    <cellStyle name="40% - Ênfase1 4 2 2 6" xfId="17474"/>
    <cellStyle name="40% - Ênfase1 4 2 2 6 2" xfId="28542"/>
    <cellStyle name="40% - Ênfase1 4 2 2 6 3" xfId="39728"/>
    <cellStyle name="40% - Ênfase1 4 2 2 7" xfId="19199"/>
    <cellStyle name="40% - Ênfase1 4 2 2 8" xfId="30387"/>
    <cellStyle name="40% - Ênfase1 4 2 2 9" xfId="41573"/>
    <cellStyle name="40% - Ênfase1 4 2 3" xfId="987"/>
    <cellStyle name="40% - Ênfase1 4 2 3 10" xfId="43586"/>
    <cellStyle name="40% - Ênfase1 4 2 3 2" xfId="10859"/>
    <cellStyle name="40% - Ênfase1 4 2 3 2 2" xfId="21277"/>
    <cellStyle name="40% - Ênfase1 4 2 3 2 3" xfId="32465"/>
    <cellStyle name="40% - Ênfase1 4 2 3 3" xfId="12587"/>
    <cellStyle name="40% - Ênfase1 4 2 3 3 2" xfId="23170"/>
    <cellStyle name="40% - Ênfase1 4 2 3 3 3" xfId="34356"/>
    <cellStyle name="40% - Ênfase1 4 2 3 4" xfId="14312"/>
    <cellStyle name="40% - Ênfase1 4 2 3 4 2" xfId="25066"/>
    <cellStyle name="40% - Ênfase1 4 2 3 4 3" xfId="36252"/>
    <cellStyle name="40% - Ênfase1 4 2 3 5" xfId="16037"/>
    <cellStyle name="40% - Ênfase1 4 2 3 5 2" xfId="26962"/>
    <cellStyle name="40% - Ênfase1 4 2 3 5 3" xfId="38148"/>
    <cellStyle name="40% - Ênfase1 4 2 3 6" xfId="17762"/>
    <cellStyle name="40% - Ênfase1 4 2 3 6 2" xfId="28858"/>
    <cellStyle name="40% - Ênfase1 4 2 3 6 3" xfId="40044"/>
    <cellStyle name="40% - Ênfase1 4 2 3 7" xfId="19487"/>
    <cellStyle name="40% - Ênfase1 4 2 3 8" xfId="30675"/>
    <cellStyle name="40% - Ênfase1 4 2 3 9" xfId="41861"/>
    <cellStyle name="40% - Ênfase1 4 2 4" xfId="1303"/>
    <cellStyle name="40% - Ênfase1 4 2 4 10" xfId="43874"/>
    <cellStyle name="40% - Ênfase1 4 2 4 2" xfId="11147"/>
    <cellStyle name="40% - Ênfase1 4 2 4 2 2" xfId="21593"/>
    <cellStyle name="40% - Ênfase1 4 2 4 2 3" xfId="32781"/>
    <cellStyle name="40% - Ênfase1 4 2 4 3" xfId="12875"/>
    <cellStyle name="40% - Ênfase1 4 2 4 3 2" xfId="23486"/>
    <cellStyle name="40% - Ênfase1 4 2 4 3 3" xfId="34672"/>
    <cellStyle name="40% - Ênfase1 4 2 4 4" xfId="14600"/>
    <cellStyle name="40% - Ênfase1 4 2 4 4 2" xfId="25382"/>
    <cellStyle name="40% - Ênfase1 4 2 4 4 3" xfId="36568"/>
    <cellStyle name="40% - Ênfase1 4 2 4 5" xfId="16325"/>
    <cellStyle name="40% - Ênfase1 4 2 4 5 2" xfId="27278"/>
    <cellStyle name="40% - Ênfase1 4 2 4 5 3" xfId="38464"/>
    <cellStyle name="40% - Ênfase1 4 2 4 6" xfId="18050"/>
    <cellStyle name="40% - Ênfase1 4 2 4 6 2" xfId="29174"/>
    <cellStyle name="40% - Ênfase1 4 2 4 6 3" xfId="40360"/>
    <cellStyle name="40% - Ênfase1 4 2 4 7" xfId="19775"/>
    <cellStyle name="40% - Ênfase1 4 2 4 8" xfId="30963"/>
    <cellStyle name="40% - Ênfase1 4 2 4 9" xfId="42149"/>
    <cellStyle name="40% - Ênfase1 4 2 5" xfId="1619"/>
    <cellStyle name="40% - Ênfase1 4 2 5 10" xfId="44162"/>
    <cellStyle name="40% - Ênfase1 4 2 5 2" xfId="11435"/>
    <cellStyle name="40% - Ênfase1 4 2 5 2 2" xfId="21909"/>
    <cellStyle name="40% - Ênfase1 4 2 5 2 3" xfId="33097"/>
    <cellStyle name="40% - Ênfase1 4 2 5 3" xfId="13163"/>
    <cellStyle name="40% - Ênfase1 4 2 5 3 2" xfId="23802"/>
    <cellStyle name="40% - Ênfase1 4 2 5 3 3" xfId="34988"/>
    <cellStyle name="40% - Ênfase1 4 2 5 4" xfId="14888"/>
    <cellStyle name="40% - Ênfase1 4 2 5 4 2" xfId="25698"/>
    <cellStyle name="40% - Ênfase1 4 2 5 4 3" xfId="36884"/>
    <cellStyle name="40% - Ênfase1 4 2 5 5" xfId="16613"/>
    <cellStyle name="40% - Ênfase1 4 2 5 5 2" xfId="27594"/>
    <cellStyle name="40% - Ênfase1 4 2 5 5 3" xfId="38780"/>
    <cellStyle name="40% - Ênfase1 4 2 5 6" xfId="18338"/>
    <cellStyle name="40% - Ênfase1 4 2 5 6 2" xfId="29490"/>
    <cellStyle name="40% - Ênfase1 4 2 5 6 3" xfId="40676"/>
    <cellStyle name="40% - Ênfase1 4 2 5 7" xfId="20063"/>
    <cellStyle name="40% - Ênfase1 4 2 5 8" xfId="31251"/>
    <cellStyle name="40% - Ênfase1 4 2 5 9" xfId="42437"/>
    <cellStyle name="40% - Ênfase1 4 2 6" xfId="1935"/>
    <cellStyle name="40% - Ênfase1 4 2 6 10" xfId="44450"/>
    <cellStyle name="40% - Ênfase1 4 2 6 2" xfId="11723"/>
    <cellStyle name="40% - Ênfase1 4 2 6 2 2" xfId="22225"/>
    <cellStyle name="40% - Ênfase1 4 2 6 2 3" xfId="33413"/>
    <cellStyle name="40% - Ênfase1 4 2 6 3" xfId="13451"/>
    <cellStyle name="40% - Ênfase1 4 2 6 3 2" xfId="24118"/>
    <cellStyle name="40% - Ênfase1 4 2 6 3 3" xfId="35304"/>
    <cellStyle name="40% - Ênfase1 4 2 6 4" xfId="15176"/>
    <cellStyle name="40% - Ênfase1 4 2 6 4 2" xfId="26014"/>
    <cellStyle name="40% - Ênfase1 4 2 6 4 3" xfId="37200"/>
    <cellStyle name="40% - Ênfase1 4 2 6 5" xfId="16901"/>
    <cellStyle name="40% - Ênfase1 4 2 6 5 2" xfId="27910"/>
    <cellStyle name="40% - Ênfase1 4 2 6 5 3" xfId="39096"/>
    <cellStyle name="40% - Ênfase1 4 2 6 6" xfId="18626"/>
    <cellStyle name="40% - Ênfase1 4 2 6 6 2" xfId="29806"/>
    <cellStyle name="40% - Ênfase1 4 2 6 6 3" xfId="40992"/>
    <cellStyle name="40% - Ênfase1 4 2 6 7" xfId="20351"/>
    <cellStyle name="40% - Ênfase1 4 2 6 8" xfId="31539"/>
    <cellStyle name="40% - Ênfase1 4 2 6 9" xfId="42725"/>
    <cellStyle name="40% - Ênfase1 4 2 7" xfId="10282"/>
    <cellStyle name="40% - Ênfase1 4 2 7 2" xfId="20645"/>
    <cellStyle name="40% - Ênfase1 4 2 7 3" xfId="31833"/>
    <cellStyle name="40% - Ênfase1 4 2 8" xfId="12011"/>
    <cellStyle name="40% - Ênfase1 4 2 8 2" xfId="22538"/>
    <cellStyle name="40% - Ênfase1 4 2 8 3" xfId="33724"/>
    <cellStyle name="40% - Ênfase1 4 2 9" xfId="13736"/>
    <cellStyle name="40% - Ênfase1 4 2 9 2" xfId="24434"/>
    <cellStyle name="40% - Ênfase1 4 2 9 3" xfId="35620"/>
    <cellStyle name="40% - Ênfase1 4 3" xfId="513"/>
    <cellStyle name="40% - Ênfase1 4 3 10" xfId="43154"/>
    <cellStyle name="40% - Ênfase1 4 3 2" xfId="10427"/>
    <cellStyle name="40% - Ênfase1 4 3 2 2" xfId="20803"/>
    <cellStyle name="40% - Ênfase1 4 3 2 3" xfId="31991"/>
    <cellStyle name="40% - Ênfase1 4 3 3" xfId="12155"/>
    <cellStyle name="40% - Ênfase1 4 3 3 2" xfId="22696"/>
    <cellStyle name="40% - Ênfase1 4 3 3 3" xfId="33882"/>
    <cellStyle name="40% - Ênfase1 4 3 4" xfId="13880"/>
    <cellStyle name="40% - Ênfase1 4 3 4 2" xfId="24592"/>
    <cellStyle name="40% - Ênfase1 4 3 4 3" xfId="35778"/>
    <cellStyle name="40% - Ênfase1 4 3 5" xfId="15605"/>
    <cellStyle name="40% - Ênfase1 4 3 5 2" xfId="26488"/>
    <cellStyle name="40% - Ênfase1 4 3 5 3" xfId="37674"/>
    <cellStyle name="40% - Ênfase1 4 3 6" xfId="17330"/>
    <cellStyle name="40% - Ênfase1 4 3 6 2" xfId="28384"/>
    <cellStyle name="40% - Ênfase1 4 3 6 3" xfId="39570"/>
    <cellStyle name="40% - Ênfase1 4 3 7" xfId="19055"/>
    <cellStyle name="40% - Ênfase1 4 3 8" xfId="30243"/>
    <cellStyle name="40% - Ênfase1 4 3 9" xfId="41429"/>
    <cellStyle name="40% - Ênfase1 4 4" xfId="829"/>
    <cellStyle name="40% - Ênfase1 4 4 10" xfId="43442"/>
    <cellStyle name="40% - Ênfase1 4 4 2" xfId="10715"/>
    <cellStyle name="40% - Ênfase1 4 4 2 2" xfId="21119"/>
    <cellStyle name="40% - Ênfase1 4 4 2 3" xfId="32307"/>
    <cellStyle name="40% - Ênfase1 4 4 3" xfId="12443"/>
    <cellStyle name="40% - Ênfase1 4 4 3 2" xfId="23012"/>
    <cellStyle name="40% - Ênfase1 4 4 3 3" xfId="34198"/>
    <cellStyle name="40% - Ênfase1 4 4 4" xfId="14168"/>
    <cellStyle name="40% - Ênfase1 4 4 4 2" xfId="24908"/>
    <cellStyle name="40% - Ênfase1 4 4 4 3" xfId="36094"/>
    <cellStyle name="40% - Ênfase1 4 4 5" xfId="15893"/>
    <cellStyle name="40% - Ênfase1 4 4 5 2" xfId="26804"/>
    <cellStyle name="40% - Ênfase1 4 4 5 3" xfId="37990"/>
    <cellStyle name="40% - Ênfase1 4 4 6" xfId="17618"/>
    <cellStyle name="40% - Ênfase1 4 4 6 2" xfId="28700"/>
    <cellStyle name="40% - Ênfase1 4 4 6 3" xfId="39886"/>
    <cellStyle name="40% - Ênfase1 4 4 7" xfId="19343"/>
    <cellStyle name="40% - Ênfase1 4 4 8" xfId="30531"/>
    <cellStyle name="40% - Ênfase1 4 4 9" xfId="41717"/>
    <cellStyle name="40% - Ênfase1 4 5" xfId="1145"/>
    <cellStyle name="40% - Ênfase1 4 5 10" xfId="43730"/>
    <cellStyle name="40% - Ênfase1 4 5 2" xfId="11003"/>
    <cellStyle name="40% - Ênfase1 4 5 2 2" xfId="21435"/>
    <cellStyle name="40% - Ênfase1 4 5 2 3" xfId="32623"/>
    <cellStyle name="40% - Ênfase1 4 5 3" xfId="12731"/>
    <cellStyle name="40% - Ênfase1 4 5 3 2" xfId="23328"/>
    <cellStyle name="40% - Ênfase1 4 5 3 3" xfId="34514"/>
    <cellStyle name="40% - Ênfase1 4 5 4" xfId="14456"/>
    <cellStyle name="40% - Ênfase1 4 5 4 2" xfId="25224"/>
    <cellStyle name="40% - Ênfase1 4 5 4 3" xfId="36410"/>
    <cellStyle name="40% - Ênfase1 4 5 5" xfId="16181"/>
    <cellStyle name="40% - Ênfase1 4 5 5 2" xfId="27120"/>
    <cellStyle name="40% - Ênfase1 4 5 5 3" xfId="38306"/>
    <cellStyle name="40% - Ênfase1 4 5 6" xfId="17906"/>
    <cellStyle name="40% - Ênfase1 4 5 6 2" xfId="29016"/>
    <cellStyle name="40% - Ênfase1 4 5 6 3" xfId="40202"/>
    <cellStyle name="40% - Ênfase1 4 5 7" xfId="19631"/>
    <cellStyle name="40% - Ênfase1 4 5 8" xfId="30819"/>
    <cellStyle name="40% - Ênfase1 4 5 9" xfId="42005"/>
    <cellStyle name="40% - Ênfase1 4 6" xfId="1461"/>
    <cellStyle name="40% - Ênfase1 4 6 10" xfId="44018"/>
    <cellStyle name="40% - Ênfase1 4 6 2" xfId="11291"/>
    <cellStyle name="40% - Ênfase1 4 6 2 2" xfId="21751"/>
    <cellStyle name="40% - Ênfase1 4 6 2 3" xfId="32939"/>
    <cellStyle name="40% - Ênfase1 4 6 3" xfId="13019"/>
    <cellStyle name="40% - Ênfase1 4 6 3 2" xfId="23644"/>
    <cellStyle name="40% - Ênfase1 4 6 3 3" xfId="34830"/>
    <cellStyle name="40% - Ênfase1 4 6 4" xfId="14744"/>
    <cellStyle name="40% - Ênfase1 4 6 4 2" xfId="25540"/>
    <cellStyle name="40% - Ênfase1 4 6 4 3" xfId="36726"/>
    <cellStyle name="40% - Ênfase1 4 6 5" xfId="16469"/>
    <cellStyle name="40% - Ênfase1 4 6 5 2" xfId="27436"/>
    <cellStyle name="40% - Ênfase1 4 6 5 3" xfId="38622"/>
    <cellStyle name="40% - Ênfase1 4 6 6" xfId="18194"/>
    <cellStyle name="40% - Ênfase1 4 6 6 2" xfId="29332"/>
    <cellStyle name="40% - Ênfase1 4 6 6 3" xfId="40518"/>
    <cellStyle name="40% - Ênfase1 4 6 7" xfId="19919"/>
    <cellStyle name="40% - Ênfase1 4 6 8" xfId="31107"/>
    <cellStyle name="40% - Ênfase1 4 6 9" xfId="42293"/>
    <cellStyle name="40% - Ênfase1 4 7" xfId="1777"/>
    <cellStyle name="40% - Ênfase1 4 7 10" xfId="44306"/>
    <cellStyle name="40% - Ênfase1 4 7 2" xfId="11579"/>
    <cellStyle name="40% - Ênfase1 4 7 2 2" xfId="22067"/>
    <cellStyle name="40% - Ênfase1 4 7 2 3" xfId="33255"/>
    <cellStyle name="40% - Ênfase1 4 7 3" xfId="13307"/>
    <cellStyle name="40% - Ênfase1 4 7 3 2" xfId="23960"/>
    <cellStyle name="40% - Ênfase1 4 7 3 3" xfId="35146"/>
    <cellStyle name="40% - Ênfase1 4 7 4" xfId="15032"/>
    <cellStyle name="40% - Ênfase1 4 7 4 2" xfId="25856"/>
    <cellStyle name="40% - Ênfase1 4 7 4 3" xfId="37042"/>
    <cellStyle name="40% - Ênfase1 4 7 5" xfId="16757"/>
    <cellStyle name="40% - Ênfase1 4 7 5 2" xfId="27752"/>
    <cellStyle name="40% - Ênfase1 4 7 5 3" xfId="38938"/>
    <cellStyle name="40% - Ênfase1 4 7 6" xfId="18482"/>
    <cellStyle name="40% - Ênfase1 4 7 6 2" xfId="29648"/>
    <cellStyle name="40% - Ênfase1 4 7 6 3" xfId="40834"/>
    <cellStyle name="40% - Ênfase1 4 7 7" xfId="20207"/>
    <cellStyle name="40% - Ênfase1 4 7 8" xfId="31395"/>
    <cellStyle name="40% - Ênfase1 4 7 9" xfId="42581"/>
    <cellStyle name="40% - Ênfase1 4 8" xfId="2031"/>
    <cellStyle name="40% - Ênfase1 4 8 2" xfId="20495"/>
    <cellStyle name="40% - Ênfase1 4 8 3" xfId="31683"/>
    <cellStyle name="40% - Ênfase1 4 9" xfId="11867"/>
    <cellStyle name="40% - Ênfase1 4 9 2" xfId="22380"/>
    <cellStyle name="40% - Ênfase1 4 9 3" xfId="33566"/>
    <cellStyle name="40% - Ênfase1 5" xfId="217"/>
    <cellStyle name="40% - Ênfase1 5 10" xfId="13612"/>
    <cellStyle name="40% - Ênfase1 5 10 2" xfId="24298"/>
    <cellStyle name="40% - Ênfase1 5 10 3" xfId="35484"/>
    <cellStyle name="40% - Ênfase1 5 11" xfId="15337"/>
    <cellStyle name="40% - Ênfase1 5 11 2" xfId="26194"/>
    <cellStyle name="40% - Ênfase1 5 11 3" xfId="37380"/>
    <cellStyle name="40% - Ênfase1 5 12" xfId="17062"/>
    <cellStyle name="40% - Ênfase1 5 12 2" xfId="28090"/>
    <cellStyle name="40% - Ênfase1 5 12 3" xfId="39276"/>
    <cellStyle name="40% - Ênfase1 5 13" xfId="18787"/>
    <cellStyle name="40% - Ênfase1 5 14" xfId="29975"/>
    <cellStyle name="40% - Ênfase1 5 15" xfId="41161"/>
    <cellStyle name="40% - Ênfase1 5 16" xfId="42886"/>
    <cellStyle name="40% - Ênfase1 5 2" xfId="375"/>
    <cellStyle name="40% - Ênfase1 5 2 10" xfId="15481"/>
    <cellStyle name="40% - Ênfase1 5 2 10 2" xfId="26352"/>
    <cellStyle name="40% - Ênfase1 5 2 10 3" xfId="37538"/>
    <cellStyle name="40% - Ênfase1 5 2 11" xfId="17206"/>
    <cellStyle name="40% - Ênfase1 5 2 11 2" xfId="28248"/>
    <cellStyle name="40% - Ênfase1 5 2 11 3" xfId="39434"/>
    <cellStyle name="40% - Ênfase1 5 2 12" xfId="18931"/>
    <cellStyle name="40% - Ênfase1 5 2 13" xfId="30119"/>
    <cellStyle name="40% - Ênfase1 5 2 14" xfId="41305"/>
    <cellStyle name="40% - Ênfase1 5 2 15" xfId="43030"/>
    <cellStyle name="40% - Ênfase1 5 2 2" xfId="693"/>
    <cellStyle name="40% - Ênfase1 5 2 2 10" xfId="43318"/>
    <cellStyle name="40% - Ênfase1 5 2 2 2" xfId="10591"/>
    <cellStyle name="40% - Ênfase1 5 2 2 2 2" xfId="20983"/>
    <cellStyle name="40% - Ênfase1 5 2 2 2 3" xfId="32171"/>
    <cellStyle name="40% - Ênfase1 5 2 2 3" xfId="12319"/>
    <cellStyle name="40% - Ênfase1 5 2 2 3 2" xfId="22876"/>
    <cellStyle name="40% - Ênfase1 5 2 2 3 3" xfId="34062"/>
    <cellStyle name="40% - Ênfase1 5 2 2 4" xfId="14044"/>
    <cellStyle name="40% - Ênfase1 5 2 2 4 2" xfId="24772"/>
    <cellStyle name="40% - Ênfase1 5 2 2 4 3" xfId="35958"/>
    <cellStyle name="40% - Ênfase1 5 2 2 5" xfId="15769"/>
    <cellStyle name="40% - Ênfase1 5 2 2 5 2" xfId="26668"/>
    <cellStyle name="40% - Ênfase1 5 2 2 5 3" xfId="37854"/>
    <cellStyle name="40% - Ênfase1 5 2 2 6" xfId="17494"/>
    <cellStyle name="40% - Ênfase1 5 2 2 6 2" xfId="28564"/>
    <cellStyle name="40% - Ênfase1 5 2 2 6 3" xfId="39750"/>
    <cellStyle name="40% - Ênfase1 5 2 2 7" xfId="19219"/>
    <cellStyle name="40% - Ênfase1 5 2 2 8" xfId="30407"/>
    <cellStyle name="40% - Ênfase1 5 2 2 9" xfId="41593"/>
    <cellStyle name="40% - Ênfase1 5 2 3" xfId="1009"/>
    <cellStyle name="40% - Ênfase1 5 2 3 10" xfId="43606"/>
    <cellStyle name="40% - Ênfase1 5 2 3 2" xfId="10879"/>
    <cellStyle name="40% - Ênfase1 5 2 3 2 2" xfId="21299"/>
    <cellStyle name="40% - Ênfase1 5 2 3 2 3" xfId="32487"/>
    <cellStyle name="40% - Ênfase1 5 2 3 3" xfId="12607"/>
    <cellStyle name="40% - Ênfase1 5 2 3 3 2" xfId="23192"/>
    <cellStyle name="40% - Ênfase1 5 2 3 3 3" xfId="34378"/>
    <cellStyle name="40% - Ênfase1 5 2 3 4" xfId="14332"/>
    <cellStyle name="40% - Ênfase1 5 2 3 4 2" xfId="25088"/>
    <cellStyle name="40% - Ênfase1 5 2 3 4 3" xfId="36274"/>
    <cellStyle name="40% - Ênfase1 5 2 3 5" xfId="16057"/>
    <cellStyle name="40% - Ênfase1 5 2 3 5 2" xfId="26984"/>
    <cellStyle name="40% - Ênfase1 5 2 3 5 3" xfId="38170"/>
    <cellStyle name="40% - Ênfase1 5 2 3 6" xfId="17782"/>
    <cellStyle name="40% - Ênfase1 5 2 3 6 2" xfId="28880"/>
    <cellStyle name="40% - Ênfase1 5 2 3 6 3" xfId="40066"/>
    <cellStyle name="40% - Ênfase1 5 2 3 7" xfId="19507"/>
    <cellStyle name="40% - Ênfase1 5 2 3 8" xfId="30695"/>
    <cellStyle name="40% - Ênfase1 5 2 3 9" xfId="41881"/>
    <cellStyle name="40% - Ênfase1 5 2 4" xfId="1325"/>
    <cellStyle name="40% - Ênfase1 5 2 4 10" xfId="43894"/>
    <cellStyle name="40% - Ênfase1 5 2 4 2" xfId="11167"/>
    <cellStyle name="40% - Ênfase1 5 2 4 2 2" xfId="21615"/>
    <cellStyle name="40% - Ênfase1 5 2 4 2 3" xfId="32803"/>
    <cellStyle name="40% - Ênfase1 5 2 4 3" xfId="12895"/>
    <cellStyle name="40% - Ênfase1 5 2 4 3 2" xfId="23508"/>
    <cellStyle name="40% - Ênfase1 5 2 4 3 3" xfId="34694"/>
    <cellStyle name="40% - Ênfase1 5 2 4 4" xfId="14620"/>
    <cellStyle name="40% - Ênfase1 5 2 4 4 2" xfId="25404"/>
    <cellStyle name="40% - Ênfase1 5 2 4 4 3" xfId="36590"/>
    <cellStyle name="40% - Ênfase1 5 2 4 5" xfId="16345"/>
    <cellStyle name="40% - Ênfase1 5 2 4 5 2" xfId="27300"/>
    <cellStyle name="40% - Ênfase1 5 2 4 5 3" xfId="38486"/>
    <cellStyle name="40% - Ênfase1 5 2 4 6" xfId="18070"/>
    <cellStyle name="40% - Ênfase1 5 2 4 6 2" xfId="29196"/>
    <cellStyle name="40% - Ênfase1 5 2 4 6 3" xfId="40382"/>
    <cellStyle name="40% - Ênfase1 5 2 4 7" xfId="19795"/>
    <cellStyle name="40% - Ênfase1 5 2 4 8" xfId="30983"/>
    <cellStyle name="40% - Ênfase1 5 2 4 9" xfId="42169"/>
    <cellStyle name="40% - Ênfase1 5 2 5" xfId="1641"/>
    <cellStyle name="40% - Ênfase1 5 2 5 10" xfId="44182"/>
    <cellStyle name="40% - Ênfase1 5 2 5 2" xfId="11455"/>
    <cellStyle name="40% - Ênfase1 5 2 5 2 2" xfId="21931"/>
    <cellStyle name="40% - Ênfase1 5 2 5 2 3" xfId="33119"/>
    <cellStyle name="40% - Ênfase1 5 2 5 3" xfId="13183"/>
    <cellStyle name="40% - Ênfase1 5 2 5 3 2" xfId="23824"/>
    <cellStyle name="40% - Ênfase1 5 2 5 3 3" xfId="35010"/>
    <cellStyle name="40% - Ênfase1 5 2 5 4" xfId="14908"/>
    <cellStyle name="40% - Ênfase1 5 2 5 4 2" xfId="25720"/>
    <cellStyle name="40% - Ênfase1 5 2 5 4 3" xfId="36906"/>
    <cellStyle name="40% - Ênfase1 5 2 5 5" xfId="16633"/>
    <cellStyle name="40% - Ênfase1 5 2 5 5 2" xfId="27616"/>
    <cellStyle name="40% - Ênfase1 5 2 5 5 3" xfId="38802"/>
    <cellStyle name="40% - Ênfase1 5 2 5 6" xfId="18358"/>
    <cellStyle name="40% - Ênfase1 5 2 5 6 2" xfId="29512"/>
    <cellStyle name="40% - Ênfase1 5 2 5 6 3" xfId="40698"/>
    <cellStyle name="40% - Ênfase1 5 2 5 7" xfId="20083"/>
    <cellStyle name="40% - Ênfase1 5 2 5 8" xfId="31271"/>
    <cellStyle name="40% - Ênfase1 5 2 5 9" xfId="42457"/>
    <cellStyle name="40% - Ênfase1 5 2 6" xfId="1957"/>
    <cellStyle name="40% - Ênfase1 5 2 6 10" xfId="44470"/>
    <cellStyle name="40% - Ênfase1 5 2 6 2" xfId="11743"/>
    <cellStyle name="40% - Ênfase1 5 2 6 2 2" xfId="22247"/>
    <cellStyle name="40% - Ênfase1 5 2 6 2 3" xfId="33435"/>
    <cellStyle name="40% - Ênfase1 5 2 6 3" xfId="13471"/>
    <cellStyle name="40% - Ênfase1 5 2 6 3 2" xfId="24140"/>
    <cellStyle name="40% - Ênfase1 5 2 6 3 3" xfId="35326"/>
    <cellStyle name="40% - Ênfase1 5 2 6 4" xfId="15196"/>
    <cellStyle name="40% - Ênfase1 5 2 6 4 2" xfId="26036"/>
    <cellStyle name="40% - Ênfase1 5 2 6 4 3" xfId="37222"/>
    <cellStyle name="40% - Ênfase1 5 2 6 5" xfId="16921"/>
    <cellStyle name="40% - Ênfase1 5 2 6 5 2" xfId="27932"/>
    <cellStyle name="40% - Ênfase1 5 2 6 5 3" xfId="39118"/>
    <cellStyle name="40% - Ênfase1 5 2 6 6" xfId="18646"/>
    <cellStyle name="40% - Ênfase1 5 2 6 6 2" xfId="29828"/>
    <cellStyle name="40% - Ênfase1 5 2 6 6 3" xfId="41014"/>
    <cellStyle name="40% - Ênfase1 5 2 6 7" xfId="20371"/>
    <cellStyle name="40% - Ênfase1 5 2 6 8" xfId="31559"/>
    <cellStyle name="40% - Ênfase1 5 2 6 9" xfId="42745"/>
    <cellStyle name="40% - Ênfase1 5 2 7" xfId="10302"/>
    <cellStyle name="40% - Ênfase1 5 2 7 2" xfId="20667"/>
    <cellStyle name="40% - Ênfase1 5 2 7 3" xfId="31855"/>
    <cellStyle name="40% - Ênfase1 5 2 8" xfId="12031"/>
    <cellStyle name="40% - Ênfase1 5 2 8 2" xfId="22560"/>
    <cellStyle name="40% - Ênfase1 5 2 8 3" xfId="33746"/>
    <cellStyle name="40% - Ênfase1 5 2 9" xfId="13756"/>
    <cellStyle name="40% - Ênfase1 5 2 9 2" xfId="24456"/>
    <cellStyle name="40% - Ênfase1 5 2 9 3" xfId="35642"/>
    <cellStyle name="40% - Ênfase1 5 3" xfId="535"/>
    <cellStyle name="40% - Ênfase1 5 3 10" xfId="43174"/>
    <cellStyle name="40% - Ênfase1 5 3 2" xfId="10447"/>
    <cellStyle name="40% - Ênfase1 5 3 2 2" xfId="20825"/>
    <cellStyle name="40% - Ênfase1 5 3 2 3" xfId="32013"/>
    <cellStyle name="40% - Ênfase1 5 3 3" xfId="12175"/>
    <cellStyle name="40% - Ênfase1 5 3 3 2" xfId="22718"/>
    <cellStyle name="40% - Ênfase1 5 3 3 3" xfId="33904"/>
    <cellStyle name="40% - Ênfase1 5 3 4" xfId="13900"/>
    <cellStyle name="40% - Ênfase1 5 3 4 2" xfId="24614"/>
    <cellStyle name="40% - Ênfase1 5 3 4 3" xfId="35800"/>
    <cellStyle name="40% - Ênfase1 5 3 5" xfId="15625"/>
    <cellStyle name="40% - Ênfase1 5 3 5 2" xfId="26510"/>
    <cellStyle name="40% - Ênfase1 5 3 5 3" xfId="37696"/>
    <cellStyle name="40% - Ênfase1 5 3 6" xfId="17350"/>
    <cellStyle name="40% - Ênfase1 5 3 6 2" xfId="28406"/>
    <cellStyle name="40% - Ênfase1 5 3 6 3" xfId="39592"/>
    <cellStyle name="40% - Ênfase1 5 3 7" xfId="19075"/>
    <cellStyle name="40% - Ênfase1 5 3 8" xfId="30263"/>
    <cellStyle name="40% - Ênfase1 5 3 9" xfId="41449"/>
    <cellStyle name="40% - Ênfase1 5 4" xfId="851"/>
    <cellStyle name="40% - Ênfase1 5 4 10" xfId="43462"/>
    <cellStyle name="40% - Ênfase1 5 4 2" xfId="10735"/>
    <cellStyle name="40% - Ênfase1 5 4 2 2" xfId="21141"/>
    <cellStyle name="40% - Ênfase1 5 4 2 3" xfId="32329"/>
    <cellStyle name="40% - Ênfase1 5 4 3" xfId="12463"/>
    <cellStyle name="40% - Ênfase1 5 4 3 2" xfId="23034"/>
    <cellStyle name="40% - Ênfase1 5 4 3 3" xfId="34220"/>
    <cellStyle name="40% - Ênfase1 5 4 4" xfId="14188"/>
    <cellStyle name="40% - Ênfase1 5 4 4 2" xfId="24930"/>
    <cellStyle name="40% - Ênfase1 5 4 4 3" xfId="36116"/>
    <cellStyle name="40% - Ênfase1 5 4 5" xfId="15913"/>
    <cellStyle name="40% - Ênfase1 5 4 5 2" xfId="26826"/>
    <cellStyle name="40% - Ênfase1 5 4 5 3" xfId="38012"/>
    <cellStyle name="40% - Ênfase1 5 4 6" xfId="17638"/>
    <cellStyle name="40% - Ênfase1 5 4 6 2" xfId="28722"/>
    <cellStyle name="40% - Ênfase1 5 4 6 3" xfId="39908"/>
    <cellStyle name="40% - Ênfase1 5 4 7" xfId="19363"/>
    <cellStyle name="40% - Ênfase1 5 4 8" xfId="30551"/>
    <cellStyle name="40% - Ênfase1 5 4 9" xfId="41737"/>
    <cellStyle name="40% - Ênfase1 5 5" xfId="1167"/>
    <cellStyle name="40% - Ênfase1 5 5 10" xfId="43750"/>
    <cellStyle name="40% - Ênfase1 5 5 2" xfId="11023"/>
    <cellStyle name="40% - Ênfase1 5 5 2 2" xfId="21457"/>
    <cellStyle name="40% - Ênfase1 5 5 2 3" xfId="32645"/>
    <cellStyle name="40% - Ênfase1 5 5 3" xfId="12751"/>
    <cellStyle name="40% - Ênfase1 5 5 3 2" xfId="23350"/>
    <cellStyle name="40% - Ênfase1 5 5 3 3" xfId="34536"/>
    <cellStyle name="40% - Ênfase1 5 5 4" xfId="14476"/>
    <cellStyle name="40% - Ênfase1 5 5 4 2" xfId="25246"/>
    <cellStyle name="40% - Ênfase1 5 5 4 3" xfId="36432"/>
    <cellStyle name="40% - Ênfase1 5 5 5" xfId="16201"/>
    <cellStyle name="40% - Ênfase1 5 5 5 2" xfId="27142"/>
    <cellStyle name="40% - Ênfase1 5 5 5 3" xfId="38328"/>
    <cellStyle name="40% - Ênfase1 5 5 6" xfId="17926"/>
    <cellStyle name="40% - Ênfase1 5 5 6 2" xfId="29038"/>
    <cellStyle name="40% - Ênfase1 5 5 6 3" xfId="40224"/>
    <cellStyle name="40% - Ênfase1 5 5 7" xfId="19651"/>
    <cellStyle name="40% - Ênfase1 5 5 8" xfId="30839"/>
    <cellStyle name="40% - Ênfase1 5 5 9" xfId="42025"/>
    <cellStyle name="40% - Ênfase1 5 6" xfId="1483"/>
    <cellStyle name="40% - Ênfase1 5 6 10" xfId="44038"/>
    <cellStyle name="40% - Ênfase1 5 6 2" xfId="11311"/>
    <cellStyle name="40% - Ênfase1 5 6 2 2" xfId="21773"/>
    <cellStyle name="40% - Ênfase1 5 6 2 3" xfId="32961"/>
    <cellStyle name="40% - Ênfase1 5 6 3" xfId="13039"/>
    <cellStyle name="40% - Ênfase1 5 6 3 2" xfId="23666"/>
    <cellStyle name="40% - Ênfase1 5 6 3 3" xfId="34852"/>
    <cellStyle name="40% - Ênfase1 5 6 4" xfId="14764"/>
    <cellStyle name="40% - Ênfase1 5 6 4 2" xfId="25562"/>
    <cellStyle name="40% - Ênfase1 5 6 4 3" xfId="36748"/>
    <cellStyle name="40% - Ênfase1 5 6 5" xfId="16489"/>
    <cellStyle name="40% - Ênfase1 5 6 5 2" xfId="27458"/>
    <cellStyle name="40% - Ênfase1 5 6 5 3" xfId="38644"/>
    <cellStyle name="40% - Ênfase1 5 6 6" xfId="18214"/>
    <cellStyle name="40% - Ênfase1 5 6 6 2" xfId="29354"/>
    <cellStyle name="40% - Ênfase1 5 6 6 3" xfId="40540"/>
    <cellStyle name="40% - Ênfase1 5 6 7" xfId="19939"/>
    <cellStyle name="40% - Ênfase1 5 6 8" xfId="31127"/>
    <cellStyle name="40% - Ênfase1 5 6 9" xfId="42313"/>
    <cellStyle name="40% - Ênfase1 5 7" xfId="1799"/>
    <cellStyle name="40% - Ênfase1 5 7 10" xfId="44326"/>
    <cellStyle name="40% - Ênfase1 5 7 2" xfId="11599"/>
    <cellStyle name="40% - Ênfase1 5 7 2 2" xfId="22089"/>
    <cellStyle name="40% - Ênfase1 5 7 2 3" xfId="33277"/>
    <cellStyle name="40% - Ênfase1 5 7 3" xfId="13327"/>
    <cellStyle name="40% - Ênfase1 5 7 3 2" xfId="23982"/>
    <cellStyle name="40% - Ênfase1 5 7 3 3" xfId="35168"/>
    <cellStyle name="40% - Ênfase1 5 7 4" xfId="15052"/>
    <cellStyle name="40% - Ênfase1 5 7 4 2" xfId="25878"/>
    <cellStyle name="40% - Ênfase1 5 7 4 3" xfId="37064"/>
    <cellStyle name="40% - Ênfase1 5 7 5" xfId="16777"/>
    <cellStyle name="40% - Ênfase1 5 7 5 2" xfId="27774"/>
    <cellStyle name="40% - Ênfase1 5 7 5 3" xfId="38960"/>
    <cellStyle name="40% - Ênfase1 5 7 6" xfId="18502"/>
    <cellStyle name="40% - Ênfase1 5 7 6 2" xfId="29670"/>
    <cellStyle name="40% - Ênfase1 5 7 6 3" xfId="40856"/>
    <cellStyle name="40% - Ênfase1 5 7 7" xfId="20227"/>
    <cellStyle name="40% - Ênfase1 5 7 8" xfId="31415"/>
    <cellStyle name="40% - Ênfase1 5 7 9" xfId="42601"/>
    <cellStyle name="40% - Ênfase1 5 8" xfId="2132"/>
    <cellStyle name="40% - Ênfase1 5 8 2" xfId="20515"/>
    <cellStyle name="40% - Ênfase1 5 8 3" xfId="31703"/>
    <cellStyle name="40% - Ênfase1 5 9" xfId="11887"/>
    <cellStyle name="40% - Ênfase1 5 9 2" xfId="22402"/>
    <cellStyle name="40% - Ênfase1 5 9 3" xfId="33588"/>
    <cellStyle name="40% - Ênfase1 6" xfId="285"/>
    <cellStyle name="40% - Ênfase1 6 10" xfId="15399"/>
    <cellStyle name="40% - Ênfase1 6 10 2" xfId="26262"/>
    <cellStyle name="40% - Ênfase1 6 10 3" xfId="37448"/>
    <cellStyle name="40% - Ênfase1 6 11" xfId="17124"/>
    <cellStyle name="40% - Ênfase1 6 11 2" xfId="28158"/>
    <cellStyle name="40% - Ênfase1 6 11 3" xfId="39344"/>
    <cellStyle name="40% - Ênfase1 6 12" xfId="18849"/>
    <cellStyle name="40% - Ênfase1 6 13" xfId="30037"/>
    <cellStyle name="40% - Ênfase1 6 14" xfId="41223"/>
    <cellStyle name="40% - Ênfase1 6 15" xfId="42948"/>
    <cellStyle name="40% - Ênfase1 6 2" xfId="603"/>
    <cellStyle name="40% - Ênfase1 6 2 10" xfId="43236"/>
    <cellStyle name="40% - Ênfase1 6 2 2" xfId="10509"/>
    <cellStyle name="40% - Ênfase1 6 2 2 2" xfId="20893"/>
    <cellStyle name="40% - Ênfase1 6 2 2 3" xfId="32081"/>
    <cellStyle name="40% - Ênfase1 6 2 3" xfId="12237"/>
    <cellStyle name="40% - Ênfase1 6 2 3 2" xfId="22786"/>
    <cellStyle name="40% - Ênfase1 6 2 3 3" xfId="33972"/>
    <cellStyle name="40% - Ênfase1 6 2 4" xfId="13962"/>
    <cellStyle name="40% - Ênfase1 6 2 4 2" xfId="24682"/>
    <cellStyle name="40% - Ênfase1 6 2 4 3" xfId="35868"/>
    <cellStyle name="40% - Ênfase1 6 2 5" xfId="15687"/>
    <cellStyle name="40% - Ênfase1 6 2 5 2" xfId="26578"/>
    <cellStyle name="40% - Ênfase1 6 2 5 3" xfId="37764"/>
    <cellStyle name="40% - Ênfase1 6 2 6" xfId="17412"/>
    <cellStyle name="40% - Ênfase1 6 2 6 2" xfId="28474"/>
    <cellStyle name="40% - Ênfase1 6 2 6 3" xfId="39660"/>
    <cellStyle name="40% - Ênfase1 6 2 7" xfId="19137"/>
    <cellStyle name="40% - Ênfase1 6 2 8" xfId="30325"/>
    <cellStyle name="40% - Ênfase1 6 2 9" xfId="41511"/>
    <cellStyle name="40% - Ênfase1 6 3" xfId="919"/>
    <cellStyle name="40% - Ênfase1 6 3 10" xfId="43524"/>
    <cellStyle name="40% - Ênfase1 6 3 2" xfId="10797"/>
    <cellStyle name="40% - Ênfase1 6 3 2 2" xfId="21209"/>
    <cellStyle name="40% - Ênfase1 6 3 2 3" xfId="32397"/>
    <cellStyle name="40% - Ênfase1 6 3 3" xfId="12525"/>
    <cellStyle name="40% - Ênfase1 6 3 3 2" xfId="23102"/>
    <cellStyle name="40% - Ênfase1 6 3 3 3" xfId="34288"/>
    <cellStyle name="40% - Ênfase1 6 3 4" xfId="14250"/>
    <cellStyle name="40% - Ênfase1 6 3 4 2" xfId="24998"/>
    <cellStyle name="40% - Ênfase1 6 3 4 3" xfId="36184"/>
    <cellStyle name="40% - Ênfase1 6 3 5" xfId="15975"/>
    <cellStyle name="40% - Ênfase1 6 3 5 2" xfId="26894"/>
    <cellStyle name="40% - Ênfase1 6 3 5 3" xfId="38080"/>
    <cellStyle name="40% - Ênfase1 6 3 6" xfId="17700"/>
    <cellStyle name="40% - Ênfase1 6 3 6 2" xfId="28790"/>
    <cellStyle name="40% - Ênfase1 6 3 6 3" xfId="39976"/>
    <cellStyle name="40% - Ênfase1 6 3 7" xfId="19425"/>
    <cellStyle name="40% - Ênfase1 6 3 8" xfId="30613"/>
    <cellStyle name="40% - Ênfase1 6 3 9" xfId="41799"/>
    <cellStyle name="40% - Ênfase1 6 4" xfId="1235"/>
    <cellStyle name="40% - Ênfase1 6 4 10" xfId="43812"/>
    <cellStyle name="40% - Ênfase1 6 4 2" xfId="11085"/>
    <cellStyle name="40% - Ênfase1 6 4 2 2" xfId="21525"/>
    <cellStyle name="40% - Ênfase1 6 4 2 3" xfId="32713"/>
    <cellStyle name="40% - Ênfase1 6 4 3" xfId="12813"/>
    <cellStyle name="40% - Ênfase1 6 4 3 2" xfId="23418"/>
    <cellStyle name="40% - Ênfase1 6 4 3 3" xfId="34604"/>
    <cellStyle name="40% - Ênfase1 6 4 4" xfId="14538"/>
    <cellStyle name="40% - Ênfase1 6 4 4 2" xfId="25314"/>
    <cellStyle name="40% - Ênfase1 6 4 4 3" xfId="36500"/>
    <cellStyle name="40% - Ênfase1 6 4 5" xfId="16263"/>
    <cellStyle name="40% - Ênfase1 6 4 5 2" xfId="27210"/>
    <cellStyle name="40% - Ênfase1 6 4 5 3" xfId="38396"/>
    <cellStyle name="40% - Ênfase1 6 4 6" xfId="17988"/>
    <cellStyle name="40% - Ênfase1 6 4 6 2" xfId="29106"/>
    <cellStyle name="40% - Ênfase1 6 4 6 3" xfId="40292"/>
    <cellStyle name="40% - Ênfase1 6 4 7" xfId="19713"/>
    <cellStyle name="40% - Ênfase1 6 4 8" xfId="30901"/>
    <cellStyle name="40% - Ênfase1 6 4 9" xfId="42087"/>
    <cellStyle name="40% - Ênfase1 6 5" xfId="1551"/>
    <cellStyle name="40% - Ênfase1 6 5 10" xfId="44100"/>
    <cellStyle name="40% - Ênfase1 6 5 2" xfId="11373"/>
    <cellStyle name="40% - Ênfase1 6 5 2 2" xfId="21841"/>
    <cellStyle name="40% - Ênfase1 6 5 2 3" xfId="33029"/>
    <cellStyle name="40% - Ênfase1 6 5 3" xfId="13101"/>
    <cellStyle name="40% - Ênfase1 6 5 3 2" xfId="23734"/>
    <cellStyle name="40% - Ênfase1 6 5 3 3" xfId="34920"/>
    <cellStyle name="40% - Ênfase1 6 5 4" xfId="14826"/>
    <cellStyle name="40% - Ênfase1 6 5 4 2" xfId="25630"/>
    <cellStyle name="40% - Ênfase1 6 5 4 3" xfId="36816"/>
    <cellStyle name="40% - Ênfase1 6 5 5" xfId="16551"/>
    <cellStyle name="40% - Ênfase1 6 5 5 2" xfId="27526"/>
    <cellStyle name="40% - Ênfase1 6 5 5 3" xfId="38712"/>
    <cellStyle name="40% - Ênfase1 6 5 6" xfId="18276"/>
    <cellStyle name="40% - Ênfase1 6 5 6 2" xfId="29422"/>
    <cellStyle name="40% - Ênfase1 6 5 6 3" xfId="40608"/>
    <cellStyle name="40% - Ênfase1 6 5 7" xfId="20001"/>
    <cellStyle name="40% - Ênfase1 6 5 8" xfId="31189"/>
    <cellStyle name="40% - Ênfase1 6 5 9" xfId="42375"/>
    <cellStyle name="40% - Ênfase1 6 6" xfId="1867"/>
    <cellStyle name="40% - Ênfase1 6 6 10" xfId="44388"/>
    <cellStyle name="40% - Ênfase1 6 6 2" xfId="11661"/>
    <cellStyle name="40% - Ênfase1 6 6 2 2" xfId="22157"/>
    <cellStyle name="40% - Ênfase1 6 6 2 3" xfId="33345"/>
    <cellStyle name="40% - Ênfase1 6 6 3" xfId="13389"/>
    <cellStyle name="40% - Ênfase1 6 6 3 2" xfId="24050"/>
    <cellStyle name="40% - Ênfase1 6 6 3 3" xfId="35236"/>
    <cellStyle name="40% - Ênfase1 6 6 4" xfId="15114"/>
    <cellStyle name="40% - Ênfase1 6 6 4 2" xfId="25946"/>
    <cellStyle name="40% - Ênfase1 6 6 4 3" xfId="37132"/>
    <cellStyle name="40% - Ênfase1 6 6 5" xfId="16839"/>
    <cellStyle name="40% - Ênfase1 6 6 5 2" xfId="27842"/>
    <cellStyle name="40% - Ênfase1 6 6 5 3" xfId="39028"/>
    <cellStyle name="40% - Ênfase1 6 6 6" xfId="18564"/>
    <cellStyle name="40% - Ênfase1 6 6 6 2" xfId="29738"/>
    <cellStyle name="40% - Ênfase1 6 6 6 3" xfId="40924"/>
    <cellStyle name="40% - Ênfase1 6 6 7" xfId="20289"/>
    <cellStyle name="40% - Ênfase1 6 6 8" xfId="31477"/>
    <cellStyle name="40% - Ênfase1 6 6 9" xfId="42663"/>
    <cellStyle name="40% - Ênfase1 6 7" xfId="10220"/>
    <cellStyle name="40% - Ênfase1 6 7 2" xfId="20577"/>
    <cellStyle name="40% - Ênfase1 6 7 3" xfId="31765"/>
    <cellStyle name="40% - Ênfase1 6 8" xfId="11949"/>
    <cellStyle name="40% - Ênfase1 6 8 2" xfId="22470"/>
    <cellStyle name="40% - Ênfase1 6 8 3" xfId="33656"/>
    <cellStyle name="40% - Ênfase1 6 9" xfId="13674"/>
    <cellStyle name="40% - Ênfase1 6 9 2" xfId="24366"/>
    <cellStyle name="40% - Ênfase1 6 9 3" xfId="35552"/>
    <cellStyle name="40% - Ênfase1 7" xfId="445"/>
    <cellStyle name="40% - Ênfase1 7 10" xfId="43092"/>
    <cellStyle name="40% - Ênfase1 7 2" xfId="10365"/>
    <cellStyle name="40% - Ênfase1 7 2 2" xfId="20735"/>
    <cellStyle name="40% - Ênfase1 7 2 3" xfId="31923"/>
    <cellStyle name="40% - Ênfase1 7 3" xfId="12093"/>
    <cellStyle name="40% - Ênfase1 7 3 2" xfId="22628"/>
    <cellStyle name="40% - Ênfase1 7 3 3" xfId="33814"/>
    <cellStyle name="40% - Ênfase1 7 4" xfId="13818"/>
    <cellStyle name="40% - Ênfase1 7 4 2" xfId="24524"/>
    <cellStyle name="40% - Ênfase1 7 4 3" xfId="35710"/>
    <cellStyle name="40% - Ênfase1 7 5" xfId="15543"/>
    <cellStyle name="40% - Ênfase1 7 5 2" xfId="26420"/>
    <cellStyle name="40% - Ênfase1 7 5 3" xfId="37606"/>
    <cellStyle name="40% - Ênfase1 7 6" xfId="17268"/>
    <cellStyle name="40% - Ênfase1 7 6 2" xfId="28316"/>
    <cellStyle name="40% - Ênfase1 7 6 3" xfId="39502"/>
    <cellStyle name="40% - Ênfase1 7 7" xfId="18993"/>
    <cellStyle name="40% - Ênfase1 7 8" xfId="30181"/>
    <cellStyle name="40% - Ênfase1 7 9" xfId="41367"/>
    <cellStyle name="40% - Ênfase1 8" xfId="761"/>
    <cellStyle name="40% - Ênfase1 8 10" xfId="43380"/>
    <cellStyle name="40% - Ênfase1 8 2" xfId="10653"/>
    <cellStyle name="40% - Ênfase1 8 2 2" xfId="21051"/>
    <cellStyle name="40% - Ênfase1 8 2 3" xfId="32239"/>
    <cellStyle name="40% - Ênfase1 8 3" xfId="12381"/>
    <cellStyle name="40% - Ênfase1 8 3 2" xfId="22944"/>
    <cellStyle name="40% - Ênfase1 8 3 3" xfId="34130"/>
    <cellStyle name="40% - Ênfase1 8 4" xfId="14106"/>
    <cellStyle name="40% - Ênfase1 8 4 2" xfId="24840"/>
    <cellStyle name="40% - Ênfase1 8 4 3" xfId="36026"/>
    <cellStyle name="40% - Ênfase1 8 5" xfId="15831"/>
    <cellStyle name="40% - Ênfase1 8 5 2" xfId="26736"/>
    <cellStyle name="40% - Ênfase1 8 5 3" xfId="37922"/>
    <cellStyle name="40% - Ênfase1 8 6" xfId="17556"/>
    <cellStyle name="40% - Ênfase1 8 6 2" xfId="28632"/>
    <cellStyle name="40% - Ênfase1 8 6 3" xfId="39818"/>
    <cellStyle name="40% - Ênfase1 8 7" xfId="19281"/>
    <cellStyle name="40% - Ênfase1 8 8" xfId="30469"/>
    <cellStyle name="40% - Ênfase1 8 9" xfId="41655"/>
    <cellStyle name="40% - Ênfase1 9" xfId="1077"/>
    <cellStyle name="40% - Ênfase1 9 10" xfId="43668"/>
    <cellStyle name="40% - Ênfase1 9 2" xfId="10941"/>
    <cellStyle name="40% - Ênfase1 9 2 2" xfId="21367"/>
    <cellStyle name="40% - Ênfase1 9 2 3" xfId="32555"/>
    <cellStyle name="40% - Ênfase1 9 3" xfId="12669"/>
    <cellStyle name="40% - Ênfase1 9 3 2" xfId="23260"/>
    <cellStyle name="40% - Ênfase1 9 3 3" xfId="34446"/>
    <cellStyle name="40% - Ênfase1 9 4" xfId="14394"/>
    <cellStyle name="40% - Ênfase1 9 4 2" xfId="25156"/>
    <cellStyle name="40% - Ênfase1 9 4 3" xfId="36342"/>
    <cellStyle name="40% - Ênfase1 9 5" xfId="16119"/>
    <cellStyle name="40% - Ênfase1 9 5 2" xfId="27052"/>
    <cellStyle name="40% - Ênfase1 9 5 3" xfId="38238"/>
    <cellStyle name="40% - Ênfase1 9 6" xfId="17844"/>
    <cellStyle name="40% - Ênfase1 9 6 2" xfId="28948"/>
    <cellStyle name="40% - Ênfase1 9 6 3" xfId="40134"/>
    <cellStyle name="40% - Ênfase1 9 7" xfId="19569"/>
    <cellStyle name="40% - Ênfase1 9 8" xfId="30757"/>
    <cellStyle name="40% - Ênfase1 9 9" xfId="41943"/>
    <cellStyle name="40% - Ênfase2" xfId="30" builtinId="35" customBuiltin="1"/>
    <cellStyle name="40% - Ênfase2 10" xfId="1394"/>
    <cellStyle name="40% - Ênfase2 10 10" xfId="43957"/>
    <cellStyle name="40% - Ênfase2 10 2" xfId="11230"/>
    <cellStyle name="40% - Ênfase2 10 2 2" xfId="21684"/>
    <cellStyle name="40% - Ênfase2 10 2 3" xfId="32872"/>
    <cellStyle name="40% - Ênfase2 10 3" xfId="12958"/>
    <cellStyle name="40% - Ênfase2 10 3 2" xfId="23577"/>
    <cellStyle name="40% - Ênfase2 10 3 3" xfId="34763"/>
    <cellStyle name="40% - Ênfase2 10 4" xfId="14683"/>
    <cellStyle name="40% - Ênfase2 10 4 2" xfId="25473"/>
    <cellStyle name="40% - Ênfase2 10 4 3" xfId="36659"/>
    <cellStyle name="40% - Ênfase2 10 5" xfId="16408"/>
    <cellStyle name="40% - Ênfase2 10 5 2" xfId="27369"/>
    <cellStyle name="40% - Ênfase2 10 5 3" xfId="38555"/>
    <cellStyle name="40% - Ênfase2 10 6" xfId="18133"/>
    <cellStyle name="40% - Ênfase2 10 6 2" xfId="29265"/>
    <cellStyle name="40% - Ênfase2 10 6 3" xfId="40451"/>
    <cellStyle name="40% - Ênfase2 10 7" xfId="19858"/>
    <cellStyle name="40% - Ênfase2 10 8" xfId="31046"/>
    <cellStyle name="40% - Ênfase2 10 9" xfId="42232"/>
    <cellStyle name="40% - Ênfase2 11" xfId="1710"/>
    <cellStyle name="40% - Ênfase2 11 10" xfId="44245"/>
    <cellStyle name="40% - Ênfase2 11 2" xfId="11518"/>
    <cellStyle name="40% - Ênfase2 11 2 2" xfId="22000"/>
    <cellStyle name="40% - Ênfase2 11 2 3" xfId="33188"/>
    <cellStyle name="40% - Ênfase2 11 3" xfId="13246"/>
    <cellStyle name="40% - Ênfase2 11 3 2" xfId="23893"/>
    <cellStyle name="40% - Ênfase2 11 3 3" xfId="35079"/>
    <cellStyle name="40% - Ênfase2 11 4" xfId="14971"/>
    <cellStyle name="40% - Ênfase2 11 4 2" xfId="25789"/>
    <cellStyle name="40% - Ênfase2 11 4 3" xfId="36975"/>
    <cellStyle name="40% - Ênfase2 11 5" xfId="16696"/>
    <cellStyle name="40% - Ênfase2 11 5 2" xfId="27685"/>
    <cellStyle name="40% - Ênfase2 11 5 3" xfId="38871"/>
    <cellStyle name="40% - Ênfase2 11 6" xfId="18421"/>
    <cellStyle name="40% - Ênfase2 11 6 2" xfId="29581"/>
    <cellStyle name="40% - Ênfase2 11 6 3" xfId="40767"/>
    <cellStyle name="40% - Ênfase2 11 7" xfId="20146"/>
    <cellStyle name="40% - Ênfase2 11 8" xfId="31334"/>
    <cellStyle name="40% - Ênfase2 11 9" xfId="42520"/>
    <cellStyle name="40% - Ênfase2 12" xfId="2020"/>
    <cellStyle name="40% - Ênfase2 12 2" xfId="20434"/>
    <cellStyle name="40% - Ênfase2 12 3" xfId="31622"/>
    <cellStyle name="40% - Ênfase2 13" xfId="11806"/>
    <cellStyle name="40% - Ênfase2 13 2" xfId="22316"/>
    <cellStyle name="40% - Ênfase2 13 3" xfId="33504"/>
    <cellStyle name="40% - Ênfase2 14" xfId="13534"/>
    <cellStyle name="40% - Ênfase2 14 2" xfId="24209"/>
    <cellStyle name="40% - Ênfase2 14 3" xfId="35395"/>
    <cellStyle name="40% - Ênfase2 15" xfId="15259"/>
    <cellStyle name="40% - Ênfase2 15 2" xfId="26105"/>
    <cellStyle name="40% - Ênfase2 15 3" xfId="37291"/>
    <cellStyle name="40% - Ênfase2 16" xfId="16984"/>
    <cellStyle name="40% - Ênfase2 16 2" xfId="28001"/>
    <cellStyle name="40% - Ênfase2 16 3" xfId="39187"/>
    <cellStyle name="40% - Ênfase2 17" xfId="18709"/>
    <cellStyle name="40% - Ênfase2 18" xfId="29897"/>
    <cellStyle name="40% - Ênfase2 19" xfId="41083"/>
    <cellStyle name="40% - Ênfase2 2" xfId="150"/>
    <cellStyle name="40% - Ênfase2 2 10" xfId="11826"/>
    <cellStyle name="40% - Ênfase2 2 10 2" xfId="22335"/>
    <cellStyle name="40% - Ênfase2 2 10 3" xfId="33521"/>
    <cellStyle name="40% - Ênfase2 2 11" xfId="13551"/>
    <cellStyle name="40% - Ênfase2 2 11 2" xfId="24231"/>
    <cellStyle name="40% - Ênfase2 2 11 3" xfId="35417"/>
    <cellStyle name="40% - Ênfase2 2 12" xfId="15276"/>
    <cellStyle name="40% - Ênfase2 2 12 2" xfId="26127"/>
    <cellStyle name="40% - Ênfase2 2 12 3" xfId="37313"/>
    <cellStyle name="40% - Ênfase2 2 13" xfId="17001"/>
    <cellStyle name="40% - Ênfase2 2 13 2" xfId="28023"/>
    <cellStyle name="40% - Ênfase2 2 13 3" xfId="39209"/>
    <cellStyle name="40% - Ênfase2 2 14" xfId="18726"/>
    <cellStyle name="40% - Ênfase2 2 15" xfId="29914"/>
    <cellStyle name="40% - Ênfase2 2 16" xfId="41100"/>
    <cellStyle name="40% - Ênfase2 2 17" xfId="42825"/>
    <cellStyle name="40% - Ênfase2 2 2" xfId="240"/>
    <cellStyle name="40% - Ênfase2 2 2 10" xfId="13633"/>
    <cellStyle name="40% - Ênfase2 2 2 10 2" xfId="24321"/>
    <cellStyle name="40% - Ênfase2 2 2 10 3" xfId="35507"/>
    <cellStyle name="40% - Ênfase2 2 2 11" xfId="15358"/>
    <cellStyle name="40% - Ênfase2 2 2 11 2" xfId="26217"/>
    <cellStyle name="40% - Ênfase2 2 2 11 3" xfId="37403"/>
    <cellStyle name="40% - Ênfase2 2 2 12" xfId="17083"/>
    <cellStyle name="40% - Ênfase2 2 2 12 2" xfId="28113"/>
    <cellStyle name="40% - Ênfase2 2 2 12 3" xfId="39299"/>
    <cellStyle name="40% - Ênfase2 2 2 13" xfId="18808"/>
    <cellStyle name="40% - Ênfase2 2 2 14" xfId="29996"/>
    <cellStyle name="40% - Ênfase2 2 2 15" xfId="41182"/>
    <cellStyle name="40% - Ênfase2 2 2 16" xfId="42907"/>
    <cellStyle name="40% - Ênfase2 2 2 2" xfId="398"/>
    <cellStyle name="40% - Ênfase2 2 2 2 10" xfId="15502"/>
    <cellStyle name="40% - Ênfase2 2 2 2 10 2" xfId="26375"/>
    <cellStyle name="40% - Ênfase2 2 2 2 10 3" xfId="37561"/>
    <cellStyle name="40% - Ênfase2 2 2 2 11" xfId="17227"/>
    <cellStyle name="40% - Ênfase2 2 2 2 11 2" xfId="28271"/>
    <cellStyle name="40% - Ênfase2 2 2 2 11 3" xfId="39457"/>
    <cellStyle name="40% - Ênfase2 2 2 2 12" xfId="18952"/>
    <cellStyle name="40% - Ênfase2 2 2 2 13" xfId="30140"/>
    <cellStyle name="40% - Ênfase2 2 2 2 14" xfId="41326"/>
    <cellStyle name="40% - Ênfase2 2 2 2 15" xfId="43051"/>
    <cellStyle name="40% - Ênfase2 2 2 2 2" xfId="716"/>
    <cellStyle name="40% - Ênfase2 2 2 2 2 10" xfId="43339"/>
    <cellStyle name="40% - Ênfase2 2 2 2 2 2" xfId="10612"/>
    <cellStyle name="40% - Ênfase2 2 2 2 2 2 2" xfId="21006"/>
    <cellStyle name="40% - Ênfase2 2 2 2 2 2 3" xfId="32194"/>
    <cellStyle name="40% - Ênfase2 2 2 2 2 3" xfId="12340"/>
    <cellStyle name="40% - Ênfase2 2 2 2 2 3 2" xfId="22899"/>
    <cellStyle name="40% - Ênfase2 2 2 2 2 3 3" xfId="34085"/>
    <cellStyle name="40% - Ênfase2 2 2 2 2 4" xfId="14065"/>
    <cellStyle name="40% - Ênfase2 2 2 2 2 4 2" xfId="24795"/>
    <cellStyle name="40% - Ênfase2 2 2 2 2 4 3" xfId="35981"/>
    <cellStyle name="40% - Ênfase2 2 2 2 2 5" xfId="15790"/>
    <cellStyle name="40% - Ênfase2 2 2 2 2 5 2" xfId="26691"/>
    <cellStyle name="40% - Ênfase2 2 2 2 2 5 3" xfId="37877"/>
    <cellStyle name="40% - Ênfase2 2 2 2 2 6" xfId="17515"/>
    <cellStyle name="40% - Ênfase2 2 2 2 2 6 2" xfId="28587"/>
    <cellStyle name="40% - Ênfase2 2 2 2 2 6 3" xfId="39773"/>
    <cellStyle name="40% - Ênfase2 2 2 2 2 7" xfId="19240"/>
    <cellStyle name="40% - Ênfase2 2 2 2 2 8" xfId="30428"/>
    <cellStyle name="40% - Ênfase2 2 2 2 2 9" xfId="41614"/>
    <cellStyle name="40% - Ênfase2 2 2 2 3" xfId="1032"/>
    <cellStyle name="40% - Ênfase2 2 2 2 3 10" xfId="43627"/>
    <cellStyle name="40% - Ênfase2 2 2 2 3 2" xfId="10900"/>
    <cellStyle name="40% - Ênfase2 2 2 2 3 2 2" xfId="21322"/>
    <cellStyle name="40% - Ênfase2 2 2 2 3 2 3" xfId="32510"/>
    <cellStyle name="40% - Ênfase2 2 2 2 3 3" xfId="12628"/>
    <cellStyle name="40% - Ênfase2 2 2 2 3 3 2" xfId="23215"/>
    <cellStyle name="40% - Ênfase2 2 2 2 3 3 3" xfId="34401"/>
    <cellStyle name="40% - Ênfase2 2 2 2 3 4" xfId="14353"/>
    <cellStyle name="40% - Ênfase2 2 2 2 3 4 2" xfId="25111"/>
    <cellStyle name="40% - Ênfase2 2 2 2 3 4 3" xfId="36297"/>
    <cellStyle name="40% - Ênfase2 2 2 2 3 5" xfId="16078"/>
    <cellStyle name="40% - Ênfase2 2 2 2 3 5 2" xfId="27007"/>
    <cellStyle name="40% - Ênfase2 2 2 2 3 5 3" xfId="38193"/>
    <cellStyle name="40% - Ênfase2 2 2 2 3 6" xfId="17803"/>
    <cellStyle name="40% - Ênfase2 2 2 2 3 6 2" xfId="28903"/>
    <cellStyle name="40% - Ênfase2 2 2 2 3 6 3" xfId="40089"/>
    <cellStyle name="40% - Ênfase2 2 2 2 3 7" xfId="19528"/>
    <cellStyle name="40% - Ênfase2 2 2 2 3 8" xfId="30716"/>
    <cellStyle name="40% - Ênfase2 2 2 2 3 9" xfId="41902"/>
    <cellStyle name="40% - Ênfase2 2 2 2 4" xfId="1348"/>
    <cellStyle name="40% - Ênfase2 2 2 2 4 10" xfId="43915"/>
    <cellStyle name="40% - Ênfase2 2 2 2 4 2" xfId="11188"/>
    <cellStyle name="40% - Ênfase2 2 2 2 4 2 2" xfId="21638"/>
    <cellStyle name="40% - Ênfase2 2 2 2 4 2 3" xfId="32826"/>
    <cellStyle name="40% - Ênfase2 2 2 2 4 3" xfId="12916"/>
    <cellStyle name="40% - Ênfase2 2 2 2 4 3 2" xfId="23531"/>
    <cellStyle name="40% - Ênfase2 2 2 2 4 3 3" xfId="34717"/>
    <cellStyle name="40% - Ênfase2 2 2 2 4 4" xfId="14641"/>
    <cellStyle name="40% - Ênfase2 2 2 2 4 4 2" xfId="25427"/>
    <cellStyle name="40% - Ênfase2 2 2 2 4 4 3" xfId="36613"/>
    <cellStyle name="40% - Ênfase2 2 2 2 4 5" xfId="16366"/>
    <cellStyle name="40% - Ênfase2 2 2 2 4 5 2" xfId="27323"/>
    <cellStyle name="40% - Ênfase2 2 2 2 4 5 3" xfId="38509"/>
    <cellStyle name="40% - Ênfase2 2 2 2 4 6" xfId="18091"/>
    <cellStyle name="40% - Ênfase2 2 2 2 4 6 2" xfId="29219"/>
    <cellStyle name="40% - Ênfase2 2 2 2 4 6 3" xfId="40405"/>
    <cellStyle name="40% - Ênfase2 2 2 2 4 7" xfId="19816"/>
    <cellStyle name="40% - Ênfase2 2 2 2 4 8" xfId="31004"/>
    <cellStyle name="40% - Ênfase2 2 2 2 4 9" xfId="42190"/>
    <cellStyle name="40% - Ênfase2 2 2 2 5" xfId="1664"/>
    <cellStyle name="40% - Ênfase2 2 2 2 5 10" xfId="44203"/>
    <cellStyle name="40% - Ênfase2 2 2 2 5 2" xfId="11476"/>
    <cellStyle name="40% - Ênfase2 2 2 2 5 2 2" xfId="21954"/>
    <cellStyle name="40% - Ênfase2 2 2 2 5 2 3" xfId="33142"/>
    <cellStyle name="40% - Ênfase2 2 2 2 5 3" xfId="13204"/>
    <cellStyle name="40% - Ênfase2 2 2 2 5 3 2" xfId="23847"/>
    <cellStyle name="40% - Ênfase2 2 2 2 5 3 3" xfId="35033"/>
    <cellStyle name="40% - Ênfase2 2 2 2 5 4" xfId="14929"/>
    <cellStyle name="40% - Ênfase2 2 2 2 5 4 2" xfId="25743"/>
    <cellStyle name="40% - Ênfase2 2 2 2 5 4 3" xfId="36929"/>
    <cellStyle name="40% - Ênfase2 2 2 2 5 5" xfId="16654"/>
    <cellStyle name="40% - Ênfase2 2 2 2 5 5 2" xfId="27639"/>
    <cellStyle name="40% - Ênfase2 2 2 2 5 5 3" xfId="38825"/>
    <cellStyle name="40% - Ênfase2 2 2 2 5 6" xfId="18379"/>
    <cellStyle name="40% - Ênfase2 2 2 2 5 6 2" xfId="29535"/>
    <cellStyle name="40% - Ênfase2 2 2 2 5 6 3" xfId="40721"/>
    <cellStyle name="40% - Ênfase2 2 2 2 5 7" xfId="20104"/>
    <cellStyle name="40% - Ênfase2 2 2 2 5 8" xfId="31292"/>
    <cellStyle name="40% - Ênfase2 2 2 2 5 9" xfId="42478"/>
    <cellStyle name="40% - Ênfase2 2 2 2 6" xfId="1980"/>
    <cellStyle name="40% - Ênfase2 2 2 2 6 10" xfId="44491"/>
    <cellStyle name="40% - Ênfase2 2 2 2 6 2" xfId="11764"/>
    <cellStyle name="40% - Ênfase2 2 2 2 6 2 2" xfId="22270"/>
    <cellStyle name="40% - Ênfase2 2 2 2 6 2 3" xfId="33458"/>
    <cellStyle name="40% - Ênfase2 2 2 2 6 3" xfId="13492"/>
    <cellStyle name="40% - Ênfase2 2 2 2 6 3 2" xfId="24163"/>
    <cellStyle name="40% - Ênfase2 2 2 2 6 3 3" xfId="35349"/>
    <cellStyle name="40% - Ênfase2 2 2 2 6 4" xfId="15217"/>
    <cellStyle name="40% - Ênfase2 2 2 2 6 4 2" xfId="26059"/>
    <cellStyle name="40% - Ênfase2 2 2 2 6 4 3" xfId="37245"/>
    <cellStyle name="40% - Ênfase2 2 2 2 6 5" xfId="16942"/>
    <cellStyle name="40% - Ênfase2 2 2 2 6 5 2" xfId="27955"/>
    <cellStyle name="40% - Ênfase2 2 2 2 6 5 3" xfId="39141"/>
    <cellStyle name="40% - Ênfase2 2 2 2 6 6" xfId="18667"/>
    <cellStyle name="40% - Ênfase2 2 2 2 6 6 2" xfId="29851"/>
    <cellStyle name="40% - Ênfase2 2 2 2 6 6 3" xfId="41037"/>
    <cellStyle name="40% - Ênfase2 2 2 2 6 7" xfId="20392"/>
    <cellStyle name="40% - Ênfase2 2 2 2 6 8" xfId="31580"/>
    <cellStyle name="40% - Ênfase2 2 2 2 6 9" xfId="42766"/>
    <cellStyle name="40% - Ênfase2 2 2 2 7" xfId="10323"/>
    <cellStyle name="40% - Ênfase2 2 2 2 7 2" xfId="20690"/>
    <cellStyle name="40% - Ênfase2 2 2 2 7 3" xfId="31878"/>
    <cellStyle name="40% - Ênfase2 2 2 2 8" xfId="12052"/>
    <cellStyle name="40% - Ênfase2 2 2 2 8 2" xfId="22583"/>
    <cellStyle name="40% - Ênfase2 2 2 2 8 3" xfId="33769"/>
    <cellStyle name="40% - Ênfase2 2 2 2 9" xfId="13777"/>
    <cellStyle name="40% - Ênfase2 2 2 2 9 2" xfId="24479"/>
    <cellStyle name="40% - Ênfase2 2 2 2 9 3" xfId="35665"/>
    <cellStyle name="40% - Ênfase2 2 2 3" xfId="558"/>
    <cellStyle name="40% - Ênfase2 2 2 3 10" xfId="43195"/>
    <cellStyle name="40% - Ênfase2 2 2 3 2" xfId="10468"/>
    <cellStyle name="40% - Ênfase2 2 2 3 2 2" xfId="20848"/>
    <cellStyle name="40% - Ênfase2 2 2 3 2 3" xfId="32036"/>
    <cellStyle name="40% - Ênfase2 2 2 3 3" xfId="12196"/>
    <cellStyle name="40% - Ênfase2 2 2 3 3 2" xfId="22741"/>
    <cellStyle name="40% - Ênfase2 2 2 3 3 3" xfId="33927"/>
    <cellStyle name="40% - Ênfase2 2 2 3 4" xfId="13921"/>
    <cellStyle name="40% - Ênfase2 2 2 3 4 2" xfId="24637"/>
    <cellStyle name="40% - Ênfase2 2 2 3 4 3" xfId="35823"/>
    <cellStyle name="40% - Ênfase2 2 2 3 5" xfId="15646"/>
    <cellStyle name="40% - Ênfase2 2 2 3 5 2" xfId="26533"/>
    <cellStyle name="40% - Ênfase2 2 2 3 5 3" xfId="37719"/>
    <cellStyle name="40% - Ênfase2 2 2 3 6" xfId="17371"/>
    <cellStyle name="40% - Ênfase2 2 2 3 6 2" xfId="28429"/>
    <cellStyle name="40% - Ênfase2 2 2 3 6 3" xfId="39615"/>
    <cellStyle name="40% - Ênfase2 2 2 3 7" xfId="19096"/>
    <cellStyle name="40% - Ênfase2 2 2 3 8" xfId="30284"/>
    <cellStyle name="40% - Ênfase2 2 2 3 9" xfId="41470"/>
    <cellStyle name="40% - Ênfase2 2 2 4" xfId="874"/>
    <cellStyle name="40% - Ênfase2 2 2 4 10" xfId="43483"/>
    <cellStyle name="40% - Ênfase2 2 2 4 2" xfId="10756"/>
    <cellStyle name="40% - Ênfase2 2 2 4 2 2" xfId="21164"/>
    <cellStyle name="40% - Ênfase2 2 2 4 2 3" xfId="32352"/>
    <cellStyle name="40% - Ênfase2 2 2 4 3" xfId="12484"/>
    <cellStyle name="40% - Ênfase2 2 2 4 3 2" xfId="23057"/>
    <cellStyle name="40% - Ênfase2 2 2 4 3 3" xfId="34243"/>
    <cellStyle name="40% - Ênfase2 2 2 4 4" xfId="14209"/>
    <cellStyle name="40% - Ênfase2 2 2 4 4 2" xfId="24953"/>
    <cellStyle name="40% - Ênfase2 2 2 4 4 3" xfId="36139"/>
    <cellStyle name="40% - Ênfase2 2 2 4 5" xfId="15934"/>
    <cellStyle name="40% - Ênfase2 2 2 4 5 2" xfId="26849"/>
    <cellStyle name="40% - Ênfase2 2 2 4 5 3" xfId="38035"/>
    <cellStyle name="40% - Ênfase2 2 2 4 6" xfId="17659"/>
    <cellStyle name="40% - Ênfase2 2 2 4 6 2" xfId="28745"/>
    <cellStyle name="40% - Ênfase2 2 2 4 6 3" xfId="39931"/>
    <cellStyle name="40% - Ênfase2 2 2 4 7" xfId="19384"/>
    <cellStyle name="40% - Ênfase2 2 2 4 8" xfId="30572"/>
    <cellStyle name="40% - Ênfase2 2 2 4 9" xfId="41758"/>
    <cellStyle name="40% - Ênfase2 2 2 5" xfId="1190"/>
    <cellStyle name="40% - Ênfase2 2 2 5 10" xfId="43771"/>
    <cellStyle name="40% - Ênfase2 2 2 5 2" xfId="11044"/>
    <cellStyle name="40% - Ênfase2 2 2 5 2 2" xfId="21480"/>
    <cellStyle name="40% - Ênfase2 2 2 5 2 3" xfId="32668"/>
    <cellStyle name="40% - Ênfase2 2 2 5 3" xfId="12772"/>
    <cellStyle name="40% - Ênfase2 2 2 5 3 2" xfId="23373"/>
    <cellStyle name="40% - Ênfase2 2 2 5 3 3" xfId="34559"/>
    <cellStyle name="40% - Ênfase2 2 2 5 4" xfId="14497"/>
    <cellStyle name="40% - Ênfase2 2 2 5 4 2" xfId="25269"/>
    <cellStyle name="40% - Ênfase2 2 2 5 4 3" xfId="36455"/>
    <cellStyle name="40% - Ênfase2 2 2 5 5" xfId="16222"/>
    <cellStyle name="40% - Ênfase2 2 2 5 5 2" xfId="27165"/>
    <cellStyle name="40% - Ênfase2 2 2 5 5 3" xfId="38351"/>
    <cellStyle name="40% - Ênfase2 2 2 5 6" xfId="17947"/>
    <cellStyle name="40% - Ênfase2 2 2 5 6 2" xfId="29061"/>
    <cellStyle name="40% - Ênfase2 2 2 5 6 3" xfId="40247"/>
    <cellStyle name="40% - Ênfase2 2 2 5 7" xfId="19672"/>
    <cellStyle name="40% - Ênfase2 2 2 5 8" xfId="30860"/>
    <cellStyle name="40% - Ênfase2 2 2 5 9" xfId="42046"/>
    <cellStyle name="40% - Ênfase2 2 2 6" xfId="1506"/>
    <cellStyle name="40% - Ênfase2 2 2 6 10" xfId="44059"/>
    <cellStyle name="40% - Ênfase2 2 2 6 2" xfId="11332"/>
    <cellStyle name="40% - Ênfase2 2 2 6 2 2" xfId="21796"/>
    <cellStyle name="40% - Ênfase2 2 2 6 2 3" xfId="32984"/>
    <cellStyle name="40% - Ênfase2 2 2 6 3" xfId="13060"/>
    <cellStyle name="40% - Ênfase2 2 2 6 3 2" xfId="23689"/>
    <cellStyle name="40% - Ênfase2 2 2 6 3 3" xfId="34875"/>
    <cellStyle name="40% - Ênfase2 2 2 6 4" xfId="14785"/>
    <cellStyle name="40% - Ênfase2 2 2 6 4 2" xfId="25585"/>
    <cellStyle name="40% - Ênfase2 2 2 6 4 3" xfId="36771"/>
    <cellStyle name="40% - Ênfase2 2 2 6 5" xfId="16510"/>
    <cellStyle name="40% - Ênfase2 2 2 6 5 2" xfId="27481"/>
    <cellStyle name="40% - Ênfase2 2 2 6 5 3" xfId="38667"/>
    <cellStyle name="40% - Ênfase2 2 2 6 6" xfId="18235"/>
    <cellStyle name="40% - Ênfase2 2 2 6 6 2" xfId="29377"/>
    <cellStyle name="40% - Ênfase2 2 2 6 6 3" xfId="40563"/>
    <cellStyle name="40% - Ênfase2 2 2 6 7" xfId="19960"/>
    <cellStyle name="40% - Ênfase2 2 2 6 8" xfId="31148"/>
    <cellStyle name="40% - Ênfase2 2 2 6 9" xfId="42334"/>
    <cellStyle name="40% - Ênfase2 2 2 7" xfId="1822"/>
    <cellStyle name="40% - Ênfase2 2 2 7 10" xfId="44347"/>
    <cellStyle name="40% - Ênfase2 2 2 7 2" xfId="11620"/>
    <cellStyle name="40% - Ênfase2 2 2 7 2 2" xfId="22112"/>
    <cellStyle name="40% - Ênfase2 2 2 7 2 3" xfId="33300"/>
    <cellStyle name="40% - Ênfase2 2 2 7 3" xfId="13348"/>
    <cellStyle name="40% - Ênfase2 2 2 7 3 2" xfId="24005"/>
    <cellStyle name="40% - Ênfase2 2 2 7 3 3" xfId="35191"/>
    <cellStyle name="40% - Ênfase2 2 2 7 4" xfId="15073"/>
    <cellStyle name="40% - Ênfase2 2 2 7 4 2" xfId="25901"/>
    <cellStyle name="40% - Ênfase2 2 2 7 4 3" xfId="37087"/>
    <cellStyle name="40% - Ênfase2 2 2 7 5" xfId="16798"/>
    <cellStyle name="40% - Ênfase2 2 2 7 5 2" xfId="27797"/>
    <cellStyle name="40% - Ênfase2 2 2 7 5 3" xfId="38983"/>
    <cellStyle name="40% - Ênfase2 2 2 7 6" xfId="18523"/>
    <cellStyle name="40% - Ênfase2 2 2 7 6 2" xfId="29693"/>
    <cellStyle name="40% - Ênfase2 2 2 7 6 3" xfId="40879"/>
    <cellStyle name="40% - Ênfase2 2 2 7 7" xfId="20248"/>
    <cellStyle name="40% - Ênfase2 2 2 7 8" xfId="31436"/>
    <cellStyle name="40% - Ênfase2 2 2 7 9" xfId="42622"/>
    <cellStyle name="40% - Ênfase2 2 2 8" xfId="2070"/>
    <cellStyle name="40% - Ênfase2 2 2 8 2" xfId="20536"/>
    <cellStyle name="40% - Ênfase2 2 2 8 3" xfId="31724"/>
    <cellStyle name="40% - Ênfase2 2 2 9" xfId="11908"/>
    <cellStyle name="40% - Ênfase2 2 2 9 2" xfId="22425"/>
    <cellStyle name="40% - Ênfase2 2 2 9 3" xfId="33611"/>
    <cellStyle name="40% - Ênfase2 2 3" xfId="308"/>
    <cellStyle name="40% - Ênfase2 2 3 10" xfId="15420"/>
    <cellStyle name="40% - Ênfase2 2 3 10 2" xfId="26285"/>
    <cellStyle name="40% - Ênfase2 2 3 10 3" xfId="37471"/>
    <cellStyle name="40% - Ênfase2 2 3 11" xfId="17145"/>
    <cellStyle name="40% - Ênfase2 2 3 11 2" xfId="28181"/>
    <cellStyle name="40% - Ênfase2 2 3 11 3" xfId="39367"/>
    <cellStyle name="40% - Ênfase2 2 3 12" xfId="18870"/>
    <cellStyle name="40% - Ênfase2 2 3 13" xfId="30058"/>
    <cellStyle name="40% - Ênfase2 2 3 14" xfId="41244"/>
    <cellStyle name="40% - Ênfase2 2 3 15" xfId="42969"/>
    <cellStyle name="40% - Ênfase2 2 3 2" xfId="626"/>
    <cellStyle name="40% - Ênfase2 2 3 2 10" xfId="43257"/>
    <cellStyle name="40% - Ênfase2 2 3 2 2" xfId="10530"/>
    <cellStyle name="40% - Ênfase2 2 3 2 2 2" xfId="20916"/>
    <cellStyle name="40% - Ênfase2 2 3 2 2 3" xfId="32104"/>
    <cellStyle name="40% - Ênfase2 2 3 2 3" xfId="12258"/>
    <cellStyle name="40% - Ênfase2 2 3 2 3 2" xfId="22809"/>
    <cellStyle name="40% - Ênfase2 2 3 2 3 3" xfId="33995"/>
    <cellStyle name="40% - Ênfase2 2 3 2 4" xfId="13983"/>
    <cellStyle name="40% - Ênfase2 2 3 2 4 2" xfId="24705"/>
    <cellStyle name="40% - Ênfase2 2 3 2 4 3" xfId="35891"/>
    <cellStyle name="40% - Ênfase2 2 3 2 5" xfId="15708"/>
    <cellStyle name="40% - Ênfase2 2 3 2 5 2" xfId="26601"/>
    <cellStyle name="40% - Ênfase2 2 3 2 5 3" xfId="37787"/>
    <cellStyle name="40% - Ênfase2 2 3 2 6" xfId="17433"/>
    <cellStyle name="40% - Ênfase2 2 3 2 6 2" xfId="28497"/>
    <cellStyle name="40% - Ênfase2 2 3 2 6 3" xfId="39683"/>
    <cellStyle name="40% - Ênfase2 2 3 2 7" xfId="19158"/>
    <cellStyle name="40% - Ênfase2 2 3 2 8" xfId="30346"/>
    <cellStyle name="40% - Ênfase2 2 3 2 9" xfId="41532"/>
    <cellStyle name="40% - Ênfase2 2 3 3" xfId="942"/>
    <cellStyle name="40% - Ênfase2 2 3 3 10" xfId="43545"/>
    <cellStyle name="40% - Ênfase2 2 3 3 2" xfId="10818"/>
    <cellStyle name="40% - Ênfase2 2 3 3 2 2" xfId="21232"/>
    <cellStyle name="40% - Ênfase2 2 3 3 2 3" xfId="32420"/>
    <cellStyle name="40% - Ênfase2 2 3 3 3" xfId="12546"/>
    <cellStyle name="40% - Ênfase2 2 3 3 3 2" xfId="23125"/>
    <cellStyle name="40% - Ênfase2 2 3 3 3 3" xfId="34311"/>
    <cellStyle name="40% - Ênfase2 2 3 3 4" xfId="14271"/>
    <cellStyle name="40% - Ênfase2 2 3 3 4 2" xfId="25021"/>
    <cellStyle name="40% - Ênfase2 2 3 3 4 3" xfId="36207"/>
    <cellStyle name="40% - Ênfase2 2 3 3 5" xfId="15996"/>
    <cellStyle name="40% - Ênfase2 2 3 3 5 2" xfId="26917"/>
    <cellStyle name="40% - Ênfase2 2 3 3 5 3" xfId="38103"/>
    <cellStyle name="40% - Ênfase2 2 3 3 6" xfId="17721"/>
    <cellStyle name="40% - Ênfase2 2 3 3 6 2" xfId="28813"/>
    <cellStyle name="40% - Ênfase2 2 3 3 6 3" xfId="39999"/>
    <cellStyle name="40% - Ênfase2 2 3 3 7" xfId="19446"/>
    <cellStyle name="40% - Ênfase2 2 3 3 8" xfId="30634"/>
    <cellStyle name="40% - Ênfase2 2 3 3 9" xfId="41820"/>
    <cellStyle name="40% - Ênfase2 2 3 4" xfId="1258"/>
    <cellStyle name="40% - Ênfase2 2 3 4 10" xfId="43833"/>
    <cellStyle name="40% - Ênfase2 2 3 4 2" xfId="11106"/>
    <cellStyle name="40% - Ênfase2 2 3 4 2 2" xfId="21548"/>
    <cellStyle name="40% - Ênfase2 2 3 4 2 3" xfId="32736"/>
    <cellStyle name="40% - Ênfase2 2 3 4 3" xfId="12834"/>
    <cellStyle name="40% - Ênfase2 2 3 4 3 2" xfId="23441"/>
    <cellStyle name="40% - Ênfase2 2 3 4 3 3" xfId="34627"/>
    <cellStyle name="40% - Ênfase2 2 3 4 4" xfId="14559"/>
    <cellStyle name="40% - Ênfase2 2 3 4 4 2" xfId="25337"/>
    <cellStyle name="40% - Ênfase2 2 3 4 4 3" xfId="36523"/>
    <cellStyle name="40% - Ênfase2 2 3 4 5" xfId="16284"/>
    <cellStyle name="40% - Ênfase2 2 3 4 5 2" xfId="27233"/>
    <cellStyle name="40% - Ênfase2 2 3 4 5 3" xfId="38419"/>
    <cellStyle name="40% - Ênfase2 2 3 4 6" xfId="18009"/>
    <cellStyle name="40% - Ênfase2 2 3 4 6 2" xfId="29129"/>
    <cellStyle name="40% - Ênfase2 2 3 4 6 3" xfId="40315"/>
    <cellStyle name="40% - Ênfase2 2 3 4 7" xfId="19734"/>
    <cellStyle name="40% - Ênfase2 2 3 4 8" xfId="30922"/>
    <cellStyle name="40% - Ênfase2 2 3 4 9" xfId="42108"/>
    <cellStyle name="40% - Ênfase2 2 3 5" xfId="1574"/>
    <cellStyle name="40% - Ênfase2 2 3 5 10" xfId="44121"/>
    <cellStyle name="40% - Ênfase2 2 3 5 2" xfId="11394"/>
    <cellStyle name="40% - Ênfase2 2 3 5 2 2" xfId="21864"/>
    <cellStyle name="40% - Ênfase2 2 3 5 2 3" xfId="33052"/>
    <cellStyle name="40% - Ênfase2 2 3 5 3" xfId="13122"/>
    <cellStyle name="40% - Ênfase2 2 3 5 3 2" xfId="23757"/>
    <cellStyle name="40% - Ênfase2 2 3 5 3 3" xfId="34943"/>
    <cellStyle name="40% - Ênfase2 2 3 5 4" xfId="14847"/>
    <cellStyle name="40% - Ênfase2 2 3 5 4 2" xfId="25653"/>
    <cellStyle name="40% - Ênfase2 2 3 5 4 3" xfId="36839"/>
    <cellStyle name="40% - Ênfase2 2 3 5 5" xfId="16572"/>
    <cellStyle name="40% - Ênfase2 2 3 5 5 2" xfId="27549"/>
    <cellStyle name="40% - Ênfase2 2 3 5 5 3" xfId="38735"/>
    <cellStyle name="40% - Ênfase2 2 3 5 6" xfId="18297"/>
    <cellStyle name="40% - Ênfase2 2 3 5 6 2" xfId="29445"/>
    <cellStyle name="40% - Ênfase2 2 3 5 6 3" xfId="40631"/>
    <cellStyle name="40% - Ênfase2 2 3 5 7" xfId="20022"/>
    <cellStyle name="40% - Ênfase2 2 3 5 8" xfId="31210"/>
    <cellStyle name="40% - Ênfase2 2 3 5 9" xfId="42396"/>
    <cellStyle name="40% - Ênfase2 2 3 6" xfId="1890"/>
    <cellStyle name="40% - Ênfase2 2 3 6 10" xfId="44409"/>
    <cellStyle name="40% - Ênfase2 2 3 6 2" xfId="11682"/>
    <cellStyle name="40% - Ênfase2 2 3 6 2 2" xfId="22180"/>
    <cellStyle name="40% - Ênfase2 2 3 6 2 3" xfId="33368"/>
    <cellStyle name="40% - Ênfase2 2 3 6 3" xfId="13410"/>
    <cellStyle name="40% - Ênfase2 2 3 6 3 2" xfId="24073"/>
    <cellStyle name="40% - Ênfase2 2 3 6 3 3" xfId="35259"/>
    <cellStyle name="40% - Ênfase2 2 3 6 4" xfId="15135"/>
    <cellStyle name="40% - Ênfase2 2 3 6 4 2" xfId="25969"/>
    <cellStyle name="40% - Ênfase2 2 3 6 4 3" xfId="37155"/>
    <cellStyle name="40% - Ênfase2 2 3 6 5" xfId="16860"/>
    <cellStyle name="40% - Ênfase2 2 3 6 5 2" xfId="27865"/>
    <cellStyle name="40% - Ênfase2 2 3 6 5 3" xfId="39051"/>
    <cellStyle name="40% - Ênfase2 2 3 6 6" xfId="18585"/>
    <cellStyle name="40% - Ênfase2 2 3 6 6 2" xfId="29761"/>
    <cellStyle name="40% - Ênfase2 2 3 6 6 3" xfId="40947"/>
    <cellStyle name="40% - Ênfase2 2 3 6 7" xfId="20310"/>
    <cellStyle name="40% - Ênfase2 2 3 6 8" xfId="31498"/>
    <cellStyle name="40% - Ênfase2 2 3 6 9" xfId="42684"/>
    <cellStyle name="40% - Ênfase2 2 3 7" xfId="10241"/>
    <cellStyle name="40% - Ênfase2 2 3 7 2" xfId="20600"/>
    <cellStyle name="40% - Ênfase2 2 3 7 3" xfId="31788"/>
    <cellStyle name="40% - Ênfase2 2 3 8" xfId="11970"/>
    <cellStyle name="40% - Ênfase2 2 3 8 2" xfId="22493"/>
    <cellStyle name="40% - Ênfase2 2 3 8 3" xfId="33679"/>
    <cellStyle name="40% - Ênfase2 2 3 9" xfId="13695"/>
    <cellStyle name="40% - Ênfase2 2 3 9 2" xfId="24389"/>
    <cellStyle name="40% - Ênfase2 2 3 9 3" xfId="35575"/>
    <cellStyle name="40% - Ênfase2 2 4" xfId="468"/>
    <cellStyle name="40% - Ênfase2 2 4 10" xfId="43113"/>
    <cellStyle name="40% - Ênfase2 2 4 2" xfId="10386"/>
    <cellStyle name="40% - Ênfase2 2 4 2 2" xfId="20758"/>
    <cellStyle name="40% - Ênfase2 2 4 2 3" xfId="31946"/>
    <cellStyle name="40% - Ênfase2 2 4 3" xfId="12114"/>
    <cellStyle name="40% - Ênfase2 2 4 3 2" xfId="22651"/>
    <cellStyle name="40% - Ênfase2 2 4 3 3" xfId="33837"/>
    <cellStyle name="40% - Ênfase2 2 4 4" xfId="13839"/>
    <cellStyle name="40% - Ênfase2 2 4 4 2" xfId="24547"/>
    <cellStyle name="40% - Ênfase2 2 4 4 3" xfId="35733"/>
    <cellStyle name="40% - Ênfase2 2 4 5" xfId="15564"/>
    <cellStyle name="40% - Ênfase2 2 4 5 2" xfId="26443"/>
    <cellStyle name="40% - Ênfase2 2 4 5 3" xfId="37629"/>
    <cellStyle name="40% - Ênfase2 2 4 6" xfId="17289"/>
    <cellStyle name="40% - Ênfase2 2 4 6 2" xfId="28339"/>
    <cellStyle name="40% - Ênfase2 2 4 6 3" xfId="39525"/>
    <cellStyle name="40% - Ênfase2 2 4 7" xfId="19014"/>
    <cellStyle name="40% - Ênfase2 2 4 8" xfId="30202"/>
    <cellStyle name="40% - Ênfase2 2 4 9" xfId="41388"/>
    <cellStyle name="40% - Ênfase2 2 5" xfId="784"/>
    <cellStyle name="40% - Ênfase2 2 5 10" xfId="43401"/>
    <cellStyle name="40% - Ênfase2 2 5 2" xfId="10674"/>
    <cellStyle name="40% - Ênfase2 2 5 2 2" xfId="21074"/>
    <cellStyle name="40% - Ênfase2 2 5 2 3" xfId="32262"/>
    <cellStyle name="40% - Ênfase2 2 5 3" xfId="12402"/>
    <cellStyle name="40% - Ênfase2 2 5 3 2" xfId="22967"/>
    <cellStyle name="40% - Ênfase2 2 5 3 3" xfId="34153"/>
    <cellStyle name="40% - Ênfase2 2 5 4" xfId="14127"/>
    <cellStyle name="40% - Ênfase2 2 5 4 2" xfId="24863"/>
    <cellStyle name="40% - Ênfase2 2 5 4 3" xfId="36049"/>
    <cellStyle name="40% - Ênfase2 2 5 5" xfId="15852"/>
    <cellStyle name="40% - Ênfase2 2 5 5 2" xfId="26759"/>
    <cellStyle name="40% - Ênfase2 2 5 5 3" xfId="37945"/>
    <cellStyle name="40% - Ênfase2 2 5 6" xfId="17577"/>
    <cellStyle name="40% - Ênfase2 2 5 6 2" xfId="28655"/>
    <cellStyle name="40% - Ênfase2 2 5 6 3" xfId="39841"/>
    <cellStyle name="40% - Ênfase2 2 5 7" xfId="19302"/>
    <cellStyle name="40% - Ênfase2 2 5 8" xfId="30490"/>
    <cellStyle name="40% - Ênfase2 2 5 9" xfId="41676"/>
    <cellStyle name="40% - Ênfase2 2 6" xfId="1100"/>
    <cellStyle name="40% - Ênfase2 2 6 10" xfId="43689"/>
    <cellStyle name="40% - Ênfase2 2 6 2" xfId="10962"/>
    <cellStyle name="40% - Ênfase2 2 6 2 2" xfId="21390"/>
    <cellStyle name="40% - Ênfase2 2 6 2 3" xfId="32578"/>
    <cellStyle name="40% - Ênfase2 2 6 3" xfId="12690"/>
    <cellStyle name="40% - Ênfase2 2 6 3 2" xfId="23283"/>
    <cellStyle name="40% - Ênfase2 2 6 3 3" xfId="34469"/>
    <cellStyle name="40% - Ênfase2 2 6 4" xfId="14415"/>
    <cellStyle name="40% - Ênfase2 2 6 4 2" xfId="25179"/>
    <cellStyle name="40% - Ênfase2 2 6 4 3" xfId="36365"/>
    <cellStyle name="40% - Ênfase2 2 6 5" xfId="16140"/>
    <cellStyle name="40% - Ênfase2 2 6 5 2" xfId="27075"/>
    <cellStyle name="40% - Ênfase2 2 6 5 3" xfId="38261"/>
    <cellStyle name="40% - Ênfase2 2 6 6" xfId="17865"/>
    <cellStyle name="40% - Ênfase2 2 6 6 2" xfId="28971"/>
    <cellStyle name="40% - Ênfase2 2 6 6 3" xfId="40157"/>
    <cellStyle name="40% - Ênfase2 2 6 7" xfId="19590"/>
    <cellStyle name="40% - Ênfase2 2 6 8" xfId="30778"/>
    <cellStyle name="40% - Ênfase2 2 6 9" xfId="41964"/>
    <cellStyle name="40% - Ênfase2 2 7" xfId="1416"/>
    <cellStyle name="40% - Ênfase2 2 7 10" xfId="43977"/>
    <cellStyle name="40% - Ênfase2 2 7 2" xfId="11250"/>
    <cellStyle name="40% - Ênfase2 2 7 2 2" xfId="21706"/>
    <cellStyle name="40% - Ênfase2 2 7 2 3" xfId="32894"/>
    <cellStyle name="40% - Ênfase2 2 7 3" xfId="12978"/>
    <cellStyle name="40% - Ênfase2 2 7 3 2" xfId="23599"/>
    <cellStyle name="40% - Ênfase2 2 7 3 3" xfId="34785"/>
    <cellStyle name="40% - Ênfase2 2 7 4" xfId="14703"/>
    <cellStyle name="40% - Ênfase2 2 7 4 2" xfId="25495"/>
    <cellStyle name="40% - Ênfase2 2 7 4 3" xfId="36681"/>
    <cellStyle name="40% - Ênfase2 2 7 5" xfId="16428"/>
    <cellStyle name="40% - Ênfase2 2 7 5 2" xfId="27391"/>
    <cellStyle name="40% - Ênfase2 2 7 5 3" xfId="38577"/>
    <cellStyle name="40% - Ênfase2 2 7 6" xfId="18153"/>
    <cellStyle name="40% - Ênfase2 2 7 6 2" xfId="29287"/>
    <cellStyle name="40% - Ênfase2 2 7 6 3" xfId="40473"/>
    <cellStyle name="40% - Ênfase2 2 7 7" xfId="19878"/>
    <cellStyle name="40% - Ênfase2 2 7 8" xfId="31066"/>
    <cellStyle name="40% - Ênfase2 2 7 9" xfId="42252"/>
    <cellStyle name="40% - Ênfase2 2 8" xfId="1732"/>
    <cellStyle name="40% - Ênfase2 2 8 10" xfId="44265"/>
    <cellStyle name="40% - Ênfase2 2 8 2" xfId="11538"/>
    <cellStyle name="40% - Ênfase2 2 8 2 2" xfId="22022"/>
    <cellStyle name="40% - Ênfase2 2 8 2 3" xfId="33210"/>
    <cellStyle name="40% - Ênfase2 2 8 3" xfId="13266"/>
    <cellStyle name="40% - Ênfase2 2 8 3 2" xfId="23915"/>
    <cellStyle name="40% - Ênfase2 2 8 3 3" xfId="35101"/>
    <cellStyle name="40% - Ênfase2 2 8 4" xfId="14991"/>
    <cellStyle name="40% - Ênfase2 2 8 4 2" xfId="25811"/>
    <cellStyle name="40% - Ênfase2 2 8 4 3" xfId="36997"/>
    <cellStyle name="40% - Ênfase2 2 8 5" xfId="16716"/>
    <cellStyle name="40% - Ênfase2 2 8 5 2" xfId="27707"/>
    <cellStyle name="40% - Ênfase2 2 8 5 3" xfId="38893"/>
    <cellStyle name="40% - Ênfase2 2 8 6" xfId="18441"/>
    <cellStyle name="40% - Ênfase2 2 8 6 2" xfId="29603"/>
    <cellStyle name="40% - Ênfase2 2 8 6 3" xfId="40789"/>
    <cellStyle name="40% - Ênfase2 2 8 7" xfId="20166"/>
    <cellStyle name="40% - Ênfase2 2 8 8" xfId="31354"/>
    <cellStyle name="40% - Ênfase2 2 8 9" xfId="42540"/>
    <cellStyle name="40% - Ênfase2 2 9" xfId="2032"/>
    <cellStyle name="40% - Ênfase2 2 9 2" xfId="20454"/>
    <cellStyle name="40% - Ênfase2 2 9 3" xfId="31642"/>
    <cellStyle name="40% - Ênfase2 20" xfId="42808"/>
    <cellStyle name="40% - Ênfase2 3" xfId="174"/>
    <cellStyle name="40% - Ênfase2 3 10" xfId="11848"/>
    <cellStyle name="40% - Ênfase2 3 10 2" xfId="22359"/>
    <cellStyle name="40% - Ênfase2 3 10 3" xfId="33545"/>
    <cellStyle name="40% - Ênfase2 3 11" xfId="13573"/>
    <cellStyle name="40% - Ênfase2 3 11 2" xfId="24255"/>
    <cellStyle name="40% - Ênfase2 3 11 3" xfId="35441"/>
    <cellStyle name="40% - Ênfase2 3 12" xfId="15298"/>
    <cellStyle name="40% - Ênfase2 3 12 2" xfId="26151"/>
    <cellStyle name="40% - Ênfase2 3 12 3" xfId="37337"/>
    <cellStyle name="40% - Ênfase2 3 13" xfId="17023"/>
    <cellStyle name="40% - Ênfase2 3 13 2" xfId="28047"/>
    <cellStyle name="40% - Ênfase2 3 13 3" xfId="39233"/>
    <cellStyle name="40% - Ênfase2 3 14" xfId="18748"/>
    <cellStyle name="40% - Ênfase2 3 15" xfId="29936"/>
    <cellStyle name="40% - Ênfase2 3 16" xfId="41122"/>
    <cellStyle name="40% - Ênfase2 3 17" xfId="42847"/>
    <cellStyle name="40% - Ênfase2 3 2" xfId="264"/>
    <cellStyle name="40% - Ênfase2 3 2 10" xfId="13655"/>
    <cellStyle name="40% - Ênfase2 3 2 10 2" xfId="24345"/>
    <cellStyle name="40% - Ênfase2 3 2 10 3" xfId="35531"/>
    <cellStyle name="40% - Ênfase2 3 2 11" xfId="15380"/>
    <cellStyle name="40% - Ênfase2 3 2 11 2" xfId="26241"/>
    <cellStyle name="40% - Ênfase2 3 2 11 3" xfId="37427"/>
    <cellStyle name="40% - Ênfase2 3 2 12" xfId="17105"/>
    <cellStyle name="40% - Ênfase2 3 2 12 2" xfId="28137"/>
    <cellStyle name="40% - Ênfase2 3 2 12 3" xfId="39323"/>
    <cellStyle name="40% - Ênfase2 3 2 13" xfId="18830"/>
    <cellStyle name="40% - Ênfase2 3 2 14" xfId="30018"/>
    <cellStyle name="40% - Ênfase2 3 2 15" xfId="41204"/>
    <cellStyle name="40% - Ênfase2 3 2 16" xfId="42929"/>
    <cellStyle name="40% - Ênfase2 3 2 2" xfId="422"/>
    <cellStyle name="40% - Ênfase2 3 2 2 10" xfId="15524"/>
    <cellStyle name="40% - Ênfase2 3 2 2 10 2" xfId="26399"/>
    <cellStyle name="40% - Ênfase2 3 2 2 10 3" xfId="37585"/>
    <cellStyle name="40% - Ênfase2 3 2 2 11" xfId="17249"/>
    <cellStyle name="40% - Ênfase2 3 2 2 11 2" xfId="28295"/>
    <cellStyle name="40% - Ênfase2 3 2 2 11 3" xfId="39481"/>
    <cellStyle name="40% - Ênfase2 3 2 2 12" xfId="18974"/>
    <cellStyle name="40% - Ênfase2 3 2 2 13" xfId="30162"/>
    <cellStyle name="40% - Ênfase2 3 2 2 14" xfId="41348"/>
    <cellStyle name="40% - Ênfase2 3 2 2 15" xfId="43073"/>
    <cellStyle name="40% - Ênfase2 3 2 2 2" xfId="740"/>
    <cellStyle name="40% - Ênfase2 3 2 2 2 10" xfId="43361"/>
    <cellStyle name="40% - Ênfase2 3 2 2 2 2" xfId="10634"/>
    <cellStyle name="40% - Ênfase2 3 2 2 2 2 2" xfId="21030"/>
    <cellStyle name="40% - Ênfase2 3 2 2 2 2 3" xfId="32218"/>
    <cellStyle name="40% - Ênfase2 3 2 2 2 3" xfId="12362"/>
    <cellStyle name="40% - Ênfase2 3 2 2 2 3 2" xfId="22923"/>
    <cellStyle name="40% - Ênfase2 3 2 2 2 3 3" xfId="34109"/>
    <cellStyle name="40% - Ênfase2 3 2 2 2 4" xfId="14087"/>
    <cellStyle name="40% - Ênfase2 3 2 2 2 4 2" xfId="24819"/>
    <cellStyle name="40% - Ênfase2 3 2 2 2 4 3" xfId="36005"/>
    <cellStyle name="40% - Ênfase2 3 2 2 2 5" xfId="15812"/>
    <cellStyle name="40% - Ênfase2 3 2 2 2 5 2" xfId="26715"/>
    <cellStyle name="40% - Ênfase2 3 2 2 2 5 3" xfId="37901"/>
    <cellStyle name="40% - Ênfase2 3 2 2 2 6" xfId="17537"/>
    <cellStyle name="40% - Ênfase2 3 2 2 2 6 2" xfId="28611"/>
    <cellStyle name="40% - Ênfase2 3 2 2 2 6 3" xfId="39797"/>
    <cellStyle name="40% - Ênfase2 3 2 2 2 7" xfId="19262"/>
    <cellStyle name="40% - Ênfase2 3 2 2 2 8" xfId="30450"/>
    <cellStyle name="40% - Ênfase2 3 2 2 2 9" xfId="41636"/>
    <cellStyle name="40% - Ênfase2 3 2 2 3" xfId="1056"/>
    <cellStyle name="40% - Ênfase2 3 2 2 3 10" xfId="43649"/>
    <cellStyle name="40% - Ênfase2 3 2 2 3 2" xfId="10922"/>
    <cellStyle name="40% - Ênfase2 3 2 2 3 2 2" xfId="21346"/>
    <cellStyle name="40% - Ênfase2 3 2 2 3 2 3" xfId="32534"/>
    <cellStyle name="40% - Ênfase2 3 2 2 3 3" xfId="12650"/>
    <cellStyle name="40% - Ênfase2 3 2 2 3 3 2" xfId="23239"/>
    <cellStyle name="40% - Ênfase2 3 2 2 3 3 3" xfId="34425"/>
    <cellStyle name="40% - Ênfase2 3 2 2 3 4" xfId="14375"/>
    <cellStyle name="40% - Ênfase2 3 2 2 3 4 2" xfId="25135"/>
    <cellStyle name="40% - Ênfase2 3 2 2 3 4 3" xfId="36321"/>
    <cellStyle name="40% - Ênfase2 3 2 2 3 5" xfId="16100"/>
    <cellStyle name="40% - Ênfase2 3 2 2 3 5 2" xfId="27031"/>
    <cellStyle name="40% - Ênfase2 3 2 2 3 5 3" xfId="38217"/>
    <cellStyle name="40% - Ênfase2 3 2 2 3 6" xfId="17825"/>
    <cellStyle name="40% - Ênfase2 3 2 2 3 6 2" xfId="28927"/>
    <cellStyle name="40% - Ênfase2 3 2 2 3 6 3" xfId="40113"/>
    <cellStyle name="40% - Ênfase2 3 2 2 3 7" xfId="19550"/>
    <cellStyle name="40% - Ênfase2 3 2 2 3 8" xfId="30738"/>
    <cellStyle name="40% - Ênfase2 3 2 2 3 9" xfId="41924"/>
    <cellStyle name="40% - Ênfase2 3 2 2 4" xfId="1372"/>
    <cellStyle name="40% - Ênfase2 3 2 2 4 10" xfId="43937"/>
    <cellStyle name="40% - Ênfase2 3 2 2 4 2" xfId="11210"/>
    <cellStyle name="40% - Ênfase2 3 2 2 4 2 2" xfId="21662"/>
    <cellStyle name="40% - Ênfase2 3 2 2 4 2 3" xfId="32850"/>
    <cellStyle name="40% - Ênfase2 3 2 2 4 3" xfId="12938"/>
    <cellStyle name="40% - Ênfase2 3 2 2 4 3 2" xfId="23555"/>
    <cellStyle name="40% - Ênfase2 3 2 2 4 3 3" xfId="34741"/>
    <cellStyle name="40% - Ênfase2 3 2 2 4 4" xfId="14663"/>
    <cellStyle name="40% - Ênfase2 3 2 2 4 4 2" xfId="25451"/>
    <cellStyle name="40% - Ênfase2 3 2 2 4 4 3" xfId="36637"/>
    <cellStyle name="40% - Ênfase2 3 2 2 4 5" xfId="16388"/>
    <cellStyle name="40% - Ênfase2 3 2 2 4 5 2" xfId="27347"/>
    <cellStyle name="40% - Ênfase2 3 2 2 4 5 3" xfId="38533"/>
    <cellStyle name="40% - Ênfase2 3 2 2 4 6" xfId="18113"/>
    <cellStyle name="40% - Ênfase2 3 2 2 4 6 2" xfId="29243"/>
    <cellStyle name="40% - Ênfase2 3 2 2 4 6 3" xfId="40429"/>
    <cellStyle name="40% - Ênfase2 3 2 2 4 7" xfId="19838"/>
    <cellStyle name="40% - Ênfase2 3 2 2 4 8" xfId="31026"/>
    <cellStyle name="40% - Ênfase2 3 2 2 4 9" xfId="42212"/>
    <cellStyle name="40% - Ênfase2 3 2 2 5" xfId="1688"/>
    <cellStyle name="40% - Ênfase2 3 2 2 5 10" xfId="44225"/>
    <cellStyle name="40% - Ênfase2 3 2 2 5 2" xfId="11498"/>
    <cellStyle name="40% - Ênfase2 3 2 2 5 2 2" xfId="21978"/>
    <cellStyle name="40% - Ênfase2 3 2 2 5 2 3" xfId="33166"/>
    <cellStyle name="40% - Ênfase2 3 2 2 5 3" xfId="13226"/>
    <cellStyle name="40% - Ênfase2 3 2 2 5 3 2" xfId="23871"/>
    <cellStyle name="40% - Ênfase2 3 2 2 5 3 3" xfId="35057"/>
    <cellStyle name="40% - Ênfase2 3 2 2 5 4" xfId="14951"/>
    <cellStyle name="40% - Ênfase2 3 2 2 5 4 2" xfId="25767"/>
    <cellStyle name="40% - Ênfase2 3 2 2 5 4 3" xfId="36953"/>
    <cellStyle name="40% - Ênfase2 3 2 2 5 5" xfId="16676"/>
    <cellStyle name="40% - Ênfase2 3 2 2 5 5 2" xfId="27663"/>
    <cellStyle name="40% - Ênfase2 3 2 2 5 5 3" xfId="38849"/>
    <cellStyle name="40% - Ênfase2 3 2 2 5 6" xfId="18401"/>
    <cellStyle name="40% - Ênfase2 3 2 2 5 6 2" xfId="29559"/>
    <cellStyle name="40% - Ênfase2 3 2 2 5 6 3" xfId="40745"/>
    <cellStyle name="40% - Ênfase2 3 2 2 5 7" xfId="20126"/>
    <cellStyle name="40% - Ênfase2 3 2 2 5 8" xfId="31314"/>
    <cellStyle name="40% - Ênfase2 3 2 2 5 9" xfId="42500"/>
    <cellStyle name="40% - Ênfase2 3 2 2 6" xfId="2004"/>
    <cellStyle name="40% - Ênfase2 3 2 2 6 10" xfId="44513"/>
    <cellStyle name="40% - Ênfase2 3 2 2 6 2" xfId="11786"/>
    <cellStyle name="40% - Ênfase2 3 2 2 6 2 2" xfId="22294"/>
    <cellStyle name="40% - Ênfase2 3 2 2 6 2 3" xfId="33482"/>
    <cellStyle name="40% - Ênfase2 3 2 2 6 3" xfId="13514"/>
    <cellStyle name="40% - Ênfase2 3 2 2 6 3 2" xfId="24187"/>
    <cellStyle name="40% - Ênfase2 3 2 2 6 3 3" xfId="35373"/>
    <cellStyle name="40% - Ênfase2 3 2 2 6 4" xfId="15239"/>
    <cellStyle name="40% - Ênfase2 3 2 2 6 4 2" xfId="26083"/>
    <cellStyle name="40% - Ênfase2 3 2 2 6 4 3" xfId="37269"/>
    <cellStyle name="40% - Ênfase2 3 2 2 6 5" xfId="16964"/>
    <cellStyle name="40% - Ênfase2 3 2 2 6 5 2" xfId="27979"/>
    <cellStyle name="40% - Ênfase2 3 2 2 6 5 3" xfId="39165"/>
    <cellStyle name="40% - Ênfase2 3 2 2 6 6" xfId="18689"/>
    <cellStyle name="40% - Ênfase2 3 2 2 6 6 2" xfId="29875"/>
    <cellStyle name="40% - Ênfase2 3 2 2 6 6 3" xfId="41061"/>
    <cellStyle name="40% - Ênfase2 3 2 2 6 7" xfId="20414"/>
    <cellStyle name="40% - Ênfase2 3 2 2 6 8" xfId="31602"/>
    <cellStyle name="40% - Ênfase2 3 2 2 6 9" xfId="42788"/>
    <cellStyle name="40% - Ênfase2 3 2 2 7" xfId="10345"/>
    <cellStyle name="40% - Ênfase2 3 2 2 7 2" xfId="20714"/>
    <cellStyle name="40% - Ênfase2 3 2 2 7 3" xfId="31902"/>
    <cellStyle name="40% - Ênfase2 3 2 2 8" xfId="12074"/>
    <cellStyle name="40% - Ênfase2 3 2 2 8 2" xfId="22607"/>
    <cellStyle name="40% - Ênfase2 3 2 2 8 3" xfId="33793"/>
    <cellStyle name="40% - Ênfase2 3 2 2 9" xfId="13799"/>
    <cellStyle name="40% - Ênfase2 3 2 2 9 2" xfId="24503"/>
    <cellStyle name="40% - Ênfase2 3 2 2 9 3" xfId="35689"/>
    <cellStyle name="40% - Ênfase2 3 2 3" xfId="582"/>
    <cellStyle name="40% - Ênfase2 3 2 3 10" xfId="43217"/>
    <cellStyle name="40% - Ênfase2 3 2 3 2" xfId="10490"/>
    <cellStyle name="40% - Ênfase2 3 2 3 2 2" xfId="20872"/>
    <cellStyle name="40% - Ênfase2 3 2 3 2 3" xfId="32060"/>
    <cellStyle name="40% - Ênfase2 3 2 3 3" xfId="12218"/>
    <cellStyle name="40% - Ênfase2 3 2 3 3 2" xfId="22765"/>
    <cellStyle name="40% - Ênfase2 3 2 3 3 3" xfId="33951"/>
    <cellStyle name="40% - Ênfase2 3 2 3 4" xfId="13943"/>
    <cellStyle name="40% - Ênfase2 3 2 3 4 2" xfId="24661"/>
    <cellStyle name="40% - Ênfase2 3 2 3 4 3" xfId="35847"/>
    <cellStyle name="40% - Ênfase2 3 2 3 5" xfId="15668"/>
    <cellStyle name="40% - Ênfase2 3 2 3 5 2" xfId="26557"/>
    <cellStyle name="40% - Ênfase2 3 2 3 5 3" xfId="37743"/>
    <cellStyle name="40% - Ênfase2 3 2 3 6" xfId="17393"/>
    <cellStyle name="40% - Ênfase2 3 2 3 6 2" xfId="28453"/>
    <cellStyle name="40% - Ênfase2 3 2 3 6 3" xfId="39639"/>
    <cellStyle name="40% - Ênfase2 3 2 3 7" xfId="19118"/>
    <cellStyle name="40% - Ênfase2 3 2 3 8" xfId="30306"/>
    <cellStyle name="40% - Ênfase2 3 2 3 9" xfId="41492"/>
    <cellStyle name="40% - Ênfase2 3 2 4" xfId="898"/>
    <cellStyle name="40% - Ênfase2 3 2 4 10" xfId="43505"/>
    <cellStyle name="40% - Ênfase2 3 2 4 2" xfId="10778"/>
    <cellStyle name="40% - Ênfase2 3 2 4 2 2" xfId="21188"/>
    <cellStyle name="40% - Ênfase2 3 2 4 2 3" xfId="32376"/>
    <cellStyle name="40% - Ênfase2 3 2 4 3" xfId="12506"/>
    <cellStyle name="40% - Ênfase2 3 2 4 3 2" xfId="23081"/>
    <cellStyle name="40% - Ênfase2 3 2 4 3 3" xfId="34267"/>
    <cellStyle name="40% - Ênfase2 3 2 4 4" xfId="14231"/>
    <cellStyle name="40% - Ênfase2 3 2 4 4 2" xfId="24977"/>
    <cellStyle name="40% - Ênfase2 3 2 4 4 3" xfId="36163"/>
    <cellStyle name="40% - Ênfase2 3 2 4 5" xfId="15956"/>
    <cellStyle name="40% - Ênfase2 3 2 4 5 2" xfId="26873"/>
    <cellStyle name="40% - Ênfase2 3 2 4 5 3" xfId="38059"/>
    <cellStyle name="40% - Ênfase2 3 2 4 6" xfId="17681"/>
    <cellStyle name="40% - Ênfase2 3 2 4 6 2" xfId="28769"/>
    <cellStyle name="40% - Ênfase2 3 2 4 6 3" xfId="39955"/>
    <cellStyle name="40% - Ênfase2 3 2 4 7" xfId="19406"/>
    <cellStyle name="40% - Ênfase2 3 2 4 8" xfId="30594"/>
    <cellStyle name="40% - Ênfase2 3 2 4 9" xfId="41780"/>
    <cellStyle name="40% - Ênfase2 3 2 5" xfId="1214"/>
    <cellStyle name="40% - Ênfase2 3 2 5 10" xfId="43793"/>
    <cellStyle name="40% - Ênfase2 3 2 5 2" xfId="11066"/>
    <cellStyle name="40% - Ênfase2 3 2 5 2 2" xfId="21504"/>
    <cellStyle name="40% - Ênfase2 3 2 5 2 3" xfId="32692"/>
    <cellStyle name="40% - Ênfase2 3 2 5 3" xfId="12794"/>
    <cellStyle name="40% - Ênfase2 3 2 5 3 2" xfId="23397"/>
    <cellStyle name="40% - Ênfase2 3 2 5 3 3" xfId="34583"/>
    <cellStyle name="40% - Ênfase2 3 2 5 4" xfId="14519"/>
    <cellStyle name="40% - Ênfase2 3 2 5 4 2" xfId="25293"/>
    <cellStyle name="40% - Ênfase2 3 2 5 4 3" xfId="36479"/>
    <cellStyle name="40% - Ênfase2 3 2 5 5" xfId="16244"/>
    <cellStyle name="40% - Ênfase2 3 2 5 5 2" xfId="27189"/>
    <cellStyle name="40% - Ênfase2 3 2 5 5 3" xfId="38375"/>
    <cellStyle name="40% - Ênfase2 3 2 5 6" xfId="17969"/>
    <cellStyle name="40% - Ênfase2 3 2 5 6 2" xfId="29085"/>
    <cellStyle name="40% - Ênfase2 3 2 5 6 3" xfId="40271"/>
    <cellStyle name="40% - Ênfase2 3 2 5 7" xfId="19694"/>
    <cellStyle name="40% - Ênfase2 3 2 5 8" xfId="30882"/>
    <cellStyle name="40% - Ênfase2 3 2 5 9" xfId="42068"/>
    <cellStyle name="40% - Ênfase2 3 2 6" xfId="1530"/>
    <cellStyle name="40% - Ênfase2 3 2 6 10" xfId="44081"/>
    <cellStyle name="40% - Ênfase2 3 2 6 2" xfId="11354"/>
    <cellStyle name="40% - Ênfase2 3 2 6 2 2" xfId="21820"/>
    <cellStyle name="40% - Ênfase2 3 2 6 2 3" xfId="33008"/>
    <cellStyle name="40% - Ênfase2 3 2 6 3" xfId="13082"/>
    <cellStyle name="40% - Ênfase2 3 2 6 3 2" xfId="23713"/>
    <cellStyle name="40% - Ênfase2 3 2 6 3 3" xfId="34899"/>
    <cellStyle name="40% - Ênfase2 3 2 6 4" xfId="14807"/>
    <cellStyle name="40% - Ênfase2 3 2 6 4 2" xfId="25609"/>
    <cellStyle name="40% - Ênfase2 3 2 6 4 3" xfId="36795"/>
    <cellStyle name="40% - Ênfase2 3 2 6 5" xfId="16532"/>
    <cellStyle name="40% - Ênfase2 3 2 6 5 2" xfId="27505"/>
    <cellStyle name="40% - Ênfase2 3 2 6 5 3" xfId="38691"/>
    <cellStyle name="40% - Ênfase2 3 2 6 6" xfId="18257"/>
    <cellStyle name="40% - Ênfase2 3 2 6 6 2" xfId="29401"/>
    <cellStyle name="40% - Ênfase2 3 2 6 6 3" xfId="40587"/>
    <cellStyle name="40% - Ênfase2 3 2 6 7" xfId="19982"/>
    <cellStyle name="40% - Ênfase2 3 2 6 8" xfId="31170"/>
    <cellStyle name="40% - Ênfase2 3 2 6 9" xfId="42356"/>
    <cellStyle name="40% - Ênfase2 3 2 7" xfId="1846"/>
    <cellStyle name="40% - Ênfase2 3 2 7 10" xfId="44369"/>
    <cellStyle name="40% - Ênfase2 3 2 7 2" xfId="11642"/>
    <cellStyle name="40% - Ênfase2 3 2 7 2 2" xfId="22136"/>
    <cellStyle name="40% - Ênfase2 3 2 7 2 3" xfId="33324"/>
    <cellStyle name="40% - Ênfase2 3 2 7 3" xfId="13370"/>
    <cellStyle name="40% - Ênfase2 3 2 7 3 2" xfId="24029"/>
    <cellStyle name="40% - Ênfase2 3 2 7 3 3" xfId="35215"/>
    <cellStyle name="40% - Ênfase2 3 2 7 4" xfId="15095"/>
    <cellStyle name="40% - Ênfase2 3 2 7 4 2" xfId="25925"/>
    <cellStyle name="40% - Ênfase2 3 2 7 4 3" xfId="37111"/>
    <cellStyle name="40% - Ênfase2 3 2 7 5" xfId="16820"/>
    <cellStyle name="40% - Ênfase2 3 2 7 5 2" xfId="27821"/>
    <cellStyle name="40% - Ênfase2 3 2 7 5 3" xfId="39007"/>
    <cellStyle name="40% - Ênfase2 3 2 7 6" xfId="18545"/>
    <cellStyle name="40% - Ênfase2 3 2 7 6 2" xfId="29717"/>
    <cellStyle name="40% - Ênfase2 3 2 7 6 3" xfId="40903"/>
    <cellStyle name="40% - Ênfase2 3 2 7 7" xfId="20270"/>
    <cellStyle name="40% - Ênfase2 3 2 7 8" xfId="31458"/>
    <cellStyle name="40% - Ênfase2 3 2 7 9" xfId="42644"/>
    <cellStyle name="40% - Ênfase2 3 2 8" xfId="2113"/>
    <cellStyle name="40% - Ênfase2 3 2 8 2" xfId="20558"/>
    <cellStyle name="40% - Ênfase2 3 2 8 3" xfId="31746"/>
    <cellStyle name="40% - Ênfase2 3 2 9" xfId="11930"/>
    <cellStyle name="40% - Ênfase2 3 2 9 2" xfId="22449"/>
    <cellStyle name="40% - Ênfase2 3 2 9 3" xfId="33635"/>
    <cellStyle name="40% - Ênfase2 3 3" xfId="332"/>
    <cellStyle name="40% - Ênfase2 3 3 10" xfId="15442"/>
    <cellStyle name="40% - Ênfase2 3 3 10 2" xfId="26309"/>
    <cellStyle name="40% - Ênfase2 3 3 10 3" xfId="37495"/>
    <cellStyle name="40% - Ênfase2 3 3 11" xfId="17167"/>
    <cellStyle name="40% - Ênfase2 3 3 11 2" xfId="28205"/>
    <cellStyle name="40% - Ênfase2 3 3 11 3" xfId="39391"/>
    <cellStyle name="40% - Ênfase2 3 3 12" xfId="18892"/>
    <cellStyle name="40% - Ênfase2 3 3 13" xfId="30080"/>
    <cellStyle name="40% - Ênfase2 3 3 14" xfId="41266"/>
    <cellStyle name="40% - Ênfase2 3 3 15" xfId="42991"/>
    <cellStyle name="40% - Ênfase2 3 3 2" xfId="650"/>
    <cellStyle name="40% - Ênfase2 3 3 2 10" xfId="43279"/>
    <cellStyle name="40% - Ênfase2 3 3 2 2" xfId="10552"/>
    <cellStyle name="40% - Ênfase2 3 3 2 2 2" xfId="20940"/>
    <cellStyle name="40% - Ênfase2 3 3 2 2 3" xfId="32128"/>
    <cellStyle name="40% - Ênfase2 3 3 2 3" xfId="12280"/>
    <cellStyle name="40% - Ênfase2 3 3 2 3 2" xfId="22833"/>
    <cellStyle name="40% - Ênfase2 3 3 2 3 3" xfId="34019"/>
    <cellStyle name="40% - Ênfase2 3 3 2 4" xfId="14005"/>
    <cellStyle name="40% - Ênfase2 3 3 2 4 2" xfId="24729"/>
    <cellStyle name="40% - Ênfase2 3 3 2 4 3" xfId="35915"/>
    <cellStyle name="40% - Ênfase2 3 3 2 5" xfId="15730"/>
    <cellStyle name="40% - Ênfase2 3 3 2 5 2" xfId="26625"/>
    <cellStyle name="40% - Ênfase2 3 3 2 5 3" xfId="37811"/>
    <cellStyle name="40% - Ênfase2 3 3 2 6" xfId="17455"/>
    <cellStyle name="40% - Ênfase2 3 3 2 6 2" xfId="28521"/>
    <cellStyle name="40% - Ênfase2 3 3 2 6 3" xfId="39707"/>
    <cellStyle name="40% - Ênfase2 3 3 2 7" xfId="19180"/>
    <cellStyle name="40% - Ênfase2 3 3 2 8" xfId="30368"/>
    <cellStyle name="40% - Ênfase2 3 3 2 9" xfId="41554"/>
    <cellStyle name="40% - Ênfase2 3 3 3" xfId="966"/>
    <cellStyle name="40% - Ênfase2 3 3 3 10" xfId="43567"/>
    <cellStyle name="40% - Ênfase2 3 3 3 2" xfId="10840"/>
    <cellStyle name="40% - Ênfase2 3 3 3 2 2" xfId="21256"/>
    <cellStyle name="40% - Ênfase2 3 3 3 2 3" xfId="32444"/>
    <cellStyle name="40% - Ênfase2 3 3 3 3" xfId="12568"/>
    <cellStyle name="40% - Ênfase2 3 3 3 3 2" xfId="23149"/>
    <cellStyle name="40% - Ênfase2 3 3 3 3 3" xfId="34335"/>
    <cellStyle name="40% - Ênfase2 3 3 3 4" xfId="14293"/>
    <cellStyle name="40% - Ênfase2 3 3 3 4 2" xfId="25045"/>
    <cellStyle name="40% - Ênfase2 3 3 3 4 3" xfId="36231"/>
    <cellStyle name="40% - Ênfase2 3 3 3 5" xfId="16018"/>
    <cellStyle name="40% - Ênfase2 3 3 3 5 2" xfId="26941"/>
    <cellStyle name="40% - Ênfase2 3 3 3 5 3" xfId="38127"/>
    <cellStyle name="40% - Ênfase2 3 3 3 6" xfId="17743"/>
    <cellStyle name="40% - Ênfase2 3 3 3 6 2" xfId="28837"/>
    <cellStyle name="40% - Ênfase2 3 3 3 6 3" xfId="40023"/>
    <cellStyle name="40% - Ênfase2 3 3 3 7" xfId="19468"/>
    <cellStyle name="40% - Ênfase2 3 3 3 8" xfId="30656"/>
    <cellStyle name="40% - Ênfase2 3 3 3 9" xfId="41842"/>
    <cellStyle name="40% - Ênfase2 3 3 4" xfId="1282"/>
    <cellStyle name="40% - Ênfase2 3 3 4 10" xfId="43855"/>
    <cellStyle name="40% - Ênfase2 3 3 4 2" xfId="11128"/>
    <cellStyle name="40% - Ênfase2 3 3 4 2 2" xfId="21572"/>
    <cellStyle name="40% - Ênfase2 3 3 4 2 3" xfId="32760"/>
    <cellStyle name="40% - Ênfase2 3 3 4 3" xfId="12856"/>
    <cellStyle name="40% - Ênfase2 3 3 4 3 2" xfId="23465"/>
    <cellStyle name="40% - Ênfase2 3 3 4 3 3" xfId="34651"/>
    <cellStyle name="40% - Ênfase2 3 3 4 4" xfId="14581"/>
    <cellStyle name="40% - Ênfase2 3 3 4 4 2" xfId="25361"/>
    <cellStyle name="40% - Ênfase2 3 3 4 4 3" xfId="36547"/>
    <cellStyle name="40% - Ênfase2 3 3 4 5" xfId="16306"/>
    <cellStyle name="40% - Ênfase2 3 3 4 5 2" xfId="27257"/>
    <cellStyle name="40% - Ênfase2 3 3 4 5 3" xfId="38443"/>
    <cellStyle name="40% - Ênfase2 3 3 4 6" xfId="18031"/>
    <cellStyle name="40% - Ênfase2 3 3 4 6 2" xfId="29153"/>
    <cellStyle name="40% - Ênfase2 3 3 4 6 3" xfId="40339"/>
    <cellStyle name="40% - Ênfase2 3 3 4 7" xfId="19756"/>
    <cellStyle name="40% - Ênfase2 3 3 4 8" xfId="30944"/>
    <cellStyle name="40% - Ênfase2 3 3 4 9" xfId="42130"/>
    <cellStyle name="40% - Ênfase2 3 3 5" xfId="1598"/>
    <cellStyle name="40% - Ênfase2 3 3 5 10" xfId="44143"/>
    <cellStyle name="40% - Ênfase2 3 3 5 2" xfId="11416"/>
    <cellStyle name="40% - Ênfase2 3 3 5 2 2" xfId="21888"/>
    <cellStyle name="40% - Ênfase2 3 3 5 2 3" xfId="33076"/>
    <cellStyle name="40% - Ênfase2 3 3 5 3" xfId="13144"/>
    <cellStyle name="40% - Ênfase2 3 3 5 3 2" xfId="23781"/>
    <cellStyle name="40% - Ênfase2 3 3 5 3 3" xfId="34967"/>
    <cellStyle name="40% - Ênfase2 3 3 5 4" xfId="14869"/>
    <cellStyle name="40% - Ênfase2 3 3 5 4 2" xfId="25677"/>
    <cellStyle name="40% - Ênfase2 3 3 5 4 3" xfId="36863"/>
    <cellStyle name="40% - Ênfase2 3 3 5 5" xfId="16594"/>
    <cellStyle name="40% - Ênfase2 3 3 5 5 2" xfId="27573"/>
    <cellStyle name="40% - Ênfase2 3 3 5 5 3" xfId="38759"/>
    <cellStyle name="40% - Ênfase2 3 3 5 6" xfId="18319"/>
    <cellStyle name="40% - Ênfase2 3 3 5 6 2" xfId="29469"/>
    <cellStyle name="40% - Ênfase2 3 3 5 6 3" xfId="40655"/>
    <cellStyle name="40% - Ênfase2 3 3 5 7" xfId="20044"/>
    <cellStyle name="40% - Ênfase2 3 3 5 8" xfId="31232"/>
    <cellStyle name="40% - Ênfase2 3 3 5 9" xfId="42418"/>
    <cellStyle name="40% - Ênfase2 3 3 6" xfId="1914"/>
    <cellStyle name="40% - Ênfase2 3 3 6 10" xfId="44431"/>
    <cellStyle name="40% - Ênfase2 3 3 6 2" xfId="11704"/>
    <cellStyle name="40% - Ênfase2 3 3 6 2 2" xfId="22204"/>
    <cellStyle name="40% - Ênfase2 3 3 6 2 3" xfId="33392"/>
    <cellStyle name="40% - Ênfase2 3 3 6 3" xfId="13432"/>
    <cellStyle name="40% - Ênfase2 3 3 6 3 2" xfId="24097"/>
    <cellStyle name="40% - Ênfase2 3 3 6 3 3" xfId="35283"/>
    <cellStyle name="40% - Ênfase2 3 3 6 4" xfId="15157"/>
    <cellStyle name="40% - Ênfase2 3 3 6 4 2" xfId="25993"/>
    <cellStyle name="40% - Ênfase2 3 3 6 4 3" xfId="37179"/>
    <cellStyle name="40% - Ênfase2 3 3 6 5" xfId="16882"/>
    <cellStyle name="40% - Ênfase2 3 3 6 5 2" xfId="27889"/>
    <cellStyle name="40% - Ênfase2 3 3 6 5 3" xfId="39075"/>
    <cellStyle name="40% - Ênfase2 3 3 6 6" xfId="18607"/>
    <cellStyle name="40% - Ênfase2 3 3 6 6 2" xfId="29785"/>
    <cellStyle name="40% - Ênfase2 3 3 6 6 3" xfId="40971"/>
    <cellStyle name="40% - Ênfase2 3 3 6 7" xfId="20332"/>
    <cellStyle name="40% - Ênfase2 3 3 6 8" xfId="31520"/>
    <cellStyle name="40% - Ênfase2 3 3 6 9" xfId="42706"/>
    <cellStyle name="40% - Ênfase2 3 3 7" xfId="10263"/>
    <cellStyle name="40% - Ênfase2 3 3 7 2" xfId="20624"/>
    <cellStyle name="40% - Ênfase2 3 3 7 3" xfId="31812"/>
    <cellStyle name="40% - Ênfase2 3 3 8" xfId="11992"/>
    <cellStyle name="40% - Ênfase2 3 3 8 2" xfId="22517"/>
    <cellStyle name="40% - Ênfase2 3 3 8 3" xfId="33703"/>
    <cellStyle name="40% - Ênfase2 3 3 9" xfId="13717"/>
    <cellStyle name="40% - Ênfase2 3 3 9 2" xfId="24413"/>
    <cellStyle name="40% - Ênfase2 3 3 9 3" xfId="35599"/>
    <cellStyle name="40% - Ênfase2 3 4" xfId="492"/>
    <cellStyle name="40% - Ênfase2 3 4 10" xfId="43135"/>
    <cellStyle name="40% - Ênfase2 3 4 2" xfId="10408"/>
    <cellStyle name="40% - Ênfase2 3 4 2 2" xfId="20782"/>
    <cellStyle name="40% - Ênfase2 3 4 2 3" xfId="31970"/>
    <cellStyle name="40% - Ênfase2 3 4 3" xfId="12136"/>
    <cellStyle name="40% - Ênfase2 3 4 3 2" xfId="22675"/>
    <cellStyle name="40% - Ênfase2 3 4 3 3" xfId="33861"/>
    <cellStyle name="40% - Ênfase2 3 4 4" xfId="13861"/>
    <cellStyle name="40% - Ênfase2 3 4 4 2" xfId="24571"/>
    <cellStyle name="40% - Ênfase2 3 4 4 3" xfId="35757"/>
    <cellStyle name="40% - Ênfase2 3 4 5" xfId="15586"/>
    <cellStyle name="40% - Ênfase2 3 4 5 2" xfId="26467"/>
    <cellStyle name="40% - Ênfase2 3 4 5 3" xfId="37653"/>
    <cellStyle name="40% - Ênfase2 3 4 6" xfId="17311"/>
    <cellStyle name="40% - Ênfase2 3 4 6 2" xfId="28363"/>
    <cellStyle name="40% - Ênfase2 3 4 6 3" xfId="39549"/>
    <cellStyle name="40% - Ênfase2 3 4 7" xfId="19036"/>
    <cellStyle name="40% - Ênfase2 3 4 8" xfId="30224"/>
    <cellStyle name="40% - Ênfase2 3 4 9" xfId="41410"/>
    <cellStyle name="40% - Ênfase2 3 5" xfId="808"/>
    <cellStyle name="40% - Ênfase2 3 5 10" xfId="43423"/>
    <cellStyle name="40% - Ênfase2 3 5 2" xfId="10696"/>
    <cellStyle name="40% - Ênfase2 3 5 2 2" xfId="21098"/>
    <cellStyle name="40% - Ênfase2 3 5 2 3" xfId="32286"/>
    <cellStyle name="40% - Ênfase2 3 5 3" xfId="12424"/>
    <cellStyle name="40% - Ênfase2 3 5 3 2" xfId="22991"/>
    <cellStyle name="40% - Ênfase2 3 5 3 3" xfId="34177"/>
    <cellStyle name="40% - Ênfase2 3 5 4" xfId="14149"/>
    <cellStyle name="40% - Ênfase2 3 5 4 2" xfId="24887"/>
    <cellStyle name="40% - Ênfase2 3 5 4 3" xfId="36073"/>
    <cellStyle name="40% - Ênfase2 3 5 5" xfId="15874"/>
    <cellStyle name="40% - Ênfase2 3 5 5 2" xfId="26783"/>
    <cellStyle name="40% - Ênfase2 3 5 5 3" xfId="37969"/>
    <cellStyle name="40% - Ênfase2 3 5 6" xfId="17599"/>
    <cellStyle name="40% - Ênfase2 3 5 6 2" xfId="28679"/>
    <cellStyle name="40% - Ênfase2 3 5 6 3" xfId="39865"/>
    <cellStyle name="40% - Ênfase2 3 5 7" xfId="19324"/>
    <cellStyle name="40% - Ênfase2 3 5 8" xfId="30512"/>
    <cellStyle name="40% - Ênfase2 3 5 9" xfId="41698"/>
    <cellStyle name="40% - Ênfase2 3 6" xfId="1124"/>
    <cellStyle name="40% - Ênfase2 3 6 10" xfId="43711"/>
    <cellStyle name="40% - Ênfase2 3 6 2" xfId="10984"/>
    <cellStyle name="40% - Ênfase2 3 6 2 2" xfId="21414"/>
    <cellStyle name="40% - Ênfase2 3 6 2 3" xfId="32602"/>
    <cellStyle name="40% - Ênfase2 3 6 3" xfId="12712"/>
    <cellStyle name="40% - Ênfase2 3 6 3 2" xfId="23307"/>
    <cellStyle name="40% - Ênfase2 3 6 3 3" xfId="34493"/>
    <cellStyle name="40% - Ênfase2 3 6 4" xfId="14437"/>
    <cellStyle name="40% - Ênfase2 3 6 4 2" xfId="25203"/>
    <cellStyle name="40% - Ênfase2 3 6 4 3" xfId="36389"/>
    <cellStyle name="40% - Ênfase2 3 6 5" xfId="16162"/>
    <cellStyle name="40% - Ênfase2 3 6 5 2" xfId="27099"/>
    <cellStyle name="40% - Ênfase2 3 6 5 3" xfId="38285"/>
    <cellStyle name="40% - Ênfase2 3 6 6" xfId="17887"/>
    <cellStyle name="40% - Ênfase2 3 6 6 2" xfId="28995"/>
    <cellStyle name="40% - Ênfase2 3 6 6 3" xfId="40181"/>
    <cellStyle name="40% - Ênfase2 3 6 7" xfId="19612"/>
    <cellStyle name="40% - Ênfase2 3 6 8" xfId="30800"/>
    <cellStyle name="40% - Ênfase2 3 6 9" xfId="41986"/>
    <cellStyle name="40% - Ênfase2 3 7" xfId="1440"/>
    <cellStyle name="40% - Ênfase2 3 7 10" xfId="43999"/>
    <cellStyle name="40% - Ênfase2 3 7 2" xfId="11272"/>
    <cellStyle name="40% - Ênfase2 3 7 2 2" xfId="21730"/>
    <cellStyle name="40% - Ênfase2 3 7 2 3" xfId="32918"/>
    <cellStyle name="40% - Ênfase2 3 7 3" xfId="13000"/>
    <cellStyle name="40% - Ênfase2 3 7 3 2" xfId="23623"/>
    <cellStyle name="40% - Ênfase2 3 7 3 3" xfId="34809"/>
    <cellStyle name="40% - Ênfase2 3 7 4" xfId="14725"/>
    <cellStyle name="40% - Ênfase2 3 7 4 2" xfId="25519"/>
    <cellStyle name="40% - Ênfase2 3 7 4 3" xfId="36705"/>
    <cellStyle name="40% - Ênfase2 3 7 5" xfId="16450"/>
    <cellStyle name="40% - Ênfase2 3 7 5 2" xfId="27415"/>
    <cellStyle name="40% - Ênfase2 3 7 5 3" xfId="38601"/>
    <cellStyle name="40% - Ênfase2 3 7 6" xfId="18175"/>
    <cellStyle name="40% - Ênfase2 3 7 6 2" xfId="29311"/>
    <cellStyle name="40% - Ênfase2 3 7 6 3" xfId="40497"/>
    <cellStyle name="40% - Ênfase2 3 7 7" xfId="19900"/>
    <cellStyle name="40% - Ênfase2 3 7 8" xfId="31088"/>
    <cellStyle name="40% - Ênfase2 3 7 9" xfId="42274"/>
    <cellStyle name="40% - Ênfase2 3 8" xfId="1756"/>
    <cellStyle name="40% - Ênfase2 3 8 10" xfId="44287"/>
    <cellStyle name="40% - Ênfase2 3 8 2" xfId="11560"/>
    <cellStyle name="40% - Ênfase2 3 8 2 2" xfId="22046"/>
    <cellStyle name="40% - Ênfase2 3 8 2 3" xfId="33234"/>
    <cellStyle name="40% - Ênfase2 3 8 3" xfId="13288"/>
    <cellStyle name="40% - Ênfase2 3 8 3 2" xfId="23939"/>
    <cellStyle name="40% - Ênfase2 3 8 3 3" xfId="35125"/>
    <cellStyle name="40% - Ênfase2 3 8 4" xfId="15013"/>
    <cellStyle name="40% - Ênfase2 3 8 4 2" xfId="25835"/>
    <cellStyle name="40% - Ênfase2 3 8 4 3" xfId="37021"/>
    <cellStyle name="40% - Ênfase2 3 8 5" xfId="16738"/>
    <cellStyle name="40% - Ênfase2 3 8 5 2" xfId="27731"/>
    <cellStyle name="40% - Ênfase2 3 8 5 3" xfId="38917"/>
    <cellStyle name="40% - Ênfase2 3 8 6" xfId="18463"/>
    <cellStyle name="40% - Ênfase2 3 8 6 2" xfId="29627"/>
    <cellStyle name="40% - Ênfase2 3 8 6 3" xfId="40813"/>
    <cellStyle name="40% - Ênfase2 3 8 7" xfId="20188"/>
    <cellStyle name="40% - Ênfase2 3 8 8" xfId="31376"/>
    <cellStyle name="40% - Ênfase2 3 8 9" xfId="42562"/>
    <cellStyle name="40% - Ênfase2 3 9" xfId="2089"/>
    <cellStyle name="40% - Ênfase2 3 9 2" xfId="20476"/>
    <cellStyle name="40% - Ênfase2 3 9 3" xfId="31664"/>
    <cellStyle name="40% - Ênfase2 4" xfId="196"/>
    <cellStyle name="40% - Ênfase2 4 10" xfId="13593"/>
    <cellStyle name="40% - Ênfase2 4 10 2" xfId="24277"/>
    <cellStyle name="40% - Ênfase2 4 10 3" xfId="35463"/>
    <cellStyle name="40% - Ênfase2 4 11" xfId="15318"/>
    <cellStyle name="40% - Ênfase2 4 11 2" xfId="26173"/>
    <cellStyle name="40% - Ênfase2 4 11 3" xfId="37359"/>
    <cellStyle name="40% - Ênfase2 4 12" xfId="17043"/>
    <cellStyle name="40% - Ênfase2 4 12 2" xfId="28069"/>
    <cellStyle name="40% - Ênfase2 4 12 3" xfId="39255"/>
    <cellStyle name="40% - Ênfase2 4 13" xfId="18768"/>
    <cellStyle name="40% - Ênfase2 4 14" xfId="29956"/>
    <cellStyle name="40% - Ênfase2 4 15" xfId="41142"/>
    <cellStyle name="40% - Ênfase2 4 16" xfId="42867"/>
    <cellStyle name="40% - Ênfase2 4 2" xfId="354"/>
    <cellStyle name="40% - Ênfase2 4 2 10" xfId="15462"/>
    <cellStyle name="40% - Ênfase2 4 2 10 2" xfId="26331"/>
    <cellStyle name="40% - Ênfase2 4 2 10 3" xfId="37517"/>
    <cellStyle name="40% - Ênfase2 4 2 11" xfId="17187"/>
    <cellStyle name="40% - Ênfase2 4 2 11 2" xfId="28227"/>
    <cellStyle name="40% - Ênfase2 4 2 11 3" xfId="39413"/>
    <cellStyle name="40% - Ênfase2 4 2 12" xfId="18912"/>
    <cellStyle name="40% - Ênfase2 4 2 13" xfId="30100"/>
    <cellStyle name="40% - Ênfase2 4 2 14" xfId="41286"/>
    <cellStyle name="40% - Ênfase2 4 2 15" xfId="43011"/>
    <cellStyle name="40% - Ênfase2 4 2 2" xfId="672"/>
    <cellStyle name="40% - Ênfase2 4 2 2 10" xfId="43299"/>
    <cellStyle name="40% - Ênfase2 4 2 2 2" xfId="10572"/>
    <cellStyle name="40% - Ênfase2 4 2 2 2 2" xfId="20962"/>
    <cellStyle name="40% - Ênfase2 4 2 2 2 3" xfId="32150"/>
    <cellStyle name="40% - Ênfase2 4 2 2 3" xfId="12300"/>
    <cellStyle name="40% - Ênfase2 4 2 2 3 2" xfId="22855"/>
    <cellStyle name="40% - Ênfase2 4 2 2 3 3" xfId="34041"/>
    <cellStyle name="40% - Ênfase2 4 2 2 4" xfId="14025"/>
    <cellStyle name="40% - Ênfase2 4 2 2 4 2" xfId="24751"/>
    <cellStyle name="40% - Ênfase2 4 2 2 4 3" xfId="35937"/>
    <cellStyle name="40% - Ênfase2 4 2 2 5" xfId="15750"/>
    <cellStyle name="40% - Ênfase2 4 2 2 5 2" xfId="26647"/>
    <cellStyle name="40% - Ênfase2 4 2 2 5 3" xfId="37833"/>
    <cellStyle name="40% - Ênfase2 4 2 2 6" xfId="17475"/>
    <cellStyle name="40% - Ênfase2 4 2 2 6 2" xfId="28543"/>
    <cellStyle name="40% - Ênfase2 4 2 2 6 3" xfId="39729"/>
    <cellStyle name="40% - Ênfase2 4 2 2 7" xfId="19200"/>
    <cellStyle name="40% - Ênfase2 4 2 2 8" xfId="30388"/>
    <cellStyle name="40% - Ênfase2 4 2 2 9" xfId="41574"/>
    <cellStyle name="40% - Ênfase2 4 2 3" xfId="988"/>
    <cellStyle name="40% - Ênfase2 4 2 3 10" xfId="43587"/>
    <cellStyle name="40% - Ênfase2 4 2 3 2" xfId="10860"/>
    <cellStyle name="40% - Ênfase2 4 2 3 2 2" xfId="21278"/>
    <cellStyle name="40% - Ênfase2 4 2 3 2 3" xfId="32466"/>
    <cellStyle name="40% - Ênfase2 4 2 3 3" xfId="12588"/>
    <cellStyle name="40% - Ênfase2 4 2 3 3 2" xfId="23171"/>
    <cellStyle name="40% - Ênfase2 4 2 3 3 3" xfId="34357"/>
    <cellStyle name="40% - Ênfase2 4 2 3 4" xfId="14313"/>
    <cellStyle name="40% - Ênfase2 4 2 3 4 2" xfId="25067"/>
    <cellStyle name="40% - Ênfase2 4 2 3 4 3" xfId="36253"/>
    <cellStyle name="40% - Ênfase2 4 2 3 5" xfId="16038"/>
    <cellStyle name="40% - Ênfase2 4 2 3 5 2" xfId="26963"/>
    <cellStyle name="40% - Ênfase2 4 2 3 5 3" xfId="38149"/>
    <cellStyle name="40% - Ênfase2 4 2 3 6" xfId="17763"/>
    <cellStyle name="40% - Ênfase2 4 2 3 6 2" xfId="28859"/>
    <cellStyle name="40% - Ênfase2 4 2 3 6 3" xfId="40045"/>
    <cellStyle name="40% - Ênfase2 4 2 3 7" xfId="19488"/>
    <cellStyle name="40% - Ênfase2 4 2 3 8" xfId="30676"/>
    <cellStyle name="40% - Ênfase2 4 2 3 9" xfId="41862"/>
    <cellStyle name="40% - Ênfase2 4 2 4" xfId="1304"/>
    <cellStyle name="40% - Ênfase2 4 2 4 10" xfId="43875"/>
    <cellStyle name="40% - Ênfase2 4 2 4 2" xfId="11148"/>
    <cellStyle name="40% - Ênfase2 4 2 4 2 2" xfId="21594"/>
    <cellStyle name="40% - Ênfase2 4 2 4 2 3" xfId="32782"/>
    <cellStyle name="40% - Ênfase2 4 2 4 3" xfId="12876"/>
    <cellStyle name="40% - Ênfase2 4 2 4 3 2" xfId="23487"/>
    <cellStyle name="40% - Ênfase2 4 2 4 3 3" xfId="34673"/>
    <cellStyle name="40% - Ênfase2 4 2 4 4" xfId="14601"/>
    <cellStyle name="40% - Ênfase2 4 2 4 4 2" xfId="25383"/>
    <cellStyle name="40% - Ênfase2 4 2 4 4 3" xfId="36569"/>
    <cellStyle name="40% - Ênfase2 4 2 4 5" xfId="16326"/>
    <cellStyle name="40% - Ênfase2 4 2 4 5 2" xfId="27279"/>
    <cellStyle name="40% - Ênfase2 4 2 4 5 3" xfId="38465"/>
    <cellStyle name="40% - Ênfase2 4 2 4 6" xfId="18051"/>
    <cellStyle name="40% - Ênfase2 4 2 4 6 2" xfId="29175"/>
    <cellStyle name="40% - Ênfase2 4 2 4 6 3" xfId="40361"/>
    <cellStyle name="40% - Ênfase2 4 2 4 7" xfId="19776"/>
    <cellStyle name="40% - Ênfase2 4 2 4 8" xfId="30964"/>
    <cellStyle name="40% - Ênfase2 4 2 4 9" xfId="42150"/>
    <cellStyle name="40% - Ênfase2 4 2 5" xfId="1620"/>
    <cellStyle name="40% - Ênfase2 4 2 5 10" xfId="44163"/>
    <cellStyle name="40% - Ênfase2 4 2 5 2" xfId="11436"/>
    <cellStyle name="40% - Ênfase2 4 2 5 2 2" xfId="21910"/>
    <cellStyle name="40% - Ênfase2 4 2 5 2 3" xfId="33098"/>
    <cellStyle name="40% - Ênfase2 4 2 5 3" xfId="13164"/>
    <cellStyle name="40% - Ênfase2 4 2 5 3 2" xfId="23803"/>
    <cellStyle name="40% - Ênfase2 4 2 5 3 3" xfId="34989"/>
    <cellStyle name="40% - Ênfase2 4 2 5 4" xfId="14889"/>
    <cellStyle name="40% - Ênfase2 4 2 5 4 2" xfId="25699"/>
    <cellStyle name="40% - Ênfase2 4 2 5 4 3" xfId="36885"/>
    <cellStyle name="40% - Ênfase2 4 2 5 5" xfId="16614"/>
    <cellStyle name="40% - Ênfase2 4 2 5 5 2" xfId="27595"/>
    <cellStyle name="40% - Ênfase2 4 2 5 5 3" xfId="38781"/>
    <cellStyle name="40% - Ênfase2 4 2 5 6" xfId="18339"/>
    <cellStyle name="40% - Ênfase2 4 2 5 6 2" xfId="29491"/>
    <cellStyle name="40% - Ênfase2 4 2 5 6 3" xfId="40677"/>
    <cellStyle name="40% - Ênfase2 4 2 5 7" xfId="20064"/>
    <cellStyle name="40% - Ênfase2 4 2 5 8" xfId="31252"/>
    <cellStyle name="40% - Ênfase2 4 2 5 9" xfId="42438"/>
    <cellStyle name="40% - Ênfase2 4 2 6" xfId="1936"/>
    <cellStyle name="40% - Ênfase2 4 2 6 10" xfId="44451"/>
    <cellStyle name="40% - Ênfase2 4 2 6 2" xfId="11724"/>
    <cellStyle name="40% - Ênfase2 4 2 6 2 2" xfId="22226"/>
    <cellStyle name="40% - Ênfase2 4 2 6 2 3" xfId="33414"/>
    <cellStyle name="40% - Ênfase2 4 2 6 3" xfId="13452"/>
    <cellStyle name="40% - Ênfase2 4 2 6 3 2" xfId="24119"/>
    <cellStyle name="40% - Ênfase2 4 2 6 3 3" xfId="35305"/>
    <cellStyle name="40% - Ênfase2 4 2 6 4" xfId="15177"/>
    <cellStyle name="40% - Ênfase2 4 2 6 4 2" xfId="26015"/>
    <cellStyle name="40% - Ênfase2 4 2 6 4 3" xfId="37201"/>
    <cellStyle name="40% - Ênfase2 4 2 6 5" xfId="16902"/>
    <cellStyle name="40% - Ênfase2 4 2 6 5 2" xfId="27911"/>
    <cellStyle name="40% - Ênfase2 4 2 6 5 3" xfId="39097"/>
    <cellStyle name="40% - Ênfase2 4 2 6 6" xfId="18627"/>
    <cellStyle name="40% - Ênfase2 4 2 6 6 2" xfId="29807"/>
    <cellStyle name="40% - Ênfase2 4 2 6 6 3" xfId="40993"/>
    <cellStyle name="40% - Ênfase2 4 2 6 7" xfId="20352"/>
    <cellStyle name="40% - Ênfase2 4 2 6 8" xfId="31540"/>
    <cellStyle name="40% - Ênfase2 4 2 6 9" xfId="42726"/>
    <cellStyle name="40% - Ênfase2 4 2 7" xfId="10283"/>
    <cellStyle name="40% - Ênfase2 4 2 7 2" xfId="20646"/>
    <cellStyle name="40% - Ênfase2 4 2 7 3" xfId="31834"/>
    <cellStyle name="40% - Ênfase2 4 2 8" xfId="12012"/>
    <cellStyle name="40% - Ênfase2 4 2 8 2" xfId="22539"/>
    <cellStyle name="40% - Ênfase2 4 2 8 3" xfId="33725"/>
    <cellStyle name="40% - Ênfase2 4 2 9" xfId="13737"/>
    <cellStyle name="40% - Ênfase2 4 2 9 2" xfId="24435"/>
    <cellStyle name="40% - Ênfase2 4 2 9 3" xfId="35621"/>
    <cellStyle name="40% - Ênfase2 4 3" xfId="514"/>
    <cellStyle name="40% - Ênfase2 4 3 10" xfId="43155"/>
    <cellStyle name="40% - Ênfase2 4 3 2" xfId="10428"/>
    <cellStyle name="40% - Ênfase2 4 3 2 2" xfId="20804"/>
    <cellStyle name="40% - Ênfase2 4 3 2 3" xfId="31992"/>
    <cellStyle name="40% - Ênfase2 4 3 3" xfId="12156"/>
    <cellStyle name="40% - Ênfase2 4 3 3 2" xfId="22697"/>
    <cellStyle name="40% - Ênfase2 4 3 3 3" xfId="33883"/>
    <cellStyle name="40% - Ênfase2 4 3 4" xfId="13881"/>
    <cellStyle name="40% - Ênfase2 4 3 4 2" xfId="24593"/>
    <cellStyle name="40% - Ênfase2 4 3 4 3" xfId="35779"/>
    <cellStyle name="40% - Ênfase2 4 3 5" xfId="15606"/>
    <cellStyle name="40% - Ênfase2 4 3 5 2" xfId="26489"/>
    <cellStyle name="40% - Ênfase2 4 3 5 3" xfId="37675"/>
    <cellStyle name="40% - Ênfase2 4 3 6" xfId="17331"/>
    <cellStyle name="40% - Ênfase2 4 3 6 2" xfId="28385"/>
    <cellStyle name="40% - Ênfase2 4 3 6 3" xfId="39571"/>
    <cellStyle name="40% - Ênfase2 4 3 7" xfId="19056"/>
    <cellStyle name="40% - Ênfase2 4 3 8" xfId="30244"/>
    <cellStyle name="40% - Ênfase2 4 3 9" xfId="41430"/>
    <cellStyle name="40% - Ênfase2 4 4" xfId="830"/>
    <cellStyle name="40% - Ênfase2 4 4 10" xfId="43443"/>
    <cellStyle name="40% - Ênfase2 4 4 2" xfId="10716"/>
    <cellStyle name="40% - Ênfase2 4 4 2 2" xfId="21120"/>
    <cellStyle name="40% - Ênfase2 4 4 2 3" xfId="32308"/>
    <cellStyle name="40% - Ênfase2 4 4 3" xfId="12444"/>
    <cellStyle name="40% - Ênfase2 4 4 3 2" xfId="23013"/>
    <cellStyle name="40% - Ênfase2 4 4 3 3" xfId="34199"/>
    <cellStyle name="40% - Ênfase2 4 4 4" xfId="14169"/>
    <cellStyle name="40% - Ênfase2 4 4 4 2" xfId="24909"/>
    <cellStyle name="40% - Ênfase2 4 4 4 3" xfId="36095"/>
    <cellStyle name="40% - Ênfase2 4 4 5" xfId="15894"/>
    <cellStyle name="40% - Ênfase2 4 4 5 2" xfId="26805"/>
    <cellStyle name="40% - Ênfase2 4 4 5 3" xfId="37991"/>
    <cellStyle name="40% - Ênfase2 4 4 6" xfId="17619"/>
    <cellStyle name="40% - Ênfase2 4 4 6 2" xfId="28701"/>
    <cellStyle name="40% - Ênfase2 4 4 6 3" xfId="39887"/>
    <cellStyle name="40% - Ênfase2 4 4 7" xfId="19344"/>
    <cellStyle name="40% - Ênfase2 4 4 8" xfId="30532"/>
    <cellStyle name="40% - Ênfase2 4 4 9" xfId="41718"/>
    <cellStyle name="40% - Ênfase2 4 5" xfId="1146"/>
    <cellStyle name="40% - Ênfase2 4 5 10" xfId="43731"/>
    <cellStyle name="40% - Ênfase2 4 5 2" xfId="11004"/>
    <cellStyle name="40% - Ênfase2 4 5 2 2" xfId="21436"/>
    <cellStyle name="40% - Ênfase2 4 5 2 3" xfId="32624"/>
    <cellStyle name="40% - Ênfase2 4 5 3" xfId="12732"/>
    <cellStyle name="40% - Ênfase2 4 5 3 2" xfId="23329"/>
    <cellStyle name="40% - Ênfase2 4 5 3 3" xfId="34515"/>
    <cellStyle name="40% - Ênfase2 4 5 4" xfId="14457"/>
    <cellStyle name="40% - Ênfase2 4 5 4 2" xfId="25225"/>
    <cellStyle name="40% - Ênfase2 4 5 4 3" xfId="36411"/>
    <cellStyle name="40% - Ênfase2 4 5 5" xfId="16182"/>
    <cellStyle name="40% - Ênfase2 4 5 5 2" xfId="27121"/>
    <cellStyle name="40% - Ênfase2 4 5 5 3" xfId="38307"/>
    <cellStyle name="40% - Ênfase2 4 5 6" xfId="17907"/>
    <cellStyle name="40% - Ênfase2 4 5 6 2" xfId="29017"/>
    <cellStyle name="40% - Ênfase2 4 5 6 3" xfId="40203"/>
    <cellStyle name="40% - Ênfase2 4 5 7" xfId="19632"/>
    <cellStyle name="40% - Ênfase2 4 5 8" xfId="30820"/>
    <cellStyle name="40% - Ênfase2 4 5 9" xfId="42006"/>
    <cellStyle name="40% - Ênfase2 4 6" xfId="1462"/>
    <cellStyle name="40% - Ênfase2 4 6 10" xfId="44019"/>
    <cellStyle name="40% - Ênfase2 4 6 2" xfId="11292"/>
    <cellStyle name="40% - Ênfase2 4 6 2 2" xfId="21752"/>
    <cellStyle name="40% - Ênfase2 4 6 2 3" xfId="32940"/>
    <cellStyle name="40% - Ênfase2 4 6 3" xfId="13020"/>
    <cellStyle name="40% - Ênfase2 4 6 3 2" xfId="23645"/>
    <cellStyle name="40% - Ênfase2 4 6 3 3" xfId="34831"/>
    <cellStyle name="40% - Ênfase2 4 6 4" xfId="14745"/>
    <cellStyle name="40% - Ênfase2 4 6 4 2" xfId="25541"/>
    <cellStyle name="40% - Ênfase2 4 6 4 3" xfId="36727"/>
    <cellStyle name="40% - Ênfase2 4 6 5" xfId="16470"/>
    <cellStyle name="40% - Ênfase2 4 6 5 2" xfId="27437"/>
    <cellStyle name="40% - Ênfase2 4 6 5 3" xfId="38623"/>
    <cellStyle name="40% - Ênfase2 4 6 6" xfId="18195"/>
    <cellStyle name="40% - Ênfase2 4 6 6 2" xfId="29333"/>
    <cellStyle name="40% - Ênfase2 4 6 6 3" xfId="40519"/>
    <cellStyle name="40% - Ênfase2 4 6 7" xfId="19920"/>
    <cellStyle name="40% - Ênfase2 4 6 8" xfId="31108"/>
    <cellStyle name="40% - Ênfase2 4 6 9" xfId="42294"/>
    <cellStyle name="40% - Ênfase2 4 7" xfId="1778"/>
    <cellStyle name="40% - Ênfase2 4 7 10" xfId="44307"/>
    <cellStyle name="40% - Ênfase2 4 7 2" xfId="11580"/>
    <cellStyle name="40% - Ênfase2 4 7 2 2" xfId="22068"/>
    <cellStyle name="40% - Ênfase2 4 7 2 3" xfId="33256"/>
    <cellStyle name="40% - Ênfase2 4 7 3" xfId="13308"/>
    <cellStyle name="40% - Ênfase2 4 7 3 2" xfId="23961"/>
    <cellStyle name="40% - Ênfase2 4 7 3 3" xfId="35147"/>
    <cellStyle name="40% - Ênfase2 4 7 4" xfId="15033"/>
    <cellStyle name="40% - Ênfase2 4 7 4 2" xfId="25857"/>
    <cellStyle name="40% - Ênfase2 4 7 4 3" xfId="37043"/>
    <cellStyle name="40% - Ênfase2 4 7 5" xfId="16758"/>
    <cellStyle name="40% - Ênfase2 4 7 5 2" xfId="27753"/>
    <cellStyle name="40% - Ênfase2 4 7 5 3" xfId="38939"/>
    <cellStyle name="40% - Ênfase2 4 7 6" xfId="18483"/>
    <cellStyle name="40% - Ênfase2 4 7 6 2" xfId="29649"/>
    <cellStyle name="40% - Ênfase2 4 7 6 3" xfId="40835"/>
    <cellStyle name="40% - Ênfase2 4 7 7" xfId="20208"/>
    <cellStyle name="40% - Ênfase2 4 7 8" xfId="31396"/>
    <cellStyle name="40% - Ênfase2 4 7 9" xfId="42582"/>
    <cellStyle name="40% - Ênfase2 4 8" xfId="2036"/>
    <cellStyle name="40% - Ênfase2 4 8 2" xfId="20496"/>
    <cellStyle name="40% - Ênfase2 4 8 3" xfId="31684"/>
    <cellStyle name="40% - Ênfase2 4 9" xfId="11868"/>
    <cellStyle name="40% - Ênfase2 4 9 2" xfId="22381"/>
    <cellStyle name="40% - Ênfase2 4 9 3" xfId="33567"/>
    <cellStyle name="40% - Ênfase2 5" xfId="218"/>
    <cellStyle name="40% - Ênfase2 5 10" xfId="13613"/>
    <cellStyle name="40% - Ênfase2 5 10 2" xfId="24299"/>
    <cellStyle name="40% - Ênfase2 5 10 3" xfId="35485"/>
    <cellStyle name="40% - Ênfase2 5 11" xfId="15338"/>
    <cellStyle name="40% - Ênfase2 5 11 2" xfId="26195"/>
    <cellStyle name="40% - Ênfase2 5 11 3" xfId="37381"/>
    <cellStyle name="40% - Ênfase2 5 12" xfId="17063"/>
    <cellStyle name="40% - Ênfase2 5 12 2" xfId="28091"/>
    <cellStyle name="40% - Ênfase2 5 12 3" xfId="39277"/>
    <cellStyle name="40% - Ênfase2 5 13" xfId="18788"/>
    <cellStyle name="40% - Ênfase2 5 14" xfId="29976"/>
    <cellStyle name="40% - Ênfase2 5 15" xfId="41162"/>
    <cellStyle name="40% - Ênfase2 5 16" xfId="42887"/>
    <cellStyle name="40% - Ênfase2 5 2" xfId="376"/>
    <cellStyle name="40% - Ênfase2 5 2 10" xfId="15482"/>
    <cellStyle name="40% - Ênfase2 5 2 10 2" xfId="26353"/>
    <cellStyle name="40% - Ênfase2 5 2 10 3" xfId="37539"/>
    <cellStyle name="40% - Ênfase2 5 2 11" xfId="17207"/>
    <cellStyle name="40% - Ênfase2 5 2 11 2" xfId="28249"/>
    <cellStyle name="40% - Ênfase2 5 2 11 3" xfId="39435"/>
    <cellStyle name="40% - Ênfase2 5 2 12" xfId="18932"/>
    <cellStyle name="40% - Ênfase2 5 2 13" xfId="30120"/>
    <cellStyle name="40% - Ênfase2 5 2 14" xfId="41306"/>
    <cellStyle name="40% - Ênfase2 5 2 15" xfId="43031"/>
    <cellStyle name="40% - Ênfase2 5 2 2" xfId="694"/>
    <cellStyle name="40% - Ênfase2 5 2 2 10" xfId="43319"/>
    <cellStyle name="40% - Ênfase2 5 2 2 2" xfId="10592"/>
    <cellStyle name="40% - Ênfase2 5 2 2 2 2" xfId="20984"/>
    <cellStyle name="40% - Ênfase2 5 2 2 2 3" xfId="32172"/>
    <cellStyle name="40% - Ênfase2 5 2 2 3" xfId="12320"/>
    <cellStyle name="40% - Ênfase2 5 2 2 3 2" xfId="22877"/>
    <cellStyle name="40% - Ênfase2 5 2 2 3 3" xfId="34063"/>
    <cellStyle name="40% - Ênfase2 5 2 2 4" xfId="14045"/>
    <cellStyle name="40% - Ênfase2 5 2 2 4 2" xfId="24773"/>
    <cellStyle name="40% - Ênfase2 5 2 2 4 3" xfId="35959"/>
    <cellStyle name="40% - Ênfase2 5 2 2 5" xfId="15770"/>
    <cellStyle name="40% - Ênfase2 5 2 2 5 2" xfId="26669"/>
    <cellStyle name="40% - Ênfase2 5 2 2 5 3" xfId="37855"/>
    <cellStyle name="40% - Ênfase2 5 2 2 6" xfId="17495"/>
    <cellStyle name="40% - Ênfase2 5 2 2 6 2" xfId="28565"/>
    <cellStyle name="40% - Ênfase2 5 2 2 6 3" xfId="39751"/>
    <cellStyle name="40% - Ênfase2 5 2 2 7" xfId="19220"/>
    <cellStyle name="40% - Ênfase2 5 2 2 8" xfId="30408"/>
    <cellStyle name="40% - Ênfase2 5 2 2 9" xfId="41594"/>
    <cellStyle name="40% - Ênfase2 5 2 3" xfId="1010"/>
    <cellStyle name="40% - Ênfase2 5 2 3 10" xfId="43607"/>
    <cellStyle name="40% - Ênfase2 5 2 3 2" xfId="10880"/>
    <cellStyle name="40% - Ênfase2 5 2 3 2 2" xfId="21300"/>
    <cellStyle name="40% - Ênfase2 5 2 3 2 3" xfId="32488"/>
    <cellStyle name="40% - Ênfase2 5 2 3 3" xfId="12608"/>
    <cellStyle name="40% - Ênfase2 5 2 3 3 2" xfId="23193"/>
    <cellStyle name="40% - Ênfase2 5 2 3 3 3" xfId="34379"/>
    <cellStyle name="40% - Ênfase2 5 2 3 4" xfId="14333"/>
    <cellStyle name="40% - Ênfase2 5 2 3 4 2" xfId="25089"/>
    <cellStyle name="40% - Ênfase2 5 2 3 4 3" xfId="36275"/>
    <cellStyle name="40% - Ênfase2 5 2 3 5" xfId="16058"/>
    <cellStyle name="40% - Ênfase2 5 2 3 5 2" xfId="26985"/>
    <cellStyle name="40% - Ênfase2 5 2 3 5 3" xfId="38171"/>
    <cellStyle name="40% - Ênfase2 5 2 3 6" xfId="17783"/>
    <cellStyle name="40% - Ênfase2 5 2 3 6 2" xfId="28881"/>
    <cellStyle name="40% - Ênfase2 5 2 3 6 3" xfId="40067"/>
    <cellStyle name="40% - Ênfase2 5 2 3 7" xfId="19508"/>
    <cellStyle name="40% - Ênfase2 5 2 3 8" xfId="30696"/>
    <cellStyle name="40% - Ênfase2 5 2 3 9" xfId="41882"/>
    <cellStyle name="40% - Ênfase2 5 2 4" xfId="1326"/>
    <cellStyle name="40% - Ênfase2 5 2 4 10" xfId="43895"/>
    <cellStyle name="40% - Ênfase2 5 2 4 2" xfId="11168"/>
    <cellStyle name="40% - Ênfase2 5 2 4 2 2" xfId="21616"/>
    <cellStyle name="40% - Ênfase2 5 2 4 2 3" xfId="32804"/>
    <cellStyle name="40% - Ênfase2 5 2 4 3" xfId="12896"/>
    <cellStyle name="40% - Ênfase2 5 2 4 3 2" xfId="23509"/>
    <cellStyle name="40% - Ênfase2 5 2 4 3 3" xfId="34695"/>
    <cellStyle name="40% - Ênfase2 5 2 4 4" xfId="14621"/>
    <cellStyle name="40% - Ênfase2 5 2 4 4 2" xfId="25405"/>
    <cellStyle name="40% - Ênfase2 5 2 4 4 3" xfId="36591"/>
    <cellStyle name="40% - Ênfase2 5 2 4 5" xfId="16346"/>
    <cellStyle name="40% - Ênfase2 5 2 4 5 2" xfId="27301"/>
    <cellStyle name="40% - Ênfase2 5 2 4 5 3" xfId="38487"/>
    <cellStyle name="40% - Ênfase2 5 2 4 6" xfId="18071"/>
    <cellStyle name="40% - Ênfase2 5 2 4 6 2" xfId="29197"/>
    <cellStyle name="40% - Ênfase2 5 2 4 6 3" xfId="40383"/>
    <cellStyle name="40% - Ênfase2 5 2 4 7" xfId="19796"/>
    <cellStyle name="40% - Ênfase2 5 2 4 8" xfId="30984"/>
    <cellStyle name="40% - Ênfase2 5 2 4 9" xfId="42170"/>
    <cellStyle name="40% - Ênfase2 5 2 5" xfId="1642"/>
    <cellStyle name="40% - Ênfase2 5 2 5 10" xfId="44183"/>
    <cellStyle name="40% - Ênfase2 5 2 5 2" xfId="11456"/>
    <cellStyle name="40% - Ênfase2 5 2 5 2 2" xfId="21932"/>
    <cellStyle name="40% - Ênfase2 5 2 5 2 3" xfId="33120"/>
    <cellStyle name="40% - Ênfase2 5 2 5 3" xfId="13184"/>
    <cellStyle name="40% - Ênfase2 5 2 5 3 2" xfId="23825"/>
    <cellStyle name="40% - Ênfase2 5 2 5 3 3" xfId="35011"/>
    <cellStyle name="40% - Ênfase2 5 2 5 4" xfId="14909"/>
    <cellStyle name="40% - Ênfase2 5 2 5 4 2" xfId="25721"/>
    <cellStyle name="40% - Ênfase2 5 2 5 4 3" xfId="36907"/>
    <cellStyle name="40% - Ênfase2 5 2 5 5" xfId="16634"/>
    <cellStyle name="40% - Ênfase2 5 2 5 5 2" xfId="27617"/>
    <cellStyle name="40% - Ênfase2 5 2 5 5 3" xfId="38803"/>
    <cellStyle name="40% - Ênfase2 5 2 5 6" xfId="18359"/>
    <cellStyle name="40% - Ênfase2 5 2 5 6 2" xfId="29513"/>
    <cellStyle name="40% - Ênfase2 5 2 5 6 3" xfId="40699"/>
    <cellStyle name="40% - Ênfase2 5 2 5 7" xfId="20084"/>
    <cellStyle name="40% - Ênfase2 5 2 5 8" xfId="31272"/>
    <cellStyle name="40% - Ênfase2 5 2 5 9" xfId="42458"/>
    <cellStyle name="40% - Ênfase2 5 2 6" xfId="1958"/>
    <cellStyle name="40% - Ênfase2 5 2 6 10" xfId="44471"/>
    <cellStyle name="40% - Ênfase2 5 2 6 2" xfId="11744"/>
    <cellStyle name="40% - Ênfase2 5 2 6 2 2" xfId="22248"/>
    <cellStyle name="40% - Ênfase2 5 2 6 2 3" xfId="33436"/>
    <cellStyle name="40% - Ênfase2 5 2 6 3" xfId="13472"/>
    <cellStyle name="40% - Ênfase2 5 2 6 3 2" xfId="24141"/>
    <cellStyle name="40% - Ênfase2 5 2 6 3 3" xfId="35327"/>
    <cellStyle name="40% - Ênfase2 5 2 6 4" xfId="15197"/>
    <cellStyle name="40% - Ênfase2 5 2 6 4 2" xfId="26037"/>
    <cellStyle name="40% - Ênfase2 5 2 6 4 3" xfId="37223"/>
    <cellStyle name="40% - Ênfase2 5 2 6 5" xfId="16922"/>
    <cellStyle name="40% - Ênfase2 5 2 6 5 2" xfId="27933"/>
    <cellStyle name="40% - Ênfase2 5 2 6 5 3" xfId="39119"/>
    <cellStyle name="40% - Ênfase2 5 2 6 6" xfId="18647"/>
    <cellStyle name="40% - Ênfase2 5 2 6 6 2" xfId="29829"/>
    <cellStyle name="40% - Ênfase2 5 2 6 6 3" xfId="41015"/>
    <cellStyle name="40% - Ênfase2 5 2 6 7" xfId="20372"/>
    <cellStyle name="40% - Ênfase2 5 2 6 8" xfId="31560"/>
    <cellStyle name="40% - Ênfase2 5 2 6 9" xfId="42746"/>
    <cellStyle name="40% - Ênfase2 5 2 7" xfId="10303"/>
    <cellStyle name="40% - Ênfase2 5 2 7 2" xfId="20668"/>
    <cellStyle name="40% - Ênfase2 5 2 7 3" xfId="31856"/>
    <cellStyle name="40% - Ênfase2 5 2 8" xfId="12032"/>
    <cellStyle name="40% - Ênfase2 5 2 8 2" xfId="22561"/>
    <cellStyle name="40% - Ênfase2 5 2 8 3" xfId="33747"/>
    <cellStyle name="40% - Ênfase2 5 2 9" xfId="13757"/>
    <cellStyle name="40% - Ênfase2 5 2 9 2" xfId="24457"/>
    <cellStyle name="40% - Ênfase2 5 2 9 3" xfId="35643"/>
    <cellStyle name="40% - Ênfase2 5 3" xfId="536"/>
    <cellStyle name="40% - Ênfase2 5 3 10" xfId="43175"/>
    <cellStyle name="40% - Ênfase2 5 3 2" xfId="10448"/>
    <cellStyle name="40% - Ênfase2 5 3 2 2" xfId="20826"/>
    <cellStyle name="40% - Ênfase2 5 3 2 3" xfId="32014"/>
    <cellStyle name="40% - Ênfase2 5 3 3" xfId="12176"/>
    <cellStyle name="40% - Ênfase2 5 3 3 2" xfId="22719"/>
    <cellStyle name="40% - Ênfase2 5 3 3 3" xfId="33905"/>
    <cellStyle name="40% - Ênfase2 5 3 4" xfId="13901"/>
    <cellStyle name="40% - Ênfase2 5 3 4 2" xfId="24615"/>
    <cellStyle name="40% - Ênfase2 5 3 4 3" xfId="35801"/>
    <cellStyle name="40% - Ênfase2 5 3 5" xfId="15626"/>
    <cellStyle name="40% - Ênfase2 5 3 5 2" xfId="26511"/>
    <cellStyle name="40% - Ênfase2 5 3 5 3" xfId="37697"/>
    <cellStyle name="40% - Ênfase2 5 3 6" xfId="17351"/>
    <cellStyle name="40% - Ênfase2 5 3 6 2" xfId="28407"/>
    <cellStyle name="40% - Ênfase2 5 3 6 3" xfId="39593"/>
    <cellStyle name="40% - Ênfase2 5 3 7" xfId="19076"/>
    <cellStyle name="40% - Ênfase2 5 3 8" xfId="30264"/>
    <cellStyle name="40% - Ênfase2 5 3 9" xfId="41450"/>
    <cellStyle name="40% - Ênfase2 5 4" xfId="852"/>
    <cellStyle name="40% - Ênfase2 5 4 10" xfId="43463"/>
    <cellStyle name="40% - Ênfase2 5 4 2" xfId="10736"/>
    <cellStyle name="40% - Ênfase2 5 4 2 2" xfId="21142"/>
    <cellStyle name="40% - Ênfase2 5 4 2 3" xfId="32330"/>
    <cellStyle name="40% - Ênfase2 5 4 3" xfId="12464"/>
    <cellStyle name="40% - Ênfase2 5 4 3 2" xfId="23035"/>
    <cellStyle name="40% - Ênfase2 5 4 3 3" xfId="34221"/>
    <cellStyle name="40% - Ênfase2 5 4 4" xfId="14189"/>
    <cellStyle name="40% - Ênfase2 5 4 4 2" xfId="24931"/>
    <cellStyle name="40% - Ênfase2 5 4 4 3" xfId="36117"/>
    <cellStyle name="40% - Ênfase2 5 4 5" xfId="15914"/>
    <cellStyle name="40% - Ênfase2 5 4 5 2" xfId="26827"/>
    <cellStyle name="40% - Ênfase2 5 4 5 3" xfId="38013"/>
    <cellStyle name="40% - Ênfase2 5 4 6" xfId="17639"/>
    <cellStyle name="40% - Ênfase2 5 4 6 2" xfId="28723"/>
    <cellStyle name="40% - Ênfase2 5 4 6 3" xfId="39909"/>
    <cellStyle name="40% - Ênfase2 5 4 7" xfId="19364"/>
    <cellStyle name="40% - Ênfase2 5 4 8" xfId="30552"/>
    <cellStyle name="40% - Ênfase2 5 4 9" xfId="41738"/>
    <cellStyle name="40% - Ênfase2 5 5" xfId="1168"/>
    <cellStyle name="40% - Ênfase2 5 5 10" xfId="43751"/>
    <cellStyle name="40% - Ênfase2 5 5 2" xfId="11024"/>
    <cellStyle name="40% - Ênfase2 5 5 2 2" xfId="21458"/>
    <cellStyle name="40% - Ênfase2 5 5 2 3" xfId="32646"/>
    <cellStyle name="40% - Ênfase2 5 5 3" xfId="12752"/>
    <cellStyle name="40% - Ênfase2 5 5 3 2" xfId="23351"/>
    <cellStyle name="40% - Ênfase2 5 5 3 3" xfId="34537"/>
    <cellStyle name="40% - Ênfase2 5 5 4" xfId="14477"/>
    <cellStyle name="40% - Ênfase2 5 5 4 2" xfId="25247"/>
    <cellStyle name="40% - Ênfase2 5 5 4 3" xfId="36433"/>
    <cellStyle name="40% - Ênfase2 5 5 5" xfId="16202"/>
    <cellStyle name="40% - Ênfase2 5 5 5 2" xfId="27143"/>
    <cellStyle name="40% - Ênfase2 5 5 5 3" xfId="38329"/>
    <cellStyle name="40% - Ênfase2 5 5 6" xfId="17927"/>
    <cellStyle name="40% - Ênfase2 5 5 6 2" xfId="29039"/>
    <cellStyle name="40% - Ênfase2 5 5 6 3" xfId="40225"/>
    <cellStyle name="40% - Ênfase2 5 5 7" xfId="19652"/>
    <cellStyle name="40% - Ênfase2 5 5 8" xfId="30840"/>
    <cellStyle name="40% - Ênfase2 5 5 9" xfId="42026"/>
    <cellStyle name="40% - Ênfase2 5 6" xfId="1484"/>
    <cellStyle name="40% - Ênfase2 5 6 10" xfId="44039"/>
    <cellStyle name="40% - Ênfase2 5 6 2" xfId="11312"/>
    <cellStyle name="40% - Ênfase2 5 6 2 2" xfId="21774"/>
    <cellStyle name="40% - Ênfase2 5 6 2 3" xfId="32962"/>
    <cellStyle name="40% - Ênfase2 5 6 3" xfId="13040"/>
    <cellStyle name="40% - Ênfase2 5 6 3 2" xfId="23667"/>
    <cellStyle name="40% - Ênfase2 5 6 3 3" xfId="34853"/>
    <cellStyle name="40% - Ênfase2 5 6 4" xfId="14765"/>
    <cellStyle name="40% - Ênfase2 5 6 4 2" xfId="25563"/>
    <cellStyle name="40% - Ênfase2 5 6 4 3" xfId="36749"/>
    <cellStyle name="40% - Ênfase2 5 6 5" xfId="16490"/>
    <cellStyle name="40% - Ênfase2 5 6 5 2" xfId="27459"/>
    <cellStyle name="40% - Ênfase2 5 6 5 3" xfId="38645"/>
    <cellStyle name="40% - Ênfase2 5 6 6" xfId="18215"/>
    <cellStyle name="40% - Ênfase2 5 6 6 2" xfId="29355"/>
    <cellStyle name="40% - Ênfase2 5 6 6 3" xfId="40541"/>
    <cellStyle name="40% - Ênfase2 5 6 7" xfId="19940"/>
    <cellStyle name="40% - Ênfase2 5 6 8" xfId="31128"/>
    <cellStyle name="40% - Ênfase2 5 6 9" xfId="42314"/>
    <cellStyle name="40% - Ênfase2 5 7" xfId="1800"/>
    <cellStyle name="40% - Ênfase2 5 7 10" xfId="44327"/>
    <cellStyle name="40% - Ênfase2 5 7 2" xfId="11600"/>
    <cellStyle name="40% - Ênfase2 5 7 2 2" xfId="22090"/>
    <cellStyle name="40% - Ênfase2 5 7 2 3" xfId="33278"/>
    <cellStyle name="40% - Ênfase2 5 7 3" xfId="13328"/>
    <cellStyle name="40% - Ênfase2 5 7 3 2" xfId="23983"/>
    <cellStyle name="40% - Ênfase2 5 7 3 3" xfId="35169"/>
    <cellStyle name="40% - Ênfase2 5 7 4" xfId="15053"/>
    <cellStyle name="40% - Ênfase2 5 7 4 2" xfId="25879"/>
    <cellStyle name="40% - Ênfase2 5 7 4 3" xfId="37065"/>
    <cellStyle name="40% - Ênfase2 5 7 5" xfId="16778"/>
    <cellStyle name="40% - Ênfase2 5 7 5 2" xfId="27775"/>
    <cellStyle name="40% - Ênfase2 5 7 5 3" xfId="38961"/>
    <cellStyle name="40% - Ênfase2 5 7 6" xfId="18503"/>
    <cellStyle name="40% - Ênfase2 5 7 6 2" xfId="29671"/>
    <cellStyle name="40% - Ênfase2 5 7 6 3" xfId="40857"/>
    <cellStyle name="40% - Ênfase2 5 7 7" xfId="20228"/>
    <cellStyle name="40% - Ênfase2 5 7 8" xfId="31416"/>
    <cellStyle name="40% - Ênfase2 5 7 9" xfId="42602"/>
    <cellStyle name="40% - Ênfase2 5 8" xfId="2052"/>
    <cellStyle name="40% - Ênfase2 5 8 2" xfId="20516"/>
    <cellStyle name="40% - Ênfase2 5 8 3" xfId="31704"/>
    <cellStyle name="40% - Ênfase2 5 9" xfId="11888"/>
    <cellStyle name="40% - Ênfase2 5 9 2" xfId="22403"/>
    <cellStyle name="40% - Ênfase2 5 9 3" xfId="33589"/>
    <cellStyle name="40% - Ênfase2 6" xfId="286"/>
    <cellStyle name="40% - Ênfase2 6 10" xfId="15400"/>
    <cellStyle name="40% - Ênfase2 6 10 2" xfId="26263"/>
    <cellStyle name="40% - Ênfase2 6 10 3" xfId="37449"/>
    <cellStyle name="40% - Ênfase2 6 11" xfId="17125"/>
    <cellStyle name="40% - Ênfase2 6 11 2" xfId="28159"/>
    <cellStyle name="40% - Ênfase2 6 11 3" xfId="39345"/>
    <cellStyle name="40% - Ênfase2 6 12" xfId="18850"/>
    <cellStyle name="40% - Ênfase2 6 13" xfId="30038"/>
    <cellStyle name="40% - Ênfase2 6 14" xfId="41224"/>
    <cellStyle name="40% - Ênfase2 6 15" xfId="42949"/>
    <cellStyle name="40% - Ênfase2 6 2" xfId="604"/>
    <cellStyle name="40% - Ênfase2 6 2 10" xfId="43237"/>
    <cellStyle name="40% - Ênfase2 6 2 2" xfId="10510"/>
    <cellStyle name="40% - Ênfase2 6 2 2 2" xfId="20894"/>
    <cellStyle name="40% - Ênfase2 6 2 2 3" xfId="32082"/>
    <cellStyle name="40% - Ênfase2 6 2 3" xfId="12238"/>
    <cellStyle name="40% - Ênfase2 6 2 3 2" xfId="22787"/>
    <cellStyle name="40% - Ênfase2 6 2 3 3" xfId="33973"/>
    <cellStyle name="40% - Ênfase2 6 2 4" xfId="13963"/>
    <cellStyle name="40% - Ênfase2 6 2 4 2" xfId="24683"/>
    <cellStyle name="40% - Ênfase2 6 2 4 3" xfId="35869"/>
    <cellStyle name="40% - Ênfase2 6 2 5" xfId="15688"/>
    <cellStyle name="40% - Ênfase2 6 2 5 2" xfId="26579"/>
    <cellStyle name="40% - Ênfase2 6 2 5 3" xfId="37765"/>
    <cellStyle name="40% - Ênfase2 6 2 6" xfId="17413"/>
    <cellStyle name="40% - Ênfase2 6 2 6 2" xfId="28475"/>
    <cellStyle name="40% - Ênfase2 6 2 6 3" xfId="39661"/>
    <cellStyle name="40% - Ênfase2 6 2 7" xfId="19138"/>
    <cellStyle name="40% - Ênfase2 6 2 8" xfId="30326"/>
    <cellStyle name="40% - Ênfase2 6 2 9" xfId="41512"/>
    <cellStyle name="40% - Ênfase2 6 3" xfId="920"/>
    <cellStyle name="40% - Ênfase2 6 3 10" xfId="43525"/>
    <cellStyle name="40% - Ênfase2 6 3 2" xfId="10798"/>
    <cellStyle name="40% - Ênfase2 6 3 2 2" xfId="21210"/>
    <cellStyle name="40% - Ênfase2 6 3 2 3" xfId="32398"/>
    <cellStyle name="40% - Ênfase2 6 3 3" xfId="12526"/>
    <cellStyle name="40% - Ênfase2 6 3 3 2" xfId="23103"/>
    <cellStyle name="40% - Ênfase2 6 3 3 3" xfId="34289"/>
    <cellStyle name="40% - Ênfase2 6 3 4" xfId="14251"/>
    <cellStyle name="40% - Ênfase2 6 3 4 2" xfId="24999"/>
    <cellStyle name="40% - Ênfase2 6 3 4 3" xfId="36185"/>
    <cellStyle name="40% - Ênfase2 6 3 5" xfId="15976"/>
    <cellStyle name="40% - Ênfase2 6 3 5 2" xfId="26895"/>
    <cellStyle name="40% - Ênfase2 6 3 5 3" xfId="38081"/>
    <cellStyle name="40% - Ênfase2 6 3 6" xfId="17701"/>
    <cellStyle name="40% - Ênfase2 6 3 6 2" xfId="28791"/>
    <cellStyle name="40% - Ênfase2 6 3 6 3" xfId="39977"/>
    <cellStyle name="40% - Ênfase2 6 3 7" xfId="19426"/>
    <cellStyle name="40% - Ênfase2 6 3 8" xfId="30614"/>
    <cellStyle name="40% - Ênfase2 6 3 9" xfId="41800"/>
    <cellStyle name="40% - Ênfase2 6 4" xfId="1236"/>
    <cellStyle name="40% - Ênfase2 6 4 10" xfId="43813"/>
    <cellStyle name="40% - Ênfase2 6 4 2" xfId="11086"/>
    <cellStyle name="40% - Ênfase2 6 4 2 2" xfId="21526"/>
    <cellStyle name="40% - Ênfase2 6 4 2 3" xfId="32714"/>
    <cellStyle name="40% - Ênfase2 6 4 3" xfId="12814"/>
    <cellStyle name="40% - Ênfase2 6 4 3 2" xfId="23419"/>
    <cellStyle name="40% - Ênfase2 6 4 3 3" xfId="34605"/>
    <cellStyle name="40% - Ênfase2 6 4 4" xfId="14539"/>
    <cellStyle name="40% - Ênfase2 6 4 4 2" xfId="25315"/>
    <cellStyle name="40% - Ênfase2 6 4 4 3" xfId="36501"/>
    <cellStyle name="40% - Ênfase2 6 4 5" xfId="16264"/>
    <cellStyle name="40% - Ênfase2 6 4 5 2" xfId="27211"/>
    <cellStyle name="40% - Ênfase2 6 4 5 3" xfId="38397"/>
    <cellStyle name="40% - Ênfase2 6 4 6" xfId="17989"/>
    <cellStyle name="40% - Ênfase2 6 4 6 2" xfId="29107"/>
    <cellStyle name="40% - Ênfase2 6 4 6 3" xfId="40293"/>
    <cellStyle name="40% - Ênfase2 6 4 7" xfId="19714"/>
    <cellStyle name="40% - Ênfase2 6 4 8" xfId="30902"/>
    <cellStyle name="40% - Ênfase2 6 4 9" xfId="42088"/>
    <cellStyle name="40% - Ênfase2 6 5" xfId="1552"/>
    <cellStyle name="40% - Ênfase2 6 5 10" xfId="44101"/>
    <cellStyle name="40% - Ênfase2 6 5 2" xfId="11374"/>
    <cellStyle name="40% - Ênfase2 6 5 2 2" xfId="21842"/>
    <cellStyle name="40% - Ênfase2 6 5 2 3" xfId="33030"/>
    <cellStyle name="40% - Ênfase2 6 5 3" xfId="13102"/>
    <cellStyle name="40% - Ênfase2 6 5 3 2" xfId="23735"/>
    <cellStyle name="40% - Ênfase2 6 5 3 3" xfId="34921"/>
    <cellStyle name="40% - Ênfase2 6 5 4" xfId="14827"/>
    <cellStyle name="40% - Ênfase2 6 5 4 2" xfId="25631"/>
    <cellStyle name="40% - Ênfase2 6 5 4 3" xfId="36817"/>
    <cellStyle name="40% - Ênfase2 6 5 5" xfId="16552"/>
    <cellStyle name="40% - Ênfase2 6 5 5 2" xfId="27527"/>
    <cellStyle name="40% - Ênfase2 6 5 5 3" xfId="38713"/>
    <cellStyle name="40% - Ênfase2 6 5 6" xfId="18277"/>
    <cellStyle name="40% - Ênfase2 6 5 6 2" xfId="29423"/>
    <cellStyle name="40% - Ênfase2 6 5 6 3" xfId="40609"/>
    <cellStyle name="40% - Ênfase2 6 5 7" xfId="20002"/>
    <cellStyle name="40% - Ênfase2 6 5 8" xfId="31190"/>
    <cellStyle name="40% - Ênfase2 6 5 9" xfId="42376"/>
    <cellStyle name="40% - Ênfase2 6 6" xfId="1868"/>
    <cellStyle name="40% - Ênfase2 6 6 10" xfId="44389"/>
    <cellStyle name="40% - Ênfase2 6 6 2" xfId="11662"/>
    <cellStyle name="40% - Ênfase2 6 6 2 2" xfId="22158"/>
    <cellStyle name="40% - Ênfase2 6 6 2 3" xfId="33346"/>
    <cellStyle name="40% - Ênfase2 6 6 3" xfId="13390"/>
    <cellStyle name="40% - Ênfase2 6 6 3 2" xfId="24051"/>
    <cellStyle name="40% - Ênfase2 6 6 3 3" xfId="35237"/>
    <cellStyle name="40% - Ênfase2 6 6 4" xfId="15115"/>
    <cellStyle name="40% - Ênfase2 6 6 4 2" xfId="25947"/>
    <cellStyle name="40% - Ênfase2 6 6 4 3" xfId="37133"/>
    <cellStyle name="40% - Ênfase2 6 6 5" xfId="16840"/>
    <cellStyle name="40% - Ênfase2 6 6 5 2" xfId="27843"/>
    <cellStyle name="40% - Ênfase2 6 6 5 3" xfId="39029"/>
    <cellStyle name="40% - Ênfase2 6 6 6" xfId="18565"/>
    <cellStyle name="40% - Ênfase2 6 6 6 2" xfId="29739"/>
    <cellStyle name="40% - Ênfase2 6 6 6 3" xfId="40925"/>
    <cellStyle name="40% - Ênfase2 6 6 7" xfId="20290"/>
    <cellStyle name="40% - Ênfase2 6 6 8" xfId="31478"/>
    <cellStyle name="40% - Ênfase2 6 6 9" xfId="42664"/>
    <cellStyle name="40% - Ênfase2 6 7" xfId="10221"/>
    <cellStyle name="40% - Ênfase2 6 7 2" xfId="20578"/>
    <cellStyle name="40% - Ênfase2 6 7 3" xfId="31766"/>
    <cellStyle name="40% - Ênfase2 6 8" xfId="11950"/>
    <cellStyle name="40% - Ênfase2 6 8 2" xfId="22471"/>
    <cellStyle name="40% - Ênfase2 6 8 3" xfId="33657"/>
    <cellStyle name="40% - Ênfase2 6 9" xfId="13675"/>
    <cellStyle name="40% - Ênfase2 6 9 2" xfId="24367"/>
    <cellStyle name="40% - Ênfase2 6 9 3" xfId="35553"/>
    <cellStyle name="40% - Ênfase2 7" xfId="446"/>
    <cellStyle name="40% - Ênfase2 7 10" xfId="43093"/>
    <cellStyle name="40% - Ênfase2 7 2" xfId="10366"/>
    <cellStyle name="40% - Ênfase2 7 2 2" xfId="20736"/>
    <cellStyle name="40% - Ênfase2 7 2 3" xfId="31924"/>
    <cellStyle name="40% - Ênfase2 7 3" xfId="12094"/>
    <cellStyle name="40% - Ênfase2 7 3 2" xfId="22629"/>
    <cellStyle name="40% - Ênfase2 7 3 3" xfId="33815"/>
    <cellStyle name="40% - Ênfase2 7 4" xfId="13819"/>
    <cellStyle name="40% - Ênfase2 7 4 2" xfId="24525"/>
    <cellStyle name="40% - Ênfase2 7 4 3" xfId="35711"/>
    <cellStyle name="40% - Ênfase2 7 5" xfId="15544"/>
    <cellStyle name="40% - Ênfase2 7 5 2" xfId="26421"/>
    <cellStyle name="40% - Ênfase2 7 5 3" xfId="37607"/>
    <cellStyle name="40% - Ênfase2 7 6" xfId="17269"/>
    <cellStyle name="40% - Ênfase2 7 6 2" xfId="28317"/>
    <cellStyle name="40% - Ênfase2 7 6 3" xfId="39503"/>
    <cellStyle name="40% - Ênfase2 7 7" xfId="18994"/>
    <cellStyle name="40% - Ênfase2 7 8" xfId="30182"/>
    <cellStyle name="40% - Ênfase2 7 9" xfId="41368"/>
    <cellStyle name="40% - Ênfase2 8" xfId="762"/>
    <cellStyle name="40% - Ênfase2 8 10" xfId="43381"/>
    <cellStyle name="40% - Ênfase2 8 2" xfId="10654"/>
    <cellStyle name="40% - Ênfase2 8 2 2" xfId="21052"/>
    <cellStyle name="40% - Ênfase2 8 2 3" xfId="32240"/>
    <cellStyle name="40% - Ênfase2 8 3" xfId="12382"/>
    <cellStyle name="40% - Ênfase2 8 3 2" xfId="22945"/>
    <cellStyle name="40% - Ênfase2 8 3 3" xfId="34131"/>
    <cellStyle name="40% - Ênfase2 8 4" xfId="14107"/>
    <cellStyle name="40% - Ênfase2 8 4 2" xfId="24841"/>
    <cellStyle name="40% - Ênfase2 8 4 3" xfId="36027"/>
    <cellStyle name="40% - Ênfase2 8 5" xfId="15832"/>
    <cellStyle name="40% - Ênfase2 8 5 2" xfId="26737"/>
    <cellStyle name="40% - Ênfase2 8 5 3" xfId="37923"/>
    <cellStyle name="40% - Ênfase2 8 6" xfId="17557"/>
    <cellStyle name="40% - Ênfase2 8 6 2" xfId="28633"/>
    <cellStyle name="40% - Ênfase2 8 6 3" xfId="39819"/>
    <cellStyle name="40% - Ênfase2 8 7" xfId="19282"/>
    <cellStyle name="40% - Ênfase2 8 8" xfId="30470"/>
    <cellStyle name="40% - Ênfase2 8 9" xfId="41656"/>
    <cellStyle name="40% - Ênfase2 9" xfId="1078"/>
    <cellStyle name="40% - Ênfase2 9 10" xfId="43669"/>
    <cellStyle name="40% - Ênfase2 9 2" xfId="10942"/>
    <cellStyle name="40% - Ênfase2 9 2 2" xfId="21368"/>
    <cellStyle name="40% - Ênfase2 9 2 3" xfId="32556"/>
    <cellStyle name="40% - Ênfase2 9 3" xfId="12670"/>
    <cellStyle name="40% - Ênfase2 9 3 2" xfId="23261"/>
    <cellStyle name="40% - Ênfase2 9 3 3" xfId="34447"/>
    <cellStyle name="40% - Ênfase2 9 4" xfId="14395"/>
    <cellStyle name="40% - Ênfase2 9 4 2" xfId="25157"/>
    <cellStyle name="40% - Ênfase2 9 4 3" xfId="36343"/>
    <cellStyle name="40% - Ênfase2 9 5" xfId="16120"/>
    <cellStyle name="40% - Ênfase2 9 5 2" xfId="27053"/>
    <cellStyle name="40% - Ênfase2 9 5 3" xfId="38239"/>
    <cellStyle name="40% - Ênfase2 9 6" xfId="17845"/>
    <cellStyle name="40% - Ênfase2 9 6 2" xfId="28949"/>
    <cellStyle name="40% - Ênfase2 9 6 3" xfId="40135"/>
    <cellStyle name="40% - Ênfase2 9 7" xfId="19570"/>
    <cellStyle name="40% - Ênfase2 9 8" xfId="30758"/>
    <cellStyle name="40% - Ênfase2 9 9" xfId="41944"/>
    <cellStyle name="40% - Ênfase3" xfId="33" builtinId="39" customBuiltin="1"/>
    <cellStyle name="40% - Ênfase3 10" xfId="1395"/>
    <cellStyle name="40% - Ênfase3 10 10" xfId="43958"/>
    <cellStyle name="40% - Ênfase3 10 2" xfId="11231"/>
    <cellStyle name="40% - Ênfase3 10 2 2" xfId="21685"/>
    <cellStyle name="40% - Ênfase3 10 2 3" xfId="32873"/>
    <cellStyle name="40% - Ênfase3 10 3" xfId="12959"/>
    <cellStyle name="40% - Ênfase3 10 3 2" xfId="23578"/>
    <cellStyle name="40% - Ênfase3 10 3 3" xfId="34764"/>
    <cellStyle name="40% - Ênfase3 10 4" xfId="14684"/>
    <cellStyle name="40% - Ênfase3 10 4 2" xfId="25474"/>
    <cellStyle name="40% - Ênfase3 10 4 3" xfId="36660"/>
    <cellStyle name="40% - Ênfase3 10 5" xfId="16409"/>
    <cellStyle name="40% - Ênfase3 10 5 2" xfId="27370"/>
    <cellStyle name="40% - Ênfase3 10 5 3" xfId="38556"/>
    <cellStyle name="40% - Ênfase3 10 6" xfId="18134"/>
    <cellStyle name="40% - Ênfase3 10 6 2" xfId="29266"/>
    <cellStyle name="40% - Ênfase3 10 6 3" xfId="40452"/>
    <cellStyle name="40% - Ênfase3 10 7" xfId="19859"/>
    <cellStyle name="40% - Ênfase3 10 8" xfId="31047"/>
    <cellStyle name="40% - Ênfase3 10 9" xfId="42233"/>
    <cellStyle name="40% - Ênfase3 11" xfId="1711"/>
    <cellStyle name="40% - Ênfase3 11 10" xfId="44246"/>
    <cellStyle name="40% - Ênfase3 11 2" xfId="11519"/>
    <cellStyle name="40% - Ênfase3 11 2 2" xfId="22001"/>
    <cellStyle name="40% - Ênfase3 11 2 3" xfId="33189"/>
    <cellStyle name="40% - Ênfase3 11 3" xfId="13247"/>
    <cellStyle name="40% - Ênfase3 11 3 2" xfId="23894"/>
    <cellStyle name="40% - Ênfase3 11 3 3" xfId="35080"/>
    <cellStyle name="40% - Ênfase3 11 4" xfId="14972"/>
    <cellStyle name="40% - Ênfase3 11 4 2" xfId="25790"/>
    <cellStyle name="40% - Ênfase3 11 4 3" xfId="36976"/>
    <cellStyle name="40% - Ênfase3 11 5" xfId="16697"/>
    <cellStyle name="40% - Ênfase3 11 5 2" xfId="27686"/>
    <cellStyle name="40% - Ênfase3 11 5 3" xfId="38872"/>
    <cellStyle name="40% - Ênfase3 11 6" xfId="18422"/>
    <cellStyle name="40% - Ênfase3 11 6 2" xfId="29582"/>
    <cellStyle name="40% - Ênfase3 11 6 3" xfId="40768"/>
    <cellStyle name="40% - Ênfase3 11 7" xfId="20147"/>
    <cellStyle name="40% - Ênfase3 11 8" xfId="31335"/>
    <cellStyle name="40% - Ênfase3 11 9" xfId="42521"/>
    <cellStyle name="40% - Ênfase3 12" xfId="2059"/>
    <cellStyle name="40% - Ênfase3 12 2" xfId="20435"/>
    <cellStyle name="40% - Ênfase3 12 3" xfId="31623"/>
    <cellStyle name="40% - Ênfase3 13" xfId="11807"/>
    <cellStyle name="40% - Ênfase3 13 2" xfId="22317"/>
    <cellStyle name="40% - Ênfase3 13 3" xfId="33505"/>
    <cellStyle name="40% - Ênfase3 14" xfId="13535"/>
    <cellStyle name="40% - Ênfase3 14 2" xfId="24210"/>
    <cellStyle name="40% - Ênfase3 14 3" xfId="35396"/>
    <cellStyle name="40% - Ênfase3 15" xfId="15260"/>
    <cellStyle name="40% - Ênfase3 15 2" xfId="26106"/>
    <cellStyle name="40% - Ênfase3 15 3" xfId="37292"/>
    <cellStyle name="40% - Ênfase3 16" xfId="16985"/>
    <cellStyle name="40% - Ênfase3 16 2" xfId="28002"/>
    <cellStyle name="40% - Ênfase3 16 3" xfId="39188"/>
    <cellStyle name="40% - Ênfase3 17" xfId="18710"/>
    <cellStyle name="40% - Ênfase3 18" xfId="29898"/>
    <cellStyle name="40% - Ênfase3 19" xfId="41084"/>
    <cellStyle name="40% - Ênfase3 2" xfId="151"/>
    <cellStyle name="40% - Ênfase3 2 10" xfId="11827"/>
    <cellStyle name="40% - Ênfase3 2 10 2" xfId="22336"/>
    <cellStyle name="40% - Ênfase3 2 10 3" xfId="33522"/>
    <cellStyle name="40% - Ênfase3 2 11" xfId="13552"/>
    <cellStyle name="40% - Ênfase3 2 11 2" xfId="24232"/>
    <cellStyle name="40% - Ênfase3 2 11 3" xfId="35418"/>
    <cellStyle name="40% - Ênfase3 2 12" xfId="15277"/>
    <cellStyle name="40% - Ênfase3 2 12 2" xfId="26128"/>
    <cellStyle name="40% - Ênfase3 2 12 3" xfId="37314"/>
    <cellStyle name="40% - Ênfase3 2 13" xfId="17002"/>
    <cellStyle name="40% - Ênfase3 2 13 2" xfId="28024"/>
    <cellStyle name="40% - Ênfase3 2 13 3" xfId="39210"/>
    <cellStyle name="40% - Ênfase3 2 14" xfId="18727"/>
    <cellStyle name="40% - Ênfase3 2 15" xfId="29915"/>
    <cellStyle name="40% - Ênfase3 2 16" xfId="41101"/>
    <cellStyle name="40% - Ênfase3 2 17" xfId="42826"/>
    <cellStyle name="40% - Ênfase3 2 2" xfId="241"/>
    <cellStyle name="40% - Ênfase3 2 2 10" xfId="13634"/>
    <cellStyle name="40% - Ênfase3 2 2 10 2" xfId="24322"/>
    <cellStyle name="40% - Ênfase3 2 2 10 3" xfId="35508"/>
    <cellStyle name="40% - Ênfase3 2 2 11" xfId="15359"/>
    <cellStyle name="40% - Ênfase3 2 2 11 2" xfId="26218"/>
    <cellStyle name="40% - Ênfase3 2 2 11 3" xfId="37404"/>
    <cellStyle name="40% - Ênfase3 2 2 12" xfId="17084"/>
    <cellStyle name="40% - Ênfase3 2 2 12 2" xfId="28114"/>
    <cellStyle name="40% - Ênfase3 2 2 12 3" xfId="39300"/>
    <cellStyle name="40% - Ênfase3 2 2 13" xfId="18809"/>
    <cellStyle name="40% - Ênfase3 2 2 14" xfId="29997"/>
    <cellStyle name="40% - Ênfase3 2 2 15" xfId="41183"/>
    <cellStyle name="40% - Ênfase3 2 2 16" xfId="42908"/>
    <cellStyle name="40% - Ênfase3 2 2 2" xfId="399"/>
    <cellStyle name="40% - Ênfase3 2 2 2 10" xfId="15503"/>
    <cellStyle name="40% - Ênfase3 2 2 2 10 2" xfId="26376"/>
    <cellStyle name="40% - Ênfase3 2 2 2 10 3" xfId="37562"/>
    <cellStyle name="40% - Ênfase3 2 2 2 11" xfId="17228"/>
    <cellStyle name="40% - Ênfase3 2 2 2 11 2" xfId="28272"/>
    <cellStyle name="40% - Ênfase3 2 2 2 11 3" xfId="39458"/>
    <cellStyle name="40% - Ênfase3 2 2 2 12" xfId="18953"/>
    <cellStyle name="40% - Ênfase3 2 2 2 13" xfId="30141"/>
    <cellStyle name="40% - Ênfase3 2 2 2 14" xfId="41327"/>
    <cellStyle name="40% - Ênfase3 2 2 2 15" xfId="43052"/>
    <cellStyle name="40% - Ênfase3 2 2 2 2" xfId="717"/>
    <cellStyle name="40% - Ênfase3 2 2 2 2 10" xfId="43340"/>
    <cellStyle name="40% - Ênfase3 2 2 2 2 2" xfId="10613"/>
    <cellStyle name="40% - Ênfase3 2 2 2 2 2 2" xfId="21007"/>
    <cellStyle name="40% - Ênfase3 2 2 2 2 2 3" xfId="32195"/>
    <cellStyle name="40% - Ênfase3 2 2 2 2 3" xfId="12341"/>
    <cellStyle name="40% - Ênfase3 2 2 2 2 3 2" xfId="22900"/>
    <cellStyle name="40% - Ênfase3 2 2 2 2 3 3" xfId="34086"/>
    <cellStyle name="40% - Ênfase3 2 2 2 2 4" xfId="14066"/>
    <cellStyle name="40% - Ênfase3 2 2 2 2 4 2" xfId="24796"/>
    <cellStyle name="40% - Ênfase3 2 2 2 2 4 3" xfId="35982"/>
    <cellStyle name="40% - Ênfase3 2 2 2 2 5" xfId="15791"/>
    <cellStyle name="40% - Ênfase3 2 2 2 2 5 2" xfId="26692"/>
    <cellStyle name="40% - Ênfase3 2 2 2 2 5 3" xfId="37878"/>
    <cellStyle name="40% - Ênfase3 2 2 2 2 6" xfId="17516"/>
    <cellStyle name="40% - Ênfase3 2 2 2 2 6 2" xfId="28588"/>
    <cellStyle name="40% - Ênfase3 2 2 2 2 6 3" xfId="39774"/>
    <cellStyle name="40% - Ênfase3 2 2 2 2 7" xfId="19241"/>
    <cellStyle name="40% - Ênfase3 2 2 2 2 8" xfId="30429"/>
    <cellStyle name="40% - Ênfase3 2 2 2 2 9" xfId="41615"/>
    <cellStyle name="40% - Ênfase3 2 2 2 3" xfId="1033"/>
    <cellStyle name="40% - Ênfase3 2 2 2 3 10" xfId="43628"/>
    <cellStyle name="40% - Ênfase3 2 2 2 3 2" xfId="10901"/>
    <cellStyle name="40% - Ênfase3 2 2 2 3 2 2" xfId="21323"/>
    <cellStyle name="40% - Ênfase3 2 2 2 3 2 3" xfId="32511"/>
    <cellStyle name="40% - Ênfase3 2 2 2 3 3" xfId="12629"/>
    <cellStyle name="40% - Ênfase3 2 2 2 3 3 2" xfId="23216"/>
    <cellStyle name="40% - Ênfase3 2 2 2 3 3 3" xfId="34402"/>
    <cellStyle name="40% - Ênfase3 2 2 2 3 4" xfId="14354"/>
    <cellStyle name="40% - Ênfase3 2 2 2 3 4 2" xfId="25112"/>
    <cellStyle name="40% - Ênfase3 2 2 2 3 4 3" xfId="36298"/>
    <cellStyle name="40% - Ênfase3 2 2 2 3 5" xfId="16079"/>
    <cellStyle name="40% - Ênfase3 2 2 2 3 5 2" xfId="27008"/>
    <cellStyle name="40% - Ênfase3 2 2 2 3 5 3" xfId="38194"/>
    <cellStyle name="40% - Ênfase3 2 2 2 3 6" xfId="17804"/>
    <cellStyle name="40% - Ênfase3 2 2 2 3 6 2" xfId="28904"/>
    <cellStyle name="40% - Ênfase3 2 2 2 3 6 3" xfId="40090"/>
    <cellStyle name="40% - Ênfase3 2 2 2 3 7" xfId="19529"/>
    <cellStyle name="40% - Ênfase3 2 2 2 3 8" xfId="30717"/>
    <cellStyle name="40% - Ênfase3 2 2 2 3 9" xfId="41903"/>
    <cellStyle name="40% - Ênfase3 2 2 2 4" xfId="1349"/>
    <cellStyle name="40% - Ênfase3 2 2 2 4 10" xfId="43916"/>
    <cellStyle name="40% - Ênfase3 2 2 2 4 2" xfId="11189"/>
    <cellStyle name="40% - Ênfase3 2 2 2 4 2 2" xfId="21639"/>
    <cellStyle name="40% - Ênfase3 2 2 2 4 2 3" xfId="32827"/>
    <cellStyle name="40% - Ênfase3 2 2 2 4 3" xfId="12917"/>
    <cellStyle name="40% - Ênfase3 2 2 2 4 3 2" xfId="23532"/>
    <cellStyle name="40% - Ênfase3 2 2 2 4 3 3" xfId="34718"/>
    <cellStyle name="40% - Ênfase3 2 2 2 4 4" xfId="14642"/>
    <cellStyle name="40% - Ênfase3 2 2 2 4 4 2" xfId="25428"/>
    <cellStyle name="40% - Ênfase3 2 2 2 4 4 3" xfId="36614"/>
    <cellStyle name="40% - Ênfase3 2 2 2 4 5" xfId="16367"/>
    <cellStyle name="40% - Ênfase3 2 2 2 4 5 2" xfId="27324"/>
    <cellStyle name="40% - Ênfase3 2 2 2 4 5 3" xfId="38510"/>
    <cellStyle name="40% - Ênfase3 2 2 2 4 6" xfId="18092"/>
    <cellStyle name="40% - Ênfase3 2 2 2 4 6 2" xfId="29220"/>
    <cellStyle name="40% - Ênfase3 2 2 2 4 6 3" xfId="40406"/>
    <cellStyle name="40% - Ênfase3 2 2 2 4 7" xfId="19817"/>
    <cellStyle name="40% - Ênfase3 2 2 2 4 8" xfId="31005"/>
    <cellStyle name="40% - Ênfase3 2 2 2 4 9" xfId="42191"/>
    <cellStyle name="40% - Ênfase3 2 2 2 5" xfId="1665"/>
    <cellStyle name="40% - Ênfase3 2 2 2 5 10" xfId="44204"/>
    <cellStyle name="40% - Ênfase3 2 2 2 5 2" xfId="11477"/>
    <cellStyle name="40% - Ênfase3 2 2 2 5 2 2" xfId="21955"/>
    <cellStyle name="40% - Ênfase3 2 2 2 5 2 3" xfId="33143"/>
    <cellStyle name="40% - Ênfase3 2 2 2 5 3" xfId="13205"/>
    <cellStyle name="40% - Ênfase3 2 2 2 5 3 2" xfId="23848"/>
    <cellStyle name="40% - Ênfase3 2 2 2 5 3 3" xfId="35034"/>
    <cellStyle name="40% - Ênfase3 2 2 2 5 4" xfId="14930"/>
    <cellStyle name="40% - Ênfase3 2 2 2 5 4 2" xfId="25744"/>
    <cellStyle name="40% - Ênfase3 2 2 2 5 4 3" xfId="36930"/>
    <cellStyle name="40% - Ênfase3 2 2 2 5 5" xfId="16655"/>
    <cellStyle name="40% - Ênfase3 2 2 2 5 5 2" xfId="27640"/>
    <cellStyle name="40% - Ênfase3 2 2 2 5 5 3" xfId="38826"/>
    <cellStyle name="40% - Ênfase3 2 2 2 5 6" xfId="18380"/>
    <cellStyle name="40% - Ênfase3 2 2 2 5 6 2" xfId="29536"/>
    <cellStyle name="40% - Ênfase3 2 2 2 5 6 3" xfId="40722"/>
    <cellStyle name="40% - Ênfase3 2 2 2 5 7" xfId="20105"/>
    <cellStyle name="40% - Ênfase3 2 2 2 5 8" xfId="31293"/>
    <cellStyle name="40% - Ênfase3 2 2 2 5 9" xfId="42479"/>
    <cellStyle name="40% - Ênfase3 2 2 2 6" xfId="1981"/>
    <cellStyle name="40% - Ênfase3 2 2 2 6 10" xfId="44492"/>
    <cellStyle name="40% - Ênfase3 2 2 2 6 2" xfId="11765"/>
    <cellStyle name="40% - Ênfase3 2 2 2 6 2 2" xfId="22271"/>
    <cellStyle name="40% - Ênfase3 2 2 2 6 2 3" xfId="33459"/>
    <cellStyle name="40% - Ênfase3 2 2 2 6 3" xfId="13493"/>
    <cellStyle name="40% - Ênfase3 2 2 2 6 3 2" xfId="24164"/>
    <cellStyle name="40% - Ênfase3 2 2 2 6 3 3" xfId="35350"/>
    <cellStyle name="40% - Ênfase3 2 2 2 6 4" xfId="15218"/>
    <cellStyle name="40% - Ênfase3 2 2 2 6 4 2" xfId="26060"/>
    <cellStyle name="40% - Ênfase3 2 2 2 6 4 3" xfId="37246"/>
    <cellStyle name="40% - Ênfase3 2 2 2 6 5" xfId="16943"/>
    <cellStyle name="40% - Ênfase3 2 2 2 6 5 2" xfId="27956"/>
    <cellStyle name="40% - Ênfase3 2 2 2 6 5 3" xfId="39142"/>
    <cellStyle name="40% - Ênfase3 2 2 2 6 6" xfId="18668"/>
    <cellStyle name="40% - Ênfase3 2 2 2 6 6 2" xfId="29852"/>
    <cellStyle name="40% - Ênfase3 2 2 2 6 6 3" xfId="41038"/>
    <cellStyle name="40% - Ênfase3 2 2 2 6 7" xfId="20393"/>
    <cellStyle name="40% - Ênfase3 2 2 2 6 8" xfId="31581"/>
    <cellStyle name="40% - Ênfase3 2 2 2 6 9" xfId="42767"/>
    <cellStyle name="40% - Ênfase3 2 2 2 7" xfId="10324"/>
    <cellStyle name="40% - Ênfase3 2 2 2 7 2" xfId="20691"/>
    <cellStyle name="40% - Ênfase3 2 2 2 7 3" xfId="31879"/>
    <cellStyle name="40% - Ênfase3 2 2 2 8" xfId="12053"/>
    <cellStyle name="40% - Ênfase3 2 2 2 8 2" xfId="22584"/>
    <cellStyle name="40% - Ênfase3 2 2 2 8 3" xfId="33770"/>
    <cellStyle name="40% - Ênfase3 2 2 2 9" xfId="13778"/>
    <cellStyle name="40% - Ênfase3 2 2 2 9 2" xfId="24480"/>
    <cellStyle name="40% - Ênfase3 2 2 2 9 3" xfId="35666"/>
    <cellStyle name="40% - Ênfase3 2 2 3" xfId="559"/>
    <cellStyle name="40% - Ênfase3 2 2 3 10" xfId="43196"/>
    <cellStyle name="40% - Ênfase3 2 2 3 2" xfId="10469"/>
    <cellStyle name="40% - Ênfase3 2 2 3 2 2" xfId="20849"/>
    <cellStyle name="40% - Ênfase3 2 2 3 2 3" xfId="32037"/>
    <cellStyle name="40% - Ênfase3 2 2 3 3" xfId="12197"/>
    <cellStyle name="40% - Ênfase3 2 2 3 3 2" xfId="22742"/>
    <cellStyle name="40% - Ênfase3 2 2 3 3 3" xfId="33928"/>
    <cellStyle name="40% - Ênfase3 2 2 3 4" xfId="13922"/>
    <cellStyle name="40% - Ênfase3 2 2 3 4 2" xfId="24638"/>
    <cellStyle name="40% - Ênfase3 2 2 3 4 3" xfId="35824"/>
    <cellStyle name="40% - Ênfase3 2 2 3 5" xfId="15647"/>
    <cellStyle name="40% - Ênfase3 2 2 3 5 2" xfId="26534"/>
    <cellStyle name="40% - Ênfase3 2 2 3 5 3" xfId="37720"/>
    <cellStyle name="40% - Ênfase3 2 2 3 6" xfId="17372"/>
    <cellStyle name="40% - Ênfase3 2 2 3 6 2" xfId="28430"/>
    <cellStyle name="40% - Ênfase3 2 2 3 6 3" xfId="39616"/>
    <cellStyle name="40% - Ênfase3 2 2 3 7" xfId="19097"/>
    <cellStyle name="40% - Ênfase3 2 2 3 8" xfId="30285"/>
    <cellStyle name="40% - Ênfase3 2 2 3 9" xfId="41471"/>
    <cellStyle name="40% - Ênfase3 2 2 4" xfId="875"/>
    <cellStyle name="40% - Ênfase3 2 2 4 10" xfId="43484"/>
    <cellStyle name="40% - Ênfase3 2 2 4 2" xfId="10757"/>
    <cellStyle name="40% - Ênfase3 2 2 4 2 2" xfId="21165"/>
    <cellStyle name="40% - Ênfase3 2 2 4 2 3" xfId="32353"/>
    <cellStyle name="40% - Ênfase3 2 2 4 3" xfId="12485"/>
    <cellStyle name="40% - Ênfase3 2 2 4 3 2" xfId="23058"/>
    <cellStyle name="40% - Ênfase3 2 2 4 3 3" xfId="34244"/>
    <cellStyle name="40% - Ênfase3 2 2 4 4" xfId="14210"/>
    <cellStyle name="40% - Ênfase3 2 2 4 4 2" xfId="24954"/>
    <cellStyle name="40% - Ênfase3 2 2 4 4 3" xfId="36140"/>
    <cellStyle name="40% - Ênfase3 2 2 4 5" xfId="15935"/>
    <cellStyle name="40% - Ênfase3 2 2 4 5 2" xfId="26850"/>
    <cellStyle name="40% - Ênfase3 2 2 4 5 3" xfId="38036"/>
    <cellStyle name="40% - Ênfase3 2 2 4 6" xfId="17660"/>
    <cellStyle name="40% - Ênfase3 2 2 4 6 2" xfId="28746"/>
    <cellStyle name="40% - Ênfase3 2 2 4 6 3" xfId="39932"/>
    <cellStyle name="40% - Ênfase3 2 2 4 7" xfId="19385"/>
    <cellStyle name="40% - Ênfase3 2 2 4 8" xfId="30573"/>
    <cellStyle name="40% - Ênfase3 2 2 4 9" xfId="41759"/>
    <cellStyle name="40% - Ênfase3 2 2 5" xfId="1191"/>
    <cellStyle name="40% - Ênfase3 2 2 5 10" xfId="43772"/>
    <cellStyle name="40% - Ênfase3 2 2 5 2" xfId="11045"/>
    <cellStyle name="40% - Ênfase3 2 2 5 2 2" xfId="21481"/>
    <cellStyle name="40% - Ênfase3 2 2 5 2 3" xfId="32669"/>
    <cellStyle name="40% - Ênfase3 2 2 5 3" xfId="12773"/>
    <cellStyle name="40% - Ênfase3 2 2 5 3 2" xfId="23374"/>
    <cellStyle name="40% - Ênfase3 2 2 5 3 3" xfId="34560"/>
    <cellStyle name="40% - Ênfase3 2 2 5 4" xfId="14498"/>
    <cellStyle name="40% - Ênfase3 2 2 5 4 2" xfId="25270"/>
    <cellStyle name="40% - Ênfase3 2 2 5 4 3" xfId="36456"/>
    <cellStyle name="40% - Ênfase3 2 2 5 5" xfId="16223"/>
    <cellStyle name="40% - Ênfase3 2 2 5 5 2" xfId="27166"/>
    <cellStyle name="40% - Ênfase3 2 2 5 5 3" xfId="38352"/>
    <cellStyle name="40% - Ênfase3 2 2 5 6" xfId="17948"/>
    <cellStyle name="40% - Ênfase3 2 2 5 6 2" xfId="29062"/>
    <cellStyle name="40% - Ênfase3 2 2 5 6 3" xfId="40248"/>
    <cellStyle name="40% - Ênfase3 2 2 5 7" xfId="19673"/>
    <cellStyle name="40% - Ênfase3 2 2 5 8" xfId="30861"/>
    <cellStyle name="40% - Ênfase3 2 2 5 9" xfId="42047"/>
    <cellStyle name="40% - Ênfase3 2 2 6" xfId="1507"/>
    <cellStyle name="40% - Ênfase3 2 2 6 10" xfId="44060"/>
    <cellStyle name="40% - Ênfase3 2 2 6 2" xfId="11333"/>
    <cellStyle name="40% - Ênfase3 2 2 6 2 2" xfId="21797"/>
    <cellStyle name="40% - Ênfase3 2 2 6 2 3" xfId="32985"/>
    <cellStyle name="40% - Ênfase3 2 2 6 3" xfId="13061"/>
    <cellStyle name="40% - Ênfase3 2 2 6 3 2" xfId="23690"/>
    <cellStyle name="40% - Ênfase3 2 2 6 3 3" xfId="34876"/>
    <cellStyle name="40% - Ênfase3 2 2 6 4" xfId="14786"/>
    <cellStyle name="40% - Ênfase3 2 2 6 4 2" xfId="25586"/>
    <cellStyle name="40% - Ênfase3 2 2 6 4 3" xfId="36772"/>
    <cellStyle name="40% - Ênfase3 2 2 6 5" xfId="16511"/>
    <cellStyle name="40% - Ênfase3 2 2 6 5 2" xfId="27482"/>
    <cellStyle name="40% - Ênfase3 2 2 6 5 3" xfId="38668"/>
    <cellStyle name="40% - Ênfase3 2 2 6 6" xfId="18236"/>
    <cellStyle name="40% - Ênfase3 2 2 6 6 2" xfId="29378"/>
    <cellStyle name="40% - Ênfase3 2 2 6 6 3" xfId="40564"/>
    <cellStyle name="40% - Ênfase3 2 2 6 7" xfId="19961"/>
    <cellStyle name="40% - Ênfase3 2 2 6 8" xfId="31149"/>
    <cellStyle name="40% - Ênfase3 2 2 6 9" xfId="42335"/>
    <cellStyle name="40% - Ênfase3 2 2 7" xfId="1823"/>
    <cellStyle name="40% - Ênfase3 2 2 7 10" xfId="44348"/>
    <cellStyle name="40% - Ênfase3 2 2 7 2" xfId="11621"/>
    <cellStyle name="40% - Ênfase3 2 2 7 2 2" xfId="22113"/>
    <cellStyle name="40% - Ênfase3 2 2 7 2 3" xfId="33301"/>
    <cellStyle name="40% - Ênfase3 2 2 7 3" xfId="13349"/>
    <cellStyle name="40% - Ênfase3 2 2 7 3 2" xfId="24006"/>
    <cellStyle name="40% - Ênfase3 2 2 7 3 3" xfId="35192"/>
    <cellStyle name="40% - Ênfase3 2 2 7 4" xfId="15074"/>
    <cellStyle name="40% - Ênfase3 2 2 7 4 2" xfId="25902"/>
    <cellStyle name="40% - Ênfase3 2 2 7 4 3" xfId="37088"/>
    <cellStyle name="40% - Ênfase3 2 2 7 5" xfId="16799"/>
    <cellStyle name="40% - Ênfase3 2 2 7 5 2" xfId="27798"/>
    <cellStyle name="40% - Ênfase3 2 2 7 5 3" xfId="38984"/>
    <cellStyle name="40% - Ênfase3 2 2 7 6" xfId="18524"/>
    <cellStyle name="40% - Ênfase3 2 2 7 6 2" xfId="29694"/>
    <cellStyle name="40% - Ênfase3 2 2 7 6 3" xfId="40880"/>
    <cellStyle name="40% - Ênfase3 2 2 7 7" xfId="20249"/>
    <cellStyle name="40% - Ênfase3 2 2 7 8" xfId="31437"/>
    <cellStyle name="40% - Ênfase3 2 2 7 9" xfId="42623"/>
    <cellStyle name="40% - Ênfase3 2 2 8" xfId="2148"/>
    <cellStyle name="40% - Ênfase3 2 2 8 2" xfId="20537"/>
    <cellStyle name="40% - Ênfase3 2 2 8 3" xfId="31725"/>
    <cellStyle name="40% - Ênfase3 2 2 9" xfId="11909"/>
    <cellStyle name="40% - Ênfase3 2 2 9 2" xfId="22426"/>
    <cellStyle name="40% - Ênfase3 2 2 9 3" xfId="33612"/>
    <cellStyle name="40% - Ênfase3 2 3" xfId="309"/>
    <cellStyle name="40% - Ênfase3 2 3 10" xfId="15421"/>
    <cellStyle name="40% - Ênfase3 2 3 10 2" xfId="26286"/>
    <cellStyle name="40% - Ênfase3 2 3 10 3" xfId="37472"/>
    <cellStyle name="40% - Ênfase3 2 3 11" xfId="17146"/>
    <cellStyle name="40% - Ênfase3 2 3 11 2" xfId="28182"/>
    <cellStyle name="40% - Ênfase3 2 3 11 3" xfId="39368"/>
    <cellStyle name="40% - Ênfase3 2 3 12" xfId="18871"/>
    <cellStyle name="40% - Ênfase3 2 3 13" xfId="30059"/>
    <cellStyle name="40% - Ênfase3 2 3 14" xfId="41245"/>
    <cellStyle name="40% - Ênfase3 2 3 15" xfId="42970"/>
    <cellStyle name="40% - Ênfase3 2 3 2" xfId="627"/>
    <cellStyle name="40% - Ênfase3 2 3 2 10" xfId="43258"/>
    <cellStyle name="40% - Ênfase3 2 3 2 2" xfId="10531"/>
    <cellStyle name="40% - Ênfase3 2 3 2 2 2" xfId="20917"/>
    <cellStyle name="40% - Ênfase3 2 3 2 2 3" xfId="32105"/>
    <cellStyle name="40% - Ênfase3 2 3 2 3" xfId="12259"/>
    <cellStyle name="40% - Ênfase3 2 3 2 3 2" xfId="22810"/>
    <cellStyle name="40% - Ênfase3 2 3 2 3 3" xfId="33996"/>
    <cellStyle name="40% - Ênfase3 2 3 2 4" xfId="13984"/>
    <cellStyle name="40% - Ênfase3 2 3 2 4 2" xfId="24706"/>
    <cellStyle name="40% - Ênfase3 2 3 2 4 3" xfId="35892"/>
    <cellStyle name="40% - Ênfase3 2 3 2 5" xfId="15709"/>
    <cellStyle name="40% - Ênfase3 2 3 2 5 2" xfId="26602"/>
    <cellStyle name="40% - Ênfase3 2 3 2 5 3" xfId="37788"/>
    <cellStyle name="40% - Ênfase3 2 3 2 6" xfId="17434"/>
    <cellStyle name="40% - Ênfase3 2 3 2 6 2" xfId="28498"/>
    <cellStyle name="40% - Ênfase3 2 3 2 6 3" xfId="39684"/>
    <cellStyle name="40% - Ênfase3 2 3 2 7" xfId="19159"/>
    <cellStyle name="40% - Ênfase3 2 3 2 8" xfId="30347"/>
    <cellStyle name="40% - Ênfase3 2 3 2 9" xfId="41533"/>
    <cellStyle name="40% - Ênfase3 2 3 3" xfId="943"/>
    <cellStyle name="40% - Ênfase3 2 3 3 10" xfId="43546"/>
    <cellStyle name="40% - Ênfase3 2 3 3 2" xfId="10819"/>
    <cellStyle name="40% - Ênfase3 2 3 3 2 2" xfId="21233"/>
    <cellStyle name="40% - Ênfase3 2 3 3 2 3" xfId="32421"/>
    <cellStyle name="40% - Ênfase3 2 3 3 3" xfId="12547"/>
    <cellStyle name="40% - Ênfase3 2 3 3 3 2" xfId="23126"/>
    <cellStyle name="40% - Ênfase3 2 3 3 3 3" xfId="34312"/>
    <cellStyle name="40% - Ênfase3 2 3 3 4" xfId="14272"/>
    <cellStyle name="40% - Ênfase3 2 3 3 4 2" xfId="25022"/>
    <cellStyle name="40% - Ênfase3 2 3 3 4 3" xfId="36208"/>
    <cellStyle name="40% - Ênfase3 2 3 3 5" xfId="15997"/>
    <cellStyle name="40% - Ênfase3 2 3 3 5 2" xfId="26918"/>
    <cellStyle name="40% - Ênfase3 2 3 3 5 3" xfId="38104"/>
    <cellStyle name="40% - Ênfase3 2 3 3 6" xfId="17722"/>
    <cellStyle name="40% - Ênfase3 2 3 3 6 2" xfId="28814"/>
    <cellStyle name="40% - Ênfase3 2 3 3 6 3" xfId="40000"/>
    <cellStyle name="40% - Ênfase3 2 3 3 7" xfId="19447"/>
    <cellStyle name="40% - Ênfase3 2 3 3 8" xfId="30635"/>
    <cellStyle name="40% - Ênfase3 2 3 3 9" xfId="41821"/>
    <cellStyle name="40% - Ênfase3 2 3 4" xfId="1259"/>
    <cellStyle name="40% - Ênfase3 2 3 4 10" xfId="43834"/>
    <cellStyle name="40% - Ênfase3 2 3 4 2" xfId="11107"/>
    <cellStyle name="40% - Ênfase3 2 3 4 2 2" xfId="21549"/>
    <cellStyle name="40% - Ênfase3 2 3 4 2 3" xfId="32737"/>
    <cellStyle name="40% - Ênfase3 2 3 4 3" xfId="12835"/>
    <cellStyle name="40% - Ênfase3 2 3 4 3 2" xfId="23442"/>
    <cellStyle name="40% - Ênfase3 2 3 4 3 3" xfId="34628"/>
    <cellStyle name="40% - Ênfase3 2 3 4 4" xfId="14560"/>
    <cellStyle name="40% - Ênfase3 2 3 4 4 2" xfId="25338"/>
    <cellStyle name="40% - Ênfase3 2 3 4 4 3" xfId="36524"/>
    <cellStyle name="40% - Ênfase3 2 3 4 5" xfId="16285"/>
    <cellStyle name="40% - Ênfase3 2 3 4 5 2" xfId="27234"/>
    <cellStyle name="40% - Ênfase3 2 3 4 5 3" xfId="38420"/>
    <cellStyle name="40% - Ênfase3 2 3 4 6" xfId="18010"/>
    <cellStyle name="40% - Ênfase3 2 3 4 6 2" xfId="29130"/>
    <cellStyle name="40% - Ênfase3 2 3 4 6 3" xfId="40316"/>
    <cellStyle name="40% - Ênfase3 2 3 4 7" xfId="19735"/>
    <cellStyle name="40% - Ênfase3 2 3 4 8" xfId="30923"/>
    <cellStyle name="40% - Ênfase3 2 3 4 9" xfId="42109"/>
    <cellStyle name="40% - Ênfase3 2 3 5" xfId="1575"/>
    <cellStyle name="40% - Ênfase3 2 3 5 10" xfId="44122"/>
    <cellStyle name="40% - Ênfase3 2 3 5 2" xfId="11395"/>
    <cellStyle name="40% - Ênfase3 2 3 5 2 2" xfId="21865"/>
    <cellStyle name="40% - Ênfase3 2 3 5 2 3" xfId="33053"/>
    <cellStyle name="40% - Ênfase3 2 3 5 3" xfId="13123"/>
    <cellStyle name="40% - Ênfase3 2 3 5 3 2" xfId="23758"/>
    <cellStyle name="40% - Ênfase3 2 3 5 3 3" xfId="34944"/>
    <cellStyle name="40% - Ênfase3 2 3 5 4" xfId="14848"/>
    <cellStyle name="40% - Ênfase3 2 3 5 4 2" xfId="25654"/>
    <cellStyle name="40% - Ênfase3 2 3 5 4 3" xfId="36840"/>
    <cellStyle name="40% - Ênfase3 2 3 5 5" xfId="16573"/>
    <cellStyle name="40% - Ênfase3 2 3 5 5 2" xfId="27550"/>
    <cellStyle name="40% - Ênfase3 2 3 5 5 3" xfId="38736"/>
    <cellStyle name="40% - Ênfase3 2 3 5 6" xfId="18298"/>
    <cellStyle name="40% - Ênfase3 2 3 5 6 2" xfId="29446"/>
    <cellStyle name="40% - Ênfase3 2 3 5 6 3" xfId="40632"/>
    <cellStyle name="40% - Ênfase3 2 3 5 7" xfId="20023"/>
    <cellStyle name="40% - Ênfase3 2 3 5 8" xfId="31211"/>
    <cellStyle name="40% - Ênfase3 2 3 5 9" xfId="42397"/>
    <cellStyle name="40% - Ênfase3 2 3 6" xfId="1891"/>
    <cellStyle name="40% - Ênfase3 2 3 6 10" xfId="44410"/>
    <cellStyle name="40% - Ênfase3 2 3 6 2" xfId="11683"/>
    <cellStyle name="40% - Ênfase3 2 3 6 2 2" xfId="22181"/>
    <cellStyle name="40% - Ênfase3 2 3 6 2 3" xfId="33369"/>
    <cellStyle name="40% - Ênfase3 2 3 6 3" xfId="13411"/>
    <cellStyle name="40% - Ênfase3 2 3 6 3 2" xfId="24074"/>
    <cellStyle name="40% - Ênfase3 2 3 6 3 3" xfId="35260"/>
    <cellStyle name="40% - Ênfase3 2 3 6 4" xfId="15136"/>
    <cellStyle name="40% - Ênfase3 2 3 6 4 2" xfId="25970"/>
    <cellStyle name="40% - Ênfase3 2 3 6 4 3" xfId="37156"/>
    <cellStyle name="40% - Ênfase3 2 3 6 5" xfId="16861"/>
    <cellStyle name="40% - Ênfase3 2 3 6 5 2" xfId="27866"/>
    <cellStyle name="40% - Ênfase3 2 3 6 5 3" xfId="39052"/>
    <cellStyle name="40% - Ênfase3 2 3 6 6" xfId="18586"/>
    <cellStyle name="40% - Ênfase3 2 3 6 6 2" xfId="29762"/>
    <cellStyle name="40% - Ênfase3 2 3 6 6 3" xfId="40948"/>
    <cellStyle name="40% - Ênfase3 2 3 6 7" xfId="20311"/>
    <cellStyle name="40% - Ênfase3 2 3 6 8" xfId="31499"/>
    <cellStyle name="40% - Ênfase3 2 3 6 9" xfId="42685"/>
    <cellStyle name="40% - Ênfase3 2 3 7" xfId="10242"/>
    <cellStyle name="40% - Ênfase3 2 3 7 2" xfId="20601"/>
    <cellStyle name="40% - Ênfase3 2 3 7 3" xfId="31789"/>
    <cellStyle name="40% - Ênfase3 2 3 8" xfId="11971"/>
    <cellStyle name="40% - Ênfase3 2 3 8 2" xfId="22494"/>
    <cellStyle name="40% - Ênfase3 2 3 8 3" xfId="33680"/>
    <cellStyle name="40% - Ênfase3 2 3 9" xfId="13696"/>
    <cellStyle name="40% - Ênfase3 2 3 9 2" xfId="24390"/>
    <cellStyle name="40% - Ênfase3 2 3 9 3" xfId="35576"/>
    <cellStyle name="40% - Ênfase3 2 4" xfId="469"/>
    <cellStyle name="40% - Ênfase3 2 4 10" xfId="43114"/>
    <cellStyle name="40% - Ênfase3 2 4 2" xfId="10387"/>
    <cellStyle name="40% - Ênfase3 2 4 2 2" xfId="20759"/>
    <cellStyle name="40% - Ênfase3 2 4 2 3" xfId="31947"/>
    <cellStyle name="40% - Ênfase3 2 4 3" xfId="12115"/>
    <cellStyle name="40% - Ênfase3 2 4 3 2" xfId="22652"/>
    <cellStyle name="40% - Ênfase3 2 4 3 3" xfId="33838"/>
    <cellStyle name="40% - Ênfase3 2 4 4" xfId="13840"/>
    <cellStyle name="40% - Ênfase3 2 4 4 2" xfId="24548"/>
    <cellStyle name="40% - Ênfase3 2 4 4 3" xfId="35734"/>
    <cellStyle name="40% - Ênfase3 2 4 5" xfId="15565"/>
    <cellStyle name="40% - Ênfase3 2 4 5 2" xfId="26444"/>
    <cellStyle name="40% - Ênfase3 2 4 5 3" xfId="37630"/>
    <cellStyle name="40% - Ênfase3 2 4 6" xfId="17290"/>
    <cellStyle name="40% - Ênfase3 2 4 6 2" xfId="28340"/>
    <cellStyle name="40% - Ênfase3 2 4 6 3" xfId="39526"/>
    <cellStyle name="40% - Ênfase3 2 4 7" xfId="19015"/>
    <cellStyle name="40% - Ênfase3 2 4 8" xfId="30203"/>
    <cellStyle name="40% - Ênfase3 2 4 9" xfId="41389"/>
    <cellStyle name="40% - Ênfase3 2 5" xfId="785"/>
    <cellStyle name="40% - Ênfase3 2 5 10" xfId="43402"/>
    <cellStyle name="40% - Ênfase3 2 5 2" xfId="10675"/>
    <cellStyle name="40% - Ênfase3 2 5 2 2" xfId="21075"/>
    <cellStyle name="40% - Ênfase3 2 5 2 3" xfId="32263"/>
    <cellStyle name="40% - Ênfase3 2 5 3" xfId="12403"/>
    <cellStyle name="40% - Ênfase3 2 5 3 2" xfId="22968"/>
    <cellStyle name="40% - Ênfase3 2 5 3 3" xfId="34154"/>
    <cellStyle name="40% - Ênfase3 2 5 4" xfId="14128"/>
    <cellStyle name="40% - Ênfase3 2 5 4 2" xfId="24864"/>
    <cellStyle name="40% - Ênfase3 2 5 4 3" xfId="36050"/>
    <cellStyle name="40% - Ênfase3 2 5 5" xfId="15853"/>
    <cellStyle name="40% - Ênfase3 2 5 5 2" xfId="26760"/>
    <cellStyle name="40% - Ênfase3 2 5 5 3" xfId="37946"/>
    <cellStyle name="40% - Ênfase3 2 5 6" xfId="17578"/>
    <cellStyle name="40% - Ênfase3 2 5 6 2" xfId="28656"/>
    <cellStyle name="40% - Ênfase3 2 5 6 3" xfId="39842"/>
    <cellStyle name="40% - Ênfase3 2 5 7" xfId="19303"/>
    <cellStyle name="40% - Ênfase3 2 5 8" xfId="30491"/>
    <cellStyle name="40% - Ênfase3 2 5 9" xfId="41677"/>
    <cellStyle name="40% - Ênfase3 2 6" xfId="1101"/>
    <cellStyle name="40% - Ênfase3 2 6 10" xfId="43690"/>
    <cellStyle name="40% - Ênfase3 2 6 2" xfId="10963"/>
    <cellStyle name="40% - Ênfase3 2 6 2 2" xfId="21391"/>
    <cellStyle name="40% - Ênfase3 2 6 2 3" xfId="32579"/>
    <cellStyle name="40% - Ênfase3 2 6 3" xfId="12691"/>
    <cellStyle name="40% - Ênfase3 2 6 3 2" xfId="23284"/>
    <cellStyle name="40% - Ênfase3 2 6 3 3" xfId="34470"/>
    <cellStyle name="40% - Ênfase3 2 6 4" xfId="14416"/>
    <cellStyle name="40% - Ênfase3 2 6 4 2" xfId="25180"/>
    <cellStyle name="40% - Ênfase3 2 6 4 3" xfId="36366"/>
    <cellStyle name="40% - Ênfase3 2 6 5" xfId="16141"/>
    <cellStyle name="40% - Ênfase3 2 6 5 2" xfId="27076"/>
    <cellStyle name="40% - Ênfase3 2 6 5 3" xfId="38262"/>
    <cellStyle name="40% - Ênfase3 2 6 6" xfId="17866"/>
    <cellStyle name="40% - Ênfase3 2 6 6 2" xfId="28972"/>
    <cellStyle name="40% - Ênfase3 2 6 6 3" xfId="40158"/>
    <cellStyle name="40% - Ênfase3 2 6 7" xfId="19591"/>
    <cellStyle name="40% - Ênfase3 2 6 8" xfId="30779"/>
    <cellStyle name="40% - Ênfase3 2 6 9" xfId="41965"/>
    <cellStyle name="40% - Ênfase3 2 7" xfId="1417"/>
    <cellStyle name="40% - Ênfase3 2 7 10" xfId="43978"/>
    <cellStyle name="40% - Ênfase3 2 7 2" xfId="11251"/>
    <cellStyle name="40% - Ênfase3 2 7 2 2" xfId="21707"/>
    <cellStyle name="40% - Ênfase3 2 7 2 3" xfId="32895"/>
    <cellStyle name="40% - Ênfase3 2 7 3" xfId="12979"/>
    <cellStyle name="40% - Ênfase3 2 7 3 2" xfId="23600"/>
    <cellStyle name="40% - Ênfase3 2 7 3 3" xfId="34786"/>
    <cellStyle name="40% - Ênfase3 2 7 4" xfId="14704"/>
    <cellStyle name="40% - Ênfase3 2 7 4 2" xfId="25496"/>
    <cellStyle name="40% - Ênfase3 2 7 4 3" xfId="36682"/>
    <cellStyle name="40% - Ênfase3 2 7 5" xfId="16429"/>
    <cellStyle name="40% - Ênfase3 2 7 5 2" xfId="27392"/>
    <cellStyle name="40% - Ênfase3 2 7 5 3" xfId="38578"/>
    <cellStyle name="40% - Ênfase3 2 7 6" xfId="18154"/>
    <cellStyle name="40% - Ênfase3 2 7 6 2" xfId="29288"/>
    <cellStyle name="40% - Ênfase3 2 7 6 3" xfId="40474"/>
    <cellStyle name="40% - Ênfase3 2 7 7" xfId="19879"/>
    <cellStyle name="40% - Ênfase3 2 7 8" xfId="31067"/>
    <cellStyle name="40% - Ênfase3 2 7 9" xfId="42253"/>
    <cellStyle name="40% - Ênfase3 2 8" xfId="1733"/>
    <cellStyle name="40% - Ênfase3 2 8 10" xfId="44266"/>
    <cellStyle name="40% - Ênfase3 2 8 2" xfId="11539"/>
    <cellStyle name="40% - Ênfase3 2 8 2 2" xfId="22023"/>
    <cellStyle name="40% - Ênfase3 2 8 2 3" xfId="33211"/>
    <cellStyle name="40% - Ênfase3 2 8 3" xfId="13267"/>
    <cellStyle name="40% - Ênfase3 2 8 3 2" xfId="23916"/>
    <cellStyle name="40% - Ênfase3 2 8 3 3" xfId="35102"/>
    <cellStyle name="40% - Ênfase3 2 8 4" xfId="14992"/>
    <cellStyle name="40% - Ênfase3 2 8 4 2" xfId="25812"/>
    <cellStyle name="40% - Ênfase3 2 8 4 3" xfId="36998"/>
    <cellStyle name="40% - Ênfase3 2 8 5" xfId="16717"/>
    <cellStyle name="40% - Ênfase3 2 8 5 2" xfId="27708"/>
    <cellStyle name="40% - Ênfase3 2 8 5 3" xfId="38894"/>
    <cellStyle name="40% - Ênfase3 2 8 6" xfId="18442"/>
    <cellStyle name="40% - Ênfase3 2 8 6 2" xfId="29604"/>
    <cellStyle name="40% - Ênfase3 2 8 6 3" xfId="40790"/>
    <cellStyle name="40% - Ênfase3 2 8 7" xfId="20167"/>
    <cellStyle name="40% - Ênfase3 2 8 8" xfId="31355"/>
    <cellStyle name="40% - Ênfase3 2 8 9" xfId="42541"/>
    <cellStyle name="40% - Ênfase3 2 9" xfId="2153"/>
    <cellStyle name="40% - Ênfase3 2 9 2" xfId="20455"/>
    <cellStyle name="40% - Ênfase3 2 9 3" xfId="31643"/>
    <cellStyle name="40% - Ênfase3 20" xfId="42809"/>
    <cellStyle name="40% - Ênfase3 3" xfId="175"/>
    <cellStyle name="40% - Ênfase3 3 10" xfId="11849"/>
    <cellStyle name="40% - Ênfase3 3 10 2" xfId="22360"/>
    <cellStyle name="40% - Ênfase3 3 10 3" xfId="33546"/>
    <cellStyle name="40% - Ênfase3 3 11" xfId="13574"/>
    <cellStyle name="40% - Ênfase3 3 11 2" xfId="24256"/>
    <cellStyle name="40% - Ênfase3 3 11 3" xfId="35442"/>
    <cellStyle name="40% - Ênfase3 3 12" xfId="15299"/>
    <cellStyle name="40% - Ênfase3 3 12 2" xfId="26152"/>
    <cellStyle name="40% - Ênfase3 3 12 3" xfId="37338"/>
    <cellStyle name="40% - Ênfase3 3 13" xfId="17024"/>
    <cellStyle name="40% - Ênfase3 3 13 2" xfId="28048"/>
    <cellStyle name="40% - Ênfase3 3 13 3" xfId="39234"/>
    <cellStyle name="40% - Ênfase3 3 14" xfId="18749"/>
    <cellStyle name="40% - Ênfase3 3 15" xfId="29937"/>
    <cellStyle name="40% - Ênfase3 3 16" xfId="41123"/>
    <cellStyle name="40% - Ênfase3 3 17" xfId="42848"/>
    <cellStyle name="40% - Ênfase3 3 2" xfId="265"/>
    <cellStyle name="40% - Ênfase3 3 2 10" xfId="13656"/>
    <cellStyle name="40% - Ênfase3 3 2 10 2" xfId="24346"/>
    <cellStyle name="40% - Ênfase3 3 2 10 3" xfId="35532"/>
    <cellStyle name="40% - Ênfase3 3 2 11" xfId="15381"/>
    <cellStyle name="40% - Ênfase3 3 2 11 2" xfId="26242"/>
    <cellStyle name="40% - Ênfase3 3 2 11 3" xfId="37428"/>
    <cellStyle name="40% - Ênfase3 3 2 12" xfId="17106"/>
    <cellStyle name="40% - Ênfase3 3 2 12 2" xfId="28138"/>
    <cellStyle name="40% - Ênfase3 3 2 12 3" xfId="39324"/>
    <cellStyle name="40% - Ênfase3 3 2 13" xfId="18831"/>
    <cellStyle name="40% - Ênfase3 3 2 14" xfId="30019"/>
    <cellStyle name="40% - Ênfase3 3 2 15" xfId="41205"/>
    <cellStyle name="40% - Ênfase3 3 2 16" xfId="42930"/>
    <cellStyle name="40% - Ênfase3 3 2 2" xfId="423"/>
    <cellStyle name="40% - Ênfase3 3 2 2 10" xfId="15525"/>
    <cellStyle name="40% - Ênfase3 3 2 2 10 2" xfId="26400"/>
    <cellStyle name="40% - Ênfase3 3 2 2 10 3" xfId="37586"/>
    <cellStyle name="40% - Ênfase3 3 2 2 11" xfId="17250"/>
    <cellStyle name="40% - Ênfase3 3 2 2 11 2" xfId="28296"/>
    <cellStyle name="40% - Ênfase3 3 2 2 11 3" xfId="39482"/>
    <cellStyle name="40% - Ênfase3 3 2 2 12" xfId="18975"/>
    <cellStyle name="40% - Ênfase3 3 2 2 13" xfId="30163"/>
    <cellStyle name="40% - Ênfase3 3 2 2 14" xfId="41349"/>
    <cellStyle name="40% - Ênfase3 3 2 2 15" xfId="43074"/>
    <cellStyle name="40% - Ênfase3 3 2 2 2" xfId="741"/>
    <cellStyle name="40% - Ênfase3 3 2 2 2 10" xfId="43362"/>
    <cellStyle name="40% - Ênfase3 3 2 2 2 2" xfId="10635"/>
    <cellStyle name="40% - Ênfase3 3 2 2 2 2 2" xfId="21031"/>
    <cellStyle name="40% - Ênfase3 3 2 2 2 2 3" xfId="32219"/>
    <cellStyle name="40% - Ênfase3 3 2 2 2 3" xfId="12363"/>
    <cellStyle name="40% - Ênfase3 3 2 2 2 3 2" xfId="22924"/>
    <cellStyle name="40% - Ênfase3 3 2 2 2 3 3" xfId="34110"/>
    <cellStyle name="40% - Ênfase3 3 2 2 2 4" xfId="14088"/>
    <cellStyle name="40% - Ênfase3 3 2 2 2 4 2" xfId="24820"/>
    <cellStyle name="40% - Ênfase3 3 2 2 2 4 3" xfId="36006"/>
    <cellStyle name="40% - Ênfase3 3 2 2 2 5" xfId="15813"/>
    <cellStyle name="40% - Ênfase3 3 2 2 2 5 2" xfId="26716"/>
    <cellStyle name="40% - Ênfase3 3 2 2 2 5 3" xfId="37902"/>
    <cellStyle name="40% - Ênfase3 3 2 2 2 6" xfId="17538"/>
    <cellStyle name="40% - Ênfase3 3 2 2 2 6 2" xfId="28612"/>
    <cellStyle name="40% - Ênfase3 3 2 2 2 6 3" xfId="39798"/>
    <cellStyle name="40% - Ênfase3 3 2 2 2 7" xfId="19263"/>
    <cellStyle name="40% - Ênfase3 3 2 2 2 8" xfId="30451"/>
    <cellStyle name="40% - Ênfase3 3 2 2 2 9" xfId="41637"/>
    <cellStyle name="40% - Ênfase3 3 2 2 3" xfId="1057"/>
    <cellStyle name="40% - Ênfase3 3 2 2 3 10" xfId="43650"/>
    <cellStyle name="40% - Ênfase3 3 2 2 3 2" xfId="10923"/>
    <cellStyle name="40% - Ênfase3 3 2 2 3 2 2" xfId="21347"/>
    <cellStyle name="40% - Ênfase3 3 2 2 3 2 3" xfId="32535"/>
    <cellStyle name="40% - Ênfase3 3 2 2 3 3" xfId="12651"/>
    <cellStyle name="40% - Ênfase3 3 2 2 3 3 2" xfId="23240"/>
    <cellStyle name="40% - Ênfase3 3 2 2 3 3 3" xfId="34426"/>
    <cellStyle name="40% - Ênfase3 3 2 2 3 4" xfId="14376"/>
    <cellStyle name="40% - Ênfase3 3 2 2 3 4 2" xfId="25136"/>
    <cellStyle name="40% - Ênfase3 3 2 2 3 4 3" xfId="36322"/>
    <cellStyle name="40% - Ênfase3 3 2 2 3 5" xfId="16101"/>
    <cellStyle name="40% - Ênfase3 3 2 2 3 5 2" xfId="27032"/>
    <cellStyle name="40% - Ênfase3 3 2 2 3 5 3" xfId="38218"/>
    <cellStyle name="40% - Ênfase3 3 2 2 3 6" xfId="17826"/>
    <cellStyle name="40% - Ênfase3 3 2 2 3 6 2" xfId="28928"/>
    <cellStyle name="40% - Ênfase3 3 2 2 3 6 3" xfId="40114"/>
    <cellStyle name="40% - Ênfase3 3 2 2 3 7" xfId="19551"/>
    <cellStyle name="40% - Ênfase3 3 2 2 3 8" xfId="30739"/>
    <cellStyle name="40% - Ênfase3 3 2 2 3 9" xfId="41925"/>
    <cellStyle name="40% - Ênfase3 3 2 2 4" xfId="1373"/>
    <cellStyle name="40% - Ênfase3 3 2 2 4 10" xfId="43938"/>
    <cellStyle name="40% - Ênfase3 3 2 2 4 2" xfId="11211"/>
    <cellStyle name="40% - Ênfase3 3 2 2 4 2 2" xfId="21663"/>
    <cellStyle name="40% - Ênfase3 3 2 2 4 2 3" xfId="32851"/>
    <cellStyle name="40% - Ênfase3 3 2 2 4 3" xfId="12939"/>
    <cellStyle name="40% - Ênfase3 3 2 2 4 3 2" xfId="23556"/>
    <cellStyle name="40% - Ênfase3 3 2 2 4 3 3" xfId="34742"/>
    <cellStyle name="40% - Ênfase3 3 2 2 4 4" xfId="14664"/>
    <cellStyle name="40% - Ênfase3 3 2 2 4 4 2" xfId="25452"/>
    <cellStyle name="40% - Ênfase3 3 2 2 4 4 3" xfId="36638"/>
    <cellStyle name="40% - Ênfase3 3 2 2 4 5" xfId="16389"/>
    <cellStyle name="40% - Ênfase3 3 2 2 4 5 2" xfId="27348"/>
    <cellStyle name="40% - Ênfase3 3 2 2 4 5 3" xfId="38534"/>
    <cellStyle name="40% - Ênfase3 3 2 2 4 6" xfId="18114"/>
    <cellStyle name="40% - Ênfase3 3 2 2 4 6 2" xfId="29244"/>
    <cellStyle name="40% - Ênfase3 3 2 2 4 6 3" xfId="40430"/>
    <cellStyle name="40% - Ênfase3 3 2 2 4 7" xfId="19839"/>
    <cellStyle name="40% - Ênfase3 3 2 2 4 8" xfId="31027"/>
    <cellStyle name="40% - Ênfase3 3 2 2 4 9" xfId="42213"/>
    <cellStyle name="40% - Ênfase3 3 2 2 5" xfId="1689"/>
    <cellStyle name="40% - Ênfase3 3 2 2 5 10" xfId="44226"/>
    <cellStyle name="40% - Ênfase3 3 2 2 5 2" xfId="11499"/>
    <cellStyle name="40% - Ênfase3 3 2 2 5 2 2" xfId="21979"/>
    <cellStyle name="40% - Ênfase3 3 2 2 5 2 3" xfId="33167"/>
    <cellStyle name="40% - Ênfase3 3 2 2 5 3" xfId="13227"/>
    <cellStyle name="40% - Ênfase3 3 2 2 5 3 2" xfId="23872"/>
    <cellStyle name="40% - Ênfase3 3 2 2 5 3 3" xfId="35058"/>
    <cellStyle name="40% - Ênfase3 3 2 2 5 4" xfId="14952"/>
    <cellStyle name="40% - Ênfase3 3 2 2 5 4 2" xfId="25768"/>
    <cellStyle name="40% - Ênfase3 3 2 2 5 4 3" xfId="36954"/>
    <cellStyle name="40% - Ênfase3 3 2 2 5 5" xfId="16677"/>
    <cellStyle name="40% - Ênfase3 3 2 2 5 5 2" xfId="27664"/>
    <cellStyle name="40% - Ênfase3 3 2 2 5 5 3" xfId="38850"/>
    <cellStyle name="40% - Ênfase3 3 2 2 5 6" xfId="18402"/>
    <cellStyle name="40% - Ênfase3 3 2 2 5 6 2" xfId="29560"/>
    <cellStyle name="40% - Ênfase3 3 2 2 5 6 3" xfId="40746"/>
    <cellStyle name="40% - Ênfase3 3 2 2 5 7" xfId="20127"/>
    <cellStyle name="40% - Ênfase3 3 2 2 5 8" xfId="31315"/>
    <cellStyle name="40% - Ênfase3 3 2 2 5 9" xfId="42501"/>
    <cellStyle name="40% - Ênfase3 3 2 2 6" xfId="2005"/>
    <cellStyle name="40% - Ênfase3 3 2 2 6 10" xfId="44514"/>
    <cellStyle name="40% - Ênfase3 3 2 2 6 2" xfId="11787"/>
    <cellStyle name="40% - Ênfase3 3 2 2 6 2 2" xfId="22295"/>
    <cellStyle name="40% - Ênfase3 3 2 2 6 2 3" xfId="33483"/>
    <cellStyle name="40% - Ênfase3 3 2 2 6 3" xfId="13515"/>
    <cellStyle name="40% - Ênfase3 3 2 2 6 3 2" xfId="24188"/>
    <cellStyle name="40% - Ênfase3 3 2 2 6 3 3" xfId="35374"/>
    <cellStyle name="40% - Ênfase3 3 2 2 6 4" xfId="15240"/>
    <cellStyle name="40% - Ênfase3 3 2 2 6 4 2" xfId="26084"/>
    <cellStyle name="40% - Ênfase3 3 2 2 6 4 3" xfId="37270"/>
    <cellStyle name="40% - Ênfase3 3 2 2 6 5" xfId="16965"/>
    <cellStyle name="40% - Ênfase3 3 2 2 6 5 2" xfId="27980"/>
    <cellStyle name="40% - Ênfase3 3 2 2 6 5 3" xfId="39166"/>
    <cellStyle name="40% - Ênfase3 3 2 2 6 6" xfId="18690"/>
    <cellStyle name="40% - Ênfase3 3 2 2 6 6 2" xfId="29876"/>
    <cellStyle name="40% - Ênfase3 3 2 2 6 6 3" xfId="41062"/>
    <cellStyle name="40% - Ênfase3 3 2 2 6 7" xfId="20415"/>
    <cellStyle name="40% - Ênfase3 3 2 2 6 8" xfId="31603"/>
    <cellStyle name="40% - Ênfase3 3 2 2 6 9" xfId="42789"/>
    <cellStyle name="40% - Ênfase3 3 2 2 7" xfId="10346"/>
    <cellStyle name="40% - Ênfase3 3 2 2 7 2" xfId="20715"/>
    <cellStyle name="40% - Ênfase3 3 2 2 7 3" xfId="31903"/>
    <cellStyle name="40% - Ênfase3 3 2 2 8" xfId="12075"/>
    <cellStyle name="40% - Ênfase3 3 2 2 8 2" xfId="22608"/>
    <cellStyle name="40% - Ênfase3 3 2 2 8 3" xfId="33794"/>
    <cellStyle name="40% - Ênfase3 3 2 2 9" xfId="13800"/>
    <cellStyle name="40% - Ênfase3 3 2 2 9 2" xfId="24504"/>
    <cellStyle name="40% - Ênfase3 3 2 2 9 3" xfId="35690"/>
    <cellStyle name="40% - Ênfase3 3 2 3" xfId="583"/>
    <cellStyle name="40% - Ênfase3 3 2 3 10" xfId="43218"/>
    <cellStyle name="40% - Ênfase3 3 2 3 2" xfId="10491"/>
    <cellStyle name="40% - Ênfase3 3 2 3 2 2" xfId="20873"/>
    <cellStyle name="40% - Ênfase3 3 2 3 2 3" xfId="32061"/>
    <cellStyle name="40% - Ênfase3 3 2 3 3" xfId="12219"/>
    <cellStyle name="40% - Ênfase3 3 2 3 3 2" xfId="22766"/>
    <cellStyle name="40% - Ênfase3 3 2 3 3 3" xfId="33952"/>
    <cellStyle name="40% - Ênfase3 3 2 3 4" xfId="13944"/>
    <cellStyle name="40% - Ênfase3 3 2 3 4 2" xfId="24662"/>
    <cellStyle name="40% - Ênfase3 3 2 3 4 3" xfId="35848"/>
    <cellStyle name="40% - Ênfase3 3 2 3 5" xfId="15669"/>
    <cellStyle name="40% - Ênfase3 3 2 3 5 2" xfId="26558"/>
    <cellStyle name="40% - Ênfase3 3 2 3 5 3" xfId="37744"/>
    <cellStyle name="40% - Ênfase3 3 2 3 6" xfId="17394"/>
    <cellStyle name="40% - Ênfase3 3 2 3 6 2" xfId="28454"/>
    <cellStyle name="40% - Ênfase3 3 2 3 6 3" xfId="39640"/>
    <cellStyle name="40% - Ênfase3 3 2 3 7" xfId="19119"/>
    <cellStyle name="40% - Ênfase3 3 2 3 8" xfId="30307"/>
    <cellStyle name="40% - Ênfase3 3 2 3 9" xfId="41493"/>
    <cellStyle name="40% - Ênfase3 3 2 4" xfId="899"/>
    <cellStyle name="40% - Ênfase3 3 2 4 10" xfId="43506"/>
    <cellStyle name="40% - Ênfase3 3 2 4 2" xfId="10779"/>
    <cellStyle name="40% - Ênfase3 3 2 4 2 2" xfId="21189"/>
    <cellStyle name="40% - Ênfase3 3 2 4 2 3" xfId="32377"/>
    <cellStyle name="40% - Ênfase3 3 2 4 3" xfId="12507"/>
    <cellStyle name="40% - Ênfase3 3 2 4 3 2" xfId="23082"/>
    <cellStyle name="40% - Ênfase3 3 2 4 3 3" xfId="34268"/>
    <cellStyle name="40% - Ênfase3 3 2 4 4" xfId="14232"/>
    <cellStyle name="40% - Ênfase3 3 2 4 4 2" xfId="24978"/>
    <cellStyle name="40% - Ênfase3 3 2 4 4 3" xfId="36164"/>
    <cellStyle name="40% - Ênfase3 3 2 4 5" xfId="15957"/>
    <cellStyle name="40% - Ênfase3 3 2 4 5 2" xfId="26874"/>
    <cellStyle name="40% - Ênfase3 3 2 4 5 3" xfId="38060"/>
    <cellStyle name="40% - Ênfase3 3 2 4 6" xfId="17682"/>
    <cellStyle name="40% - Ênfase3 3 2 4 6 2" xfId="28770"/>
    <cellStyle name="40% - Ênfase3 3 2 4 6 3" xfId="39956"/>
    <cellStyle name="40% - Ênfase3 3 2 4 7" xfId="19407"/>
    <cellStyle name="40% - Ênfase3 3 2 4 8" xfId="30595"/>
    <cellStyle name="40% - Ênfase3 3 2 4 9" xfId="41781"/>
    <cellStyle name="40% - Ênfase3 3 2 5" xfId="1215"/>
    <cellStyle name="40% - Ênfase3 3 2 5 10" xfId="43794"/>
    <cellStyle name="40% - Ênfase3 3 2 5 2" xfId="11067"/>
    <cellStyle name="40% - Ênfase3 3 2 5 2 2" xfId="21505"/>
    <cellStyle name="40% - Ênfase3 3 2 5 2 3" xfId="32693"/>
    <cellStyle name="40% - Ênfase3 3 2 5 3" xfId="12795"/>
    <cellStyle name="40% - Ênfase3 3 2 5 3 2" xfId="23398"/>
    <cellStyle name="40% - Ênfase3 3 2 5 3 3" xfId="34584"/>
    <cellStyle name="40% - Ênfase3 3 2 5 4" xfId="14520"/>
    <cellStyle name="40% - Ênfase3 3 2 5 4 2" xfId="25294"/>
    <cellStyle name="40% - Ênfase3 3 2 5 4 3" xfId="36480"/>
    <cellStyle name="40% - Ênfase3 3 2 5 5" xfId="16245"/>
    <cellStyle name="40% - Ênfase3 3 2 5 5 2" xfId="27190"/>
    <cellStyle name="40% - Ênfase3 3 2 5 5 3" xfId="38376"/>
    <cellStyle name="40% - Ênfase3 3 2 5 6" xfId="17970"/>
    <cellStyle name="40% - Ênfase3 3 2 5 6 2" xfId="29086"/>
    <cellStyle name="40% - Ênfase3 3 2 5 6 3" xfId="40272"/>
    <cellStyle name="40% - Ênfase3 3 2 5 7" xfId="19695"/>
    <cellStyle name="40% - Ênfase3 3 2 5 8" xfId="30883"/>
    <cellStyle name="40% - Ênfase3 3 2 5 9" xfId="42069"/>
    <cellStyle name="40% - Ênfase3 3 2 6" xfId="1531"/>
    <cellStyle name="40% - Ênfase3 3 2 6 10" xfId="44082"/>
    <cellStyle name="40% - Ênfase3 3 2 6 2" xfId="11355"/>
    <cellStyle name="40% - Ênfase3 3 2 6 2 2" xfId="21821"/>
    <cellStyle name="40% - Ênfase3 3 2 6 2 3" xfId="33009"/>
    <cellStyle name="40% - Ênfase3 3 2 6 3" xfId="13083"/>
    <cellStyle name="40% - Ênfase3 3 2 6 3 2" xfId="23714"/>
    <cellStyle name="40% - Ênfase3 3 2 6 3 3" xfId="34900"/>
    <cellStyle name="40% - Ênfase3 3 2 6 4" xfId="14808"/>
    <cellStyle name="40% - Ênfase3 3 2 6 4 2" xfId="25610"/>
    <cellStyle name="40% - Ênfase3 3 2 6 4 3" xfId="36796"/>
    <cellStyle name="40% - Ênfase3 3 2 6 5" xfId="16533"/>
    <cellStyle name="40% - Ênfase3 3 2 6 5 2" xfId="27506"/>
    <cellStyle name="40% - Ênfase3 3 2 6 5 3" xfId="38692"/>
    <cellStyle name="40% - Ênfase3 3 2 6 6" xfId="18258"/>
    <cellStyle name="40% - Ênfase3 3 2 6 6 2" xfId="29402"/>
    <cellStyle name="40% - Ênfase3 3 2 6 6 3" xfId="40588"/>
    <cellStyle name="40% - Ênfase3 3 2 6 7" xfId="19983"/>
    <cellStyle name="40% - Ênfase3 3 2 6 8" xfId="31171"/>
    <cellStyle name="40% - Ênfase3 3 2 6 9" xfId="42357"/>
    <cellStyle name="40% - Ênfase3 3 2 7" xfId="1847"/>
    <cellStyle name="40% - Ênfase3 3 2 7 10" xfId="44370"/>
    <cellStyle name="40% - Ênfase3 3 2 7 2" xfId="11643"/>
    <cellStyle name="40% - Ênfase3 3 2 7 2 2" xfId="22137"/>
    <cellStyle name="40% - Ênfase3 3 2 7 2 3" xfId="33325"/>
    <cellStyle name="40% - Ênfase3 3 2 7 3" xfId="13371"/>
    <cellStyle name="40% - Ênfase3 3 2 7 3 2" xfId="24030"/>
    <cellStyle name="40% - Ênfase3 3 2 7 3 3" xfId="35216"/>
    <cellStyle name="40% - Ênfase3 3 2 7 4" xfId="15096"/>
    <cellStyle name="40% - Ênfase3 3 2 7 4 2" xfId="25926"/>
    <cellStyle name="40% - Ênfase3 3 2 7 4 3" xfId="37112"/>
    <cellStyle name="40% - Ênfase3 3 2 7 5" xfId="16821"/>
    <cellStyle name="40% - Ênfase3 3 2 7 5 2" xfId="27822"/>
    <cellStyle name="40% - Ênfase3 3 2 7 5 3" xfId="39008"/>
    <cellStyle name="40% - Ênfase3 3 2 7 6" xfId="18546"/>
    <cellStyle name="40% - Ênfase3 3 2 7 6 2" xfId="29718"/>
    <cellStyle name="40% - Ênfase3 3 2 7 6 3" xfId="40904"/>
    <cellStyle name="40% - Ênfase3 3 2 7 7" xfId="20271"/>
    <cellStyle name="40% - Ênfase3 3 2 7 8" xfId="31459"/>
    <cellStyle name="40% - Ênfase3 3 2 7 9" xfId="42645"/>
    <cellStyle name="40% - Ênfase3 3 2 8" xfId="2044"/>
    <cellStyle name="40% - Ênfase3 3 2 8 2" xfId="20559"/>
    <cellStyle name="40% - Ênfase3 3 2 8 3" xfId="31747"/>
    <cellStyle name="40% - Ênfase3 3 2 9" xfId="11931"/>
    <cellStyle name="40% - Ênfase3 3 2 9 2" xfId="22450"/>
    <cellStyle name="40% - Ênfase3 3 2 9 3" xfId="33636"/>
    <cellStyle name="40% - Ênfase3 3 3" xfId="333"/>
    <cellStyle name="40% - Ênfase3 3 3 10" xfId="15443"/>
    <cellStyle name="40% - Ênfase3 3 3 10 2" xfId="26310"/>
    <cellStyle name="40% - Ênfase3 3 3 10 3" xfId="37496"/>
    <cellStyle name="40% - Ênfase3 3 3 11" xfId="17168"/>
    <cellStyle name="40% - Ênfase3 3 3 11 2" xfId="28206"/>
    <cellStyle name="40% - Ênfase3 3 3 11 3" xfId="39392"/>
    <cellStyle name="40% - Ênfase3 3 3 12" xfId="18893"/>
    <cellStyle name="40% - Ênfase3 3 3 13" xfId="30081"/>
    <cellStyle name="40% - Ênfase3 3 3 14" xfId="41267"/>
    <cellStyle name="40% - Ênfase3 3 3 15" xfId="42992"/>
    <cellStyle name="40% - Ênfase3 3 3 2" xfId="651"/>
    <cellStyle name="40% - Ênfase3 3 3 2 10" xfId="43280"/>
    <cellStyle name="40% - Ênfase3 3 3 2 2" xfId="10553"/>
    <cellStyle name="40% - Ênfase3 3 3 2 2 2" xfId="20941"/>
    <cellStyle name="40% - Ênfase3 3 3 2 2 3" xfId="32129"/>
    <cellStyle name="40% - Ênfase3 3 3 2 3" xfId="12281"/>
    <cellStyle name="40% - Ênfase3 3 3 2 3 2" xfId="22834"/>
    <cellStyle name="40% - Ênfase3 3 3 2 3 3" xfId="34020"/>
    <cellStyle name="40% - Ênfase3 3 3 2 4" xfId="14006"/>
    <cellStyle name="40% - Ênfase3 3 3 2 4 2" xfId="24730"/>
    <cellStyle name="40% - Ênfase3 3 3 2 4 3" xfId="35916"/>
    <cellStyle name="40% - Ênfase3 3 3 2 5" xfId="15731"/>
    <cellStyle name="40% - Ênfase3 3 3 2 5 2" xfId="26626"/>
    <cellStyle name="40% - Ênfase3 3 3 2 5 3" xfId="37812"/>
    <cellStyle name="40% - Ênfase3 3 3 2 6" xfId="17456"/>
    <cellStyle name="40% - Ênfase3 3 3 2 6 2" xfId="28522"/>
    <cellStyle name="40% - Ênfase3 3 3 2 6 3" xfId="39708"/>
    <cellStyle name="40% - Ênfase3 3 3 2 7" xfId="19181"/>
    <cellStyle name="40% - Ênfase3 3 3 2 8" xfId="30369"/>
    <cellStyle name="40% - Ênfase3 3 3 2 9" xfId="41555"/>
    <cellStyle name="40% - Ênfase3 3 3 3" xfId="967"/>
    <cellStyle name="40% - Ênfase3 3 3 3 10" xfId="43568"/>
    <cellStyle name="40% - Ênfase3 3 3 3 2" xfId="10841"/>
    <cellStyle name="40% - Ênfase3 3 3 3 2 2" xfId="21257"/>
    <cellStyle name="40% - Ênfase3 3 3 3 2 3" xfId="32445"/>
    <cellStyle name="40% - Ênfase3 3 3 3 3" xfId="12569"/>
    <cellStyle name="40% - Ênfase3 3 3 3 3 2" xfId="23150"/>
    <cellStyle name="40% - Ênfase3 3 3 3 3 3" xfId="34336"/>
    <cellStyle name="40% - Ênfase3 3 3 3 4" xfId="14294"/>
    <cellStyle name="40% - Ênfase3 3 3 3 4 2" xfId="25046"/>
    <cellStyle name="40% - Ênfase3 3 3 3 4 3" xfId="36232"/>
    <cellStyle name="40% - Ênfase3 3 3 3 5" xfId="16019"/>
    <cellStyle name="40% - Ênfase3 3 3 3 5 2" xfId="26942"/>
    <cellStyle name="40% - Ênfase3 3 3 3 5 3" xfId="38128"/>
    <cellStyle name="40% - Ênfase3 3 3 3 6" xfId="17744"/>
    <cellStyle name="40% - Ênfase3 3 3 3 6 2" xfId="28838"/>
    <cellStyle name="40% - Ênfase3 3 3 3 6 3" xfId="40024"/>
    <cellStyle name="40% - Ênfase3 3 3 3 7" xfId="19469"/>
    <cellStyle name="40% - Ênfase3 3 3 3 8" xfId="30657"/>
    <cellStyle name="40% - Ênfase3 3 3 3 9" xfId="41843"/>
    <cellStyle name="40% - Ênfase3 3 3 4" xfId="1283"/>
    <cellStyle name="40% - Ênfase3 3 3 4 10" xfId="43856"/>
    <cellStyle name="40% - Ênfase3 3 3 4 2" xfId="11129"/>
    <cellStyle name="40% - Ênfase3 3 3 4 2 2" xfId="21573"/>
    <cellStyle name="40% - Ênfase3 3 3 4 2 3" xfId="32761"/>
    <cellStyle name="40% - Ênfase3 3 3 4 3" xfId="12857"/>
    <cellStyle name="40% - Ênfase3 3 3 4 3 2" xfId="23466"/>
    <cellStyle name="40% - Ênfase3 3 3 4 3 3" xfId="34652"/>
    <cellStyle name="40% - Ênfase3 3 3 4 4" xfId="14582"/>
    <cellStyle name="40% - Ênfase3 3 3 4 4 2" xfId="25362"/>
    <cellStyle name="40% - Ênfase3 3 3 4 4 3" xfId="36548"/>
    <cellStyle name="40% - Ênfase3 3 3 4 5" xfId="16307"/>
    <cellStyle name="40% - Ênfase3 3 3 4 5 2" xfId="27258"/>
    <cellStyle name="40% - Ênfase3 3 3 4 5 3" xfId="38444"/>
    <cellStyle name="40% - Ênfase3 3 3 4 6" xfId="18032"/>
    <cellStyle name="40% - Ênfase3 3 3 4 6 2" xfId="29154"/>
    <cellStyle name="40% - Ênfase3 3 3 4 6 3" xfId="40340"/>
    <cellStyle name="40% - Ênfase3 3 3 4 7" xfId="19757"/>
    <cellStyle name="40% - Ênfase3 3 3 4 8" xfId="30945"/>
    <cellStyle name="40% - Ênfase3 3 3 4 9" xfId="42131"/>
    <cellStyle name="40% - Ênfase3 3 3 5" xfId="1599"/>
    <cellStyle name="40% - Ênfase3 3 3 5 10" xfId="44144"/>
    <cellStyle name="40% - Ênfase3 3 3 5 2" xfId="11417"/>
    <cellStyle name="40% - Ênfase3 3 3 5 2 2" xfId="21889"/>
    <cellStyle name="40% - Ênfase3 3 3 5 2 3" xfId="33077"/>
    <cellStyle name="40% - Ênfase3 3 3 5 3" xfId="13145"/>
    <cellStyle name="40% - Ênfase3 3 3 5 3 2" xfId="23782"/>
    <cellStyle name="40% - Ênfase3 3 3 5 3 3" xfId="34968"/>
    <cellStyle name="40% - Ênfase3 3 3 5 4" xfId="14870"/>
    <cellStyle name="40% - Ênfase3 3 3 5 4 2" xfId="25678"/>
    <cellStyle name="40% - Ênfase3 3 3 5 4 3" xfId="36864"/>
    <cellStyle name="40% - Ênfase3 3 3 5 5" xfId="16595"/>
    <cellStyle name="40% - Ênfase3 3 3 5 5 2" xfId="27574"/>
    <cellStyle name="40% - Ênfase3 3 3 5 5 3" xfId="38760"/>
    <cellStyle name="40% - Ênfase3 3 3 5 6" xfId="18320"/>
    <cellStyle name="40% - Ênfase3 3 3 5 6 2" xfId="29470"/>
    <cellStyle name="40% - Ênfase3 3 3 5 6 3" xfId="40656"/>
    <cellStyle name="40% - Ênfase3 3 3 5 7" xfId="20045"/>
    <cellStyle name="40% - Ênfase3 3 3 5 8" xfId="31233"/>
    <cellStyle name="40% - Ênfase3 3 3 5 9" xfId="42419"/>
    <cellStyle name="40% - Ênfase3 3 3 6" xfId="1915"/>
    <cellStyle name="40% - Ênfase3 3 3 6 10" xfId="44432"/>
    <cellStyle name="40% - Ênfase3 3 3 6 2" xfId="11705"/>
    <cellStyle name="40% - Ênfase3 3 3 6 2 2" xfId="22205"/>
    <cellStyle name="40% - Ênfase3 3 3 6 2 3" xfId="33393"/>
    <cellStyle name="40% - Ênfase3 3 3 6 3" xfId="13433"/>
    <cellStyle name="40% - Ênfase3 3 3 6 3 2" xfId="24098"/>
    <cellStyle name="40% - Ênfase3 3 3 6 3 3" xfId="35284"/>
    <cellStyle name="40% - Ênfase3 3 3 6 4" xfId="15158"/>
    <cellStyle name="40% - Ênfase3 3 3 6 4 2" xfId="25994"/>
    <cellStyle name="40% - Ênfase3 3 3 6 4 3" xfId="37180"/>
    <cellStyle name="40% - Ênfase3 3 3 6 5" xfId="16883"/>
    <cellStyle name="40% - Ênfase3 3 3 6 5 2" xfId="27890"/>
    <cellStyle name="40% - Ênfase3 3 3 6 5 3" xfId="39076"/>
    <cellStyle name="40% - Ênfase3 3 3 6 6" xfId="18608"/>
    <cellStyle name="40% - Ênfase3 3 3 6 6 2" xfId="29786"/>
    <cellStyle name="40% - Ênfase3 3 3 6 6 3" xfId="40972"/>
    <cellStyle name="40% - Ênfase3 3 3 6 7" xfId="20333"/>
    <cellStyle name="40% - Ênfase3 3 3 6 8" xfId="31521"/>
    <cellStyle name="40% - Ênfase3 3 3 6 9" xfId="42707"/>
    <cellStyle name="40% - Ênfase3 3 3 7" xfId="10264"/>
    <cellStyle name="40% - Ênfase3 3 3 7 2" xfId="20625"/>
    <cellStyle name="40% - Ênfase3 3 3 7 3" xfId="31813"/>
    <cellStyle name="40% - Ênfase3 3 3 8" xfId="11993"/>
    <cellStyle name="40% - Ênfase3 3 3 8 2" xfId="22518"/>
    <cellStyle name="40% - Ênfase3 3 3 8 3" xfId="33704"/>
    <cellStyle name="40% - Ênfase3 3 3 9" xfId="13718"/>
    <cellStyle name="40% - Ênfase3 3 3 9 2" xfId="24414"/>
    <cellStyle name="40% - Ênfase3 3 3 9 3" xfId="35600"/>
    <cellStyle name="40% - Ênfase3 3 4" xfId="493"/>
    <cellStyle name="40% - Ênfase3 3 4 10" xfId="43136"/>
    <cellStyle name="40% - Ênfase3 3 4 2" xfId="10409"/>
    <cellStyle name="40% - Ênfase3 3 4 2 2" xfId="20783"/>
    <cellStyle name="40% - Ênfase3 3 4 2 3" xfId="31971"/>
    <cellStyle name="40% - Ênfase3 3 4 3" xfId="12137"/>
    <cellStyle name="40% - Ênfase3 3 4 3 2" xfId="22676"/>
    <cellStyle name="40% - Ênfase3 3 4 3 3" xfId="33862"/>
    <cellStyle name="40% - Ênfase3 3 4 4" xfId="13862"/>
    <cellStyle name="40% - Ênfase3 3 4 4 2" xfId="24572"/>
    <cellStyle name="40% - Ênfase3 3 4 4 3" xfId="35758"/>
    <cellStyle name="40% - Ênfase3 3 4 5" xfId="15587"/>
    <cellStyle name="40% - Ênfase3 3 4 5 2" xfId="26468"/>
    <cellStyle name="40% - Ênfase3 3 4 5 3" xfId="37654"/>
    <cellStyle name="40% - Ênfase3 3 4 6" xfId="17312"/>
    <cellStyle name="40% - Ênfase3 3 4 6 2" xfId="28364"/>
    <cellStyle name="40% - Ênfase3 3 4 6 3" xfId="39550"/>
    <cellStyle name="40% - Ênfase3 3 4 7" xfId="19037"/>
    <cellStyle name="40% - Ênfase3 3 4 8" xfId="30225"/>
    <cellStyle name="40% - Ênfase3 3 4 9" xfId="41411"/>
    <cellStyle name="40% - Ênfase3 3 5" xfId="809"/>
    <cellStyle name="40% - Ênfase3 3 5 10" xfId="43424"/>
    <cellStyle name="40% - Ênfase3 3 5 2" xfId="10697"/>
    <cellStyle name="40% - Ênfase3 3 5 2 2" xfId="21099"/>
    <cellStyle name="40% - Ênfase3 3 5 2 3" xfId="32287"/>
    <cellStyle name="40% - Ênfase3 3 5 3" xfId="12425"/>
    <cellStyle name="40% - Ênfase3 3 5 3 2" xfId="22992"/>
    <cellStyle name="40% - Ênfase3 3 5 3 3" xfId="34178"/>
    <cellStyle name="40% - Ênfase3 3 5 4" xfId="14150"/>
    <cellStyle name="40% - Ênfase3 3 5 4 2" xfId="24888"/>
    <cellStyle name="40% - Ênfase3 3 5 4 3" xfId="36074"/>
    <cellStyle name="40% - Ênfase3 3 5 5" xfId="15875"/>
    <cellStyle name="40% - Ênfase3 3 5 5 2" xfId="26784"/>
    <cellStyle name="40% - Ênfase3 3 5 5 3" xfId="37970"/>
    <cellStyle name="40% - Ênfase3 3 5 6" xfId="17600"/>
    <cellStyle name="40% - Ênfase3 3 5 6 2" xfId="28680"/>
    <cellStyle name="40% - Ênfase3 3 5 6 3" xfId="39866"/>
    <cellStyle name="40% - Ênfase3 3 5 7" xfId="19325"/>
    <cellStyle name="40% - Ênfase3 3 5 8" xfId="30513"/>
    <cellStyle name="40% - Ênfase3 3 5 9" xfId="41699"/>
    <cellStyle name="40% - Ênfase3 3 6" xfId="1125"/>
    <cellStyle name="40% - Ênfase3 3 6 10" xfId="43712"/>
    <cellStyle name="40% - Ênfase3 3 6 2" xfId="10985"/>
    <cellStyle name="40% - Ênfase3 3 6 2 2" xfId="21415"/>
    <cellStyle name="40% - Ênfase3 3 6 2 3" xfId="32603"/>
    <cellStyle name="40% - Ênfase3 3 6 3" xfId="12713"/>
    <cellStyle name="40% - Ênfase3 3 6 3 2" xfId="23308"/>
    <cellStyle name="40% - Ênfase3 3 6 3 3" xfId="34494"/>
    <cellStyle name="40% - Ênfase3 3 6 4" xfId="14438"/>
    <cellStyle name="40% - Ênfase3 3 6 4 2" xfId="25204"/>
    <cellStyle name="40% - Ênfase3 3 6 4 3" xfId="36390"/>
    <cellStyle name="40% - Ênfase3 3 6 5" xfId="16163"/>
    <cellStyle name="40% - Ênfase3 3 6 5 2" xfId="27100"/>
    <cellStyle name="40% - Ênfase3 3 6 5 3" xfId="38286"/>
    <cellStyle name="40% - Ênfase3 3 6 6" xfId="17888"/>
    <cellStyle name="40% - Ênfase3 3 6 6 2" xfId="28996"/>
    <cellStyle name="40% - Ênfase3 3 6 6 3" xfId="40182"/>
    <cellStyle name="40% - Ênfase3 3 6 7" xfId="19613"/>
    <cellStyle name="40% - Ênfase3 3 6 8" xfId="30801"/>
    <cellStyle name="40% - Ênfase3 3 6 9" xfId="41987"/>
    <cellStyle name="40% - Ênfase3 3 7" xfId="1441"/>
    <cellStyle name="40% - Ênfase3 3 7 10" xfId="44000"/>
    <cellStyle name="40% - Ênfase3 3 7 2" xfId="11273"/>
    <cellStyle name="40% - Ênfase3 3 7 2 2" xfId="21731"/>
    <cellStyle name="40% - Ênfase3 3 7 2 3" xfId="32919"/>
    <cellStyle name="40% - Ênfase3 3 7 3" xfId="13001"/>
    <cellStyle name="40% - Ênfase3 3 7 3 2" xfId="23624"/>
    <cellStyle name="40% - Ênfase3 3 7 3 3" xfId="34810"/>
    <cellStyle name="40% - Ênfase3 3 7 4" xfId="14726"/>
    <cellStyle name="40% - Ênfase3 3 7 4 2" xfId="25520"/>
    <cellStyle name="40% - Ênfase3 3 7 4 3" xfId="36706"/>
    <cellStyle name="40% - Ênfase3 3 7 5" xfId="16451"/>
    <cellStyle name="40% - Ênfase3 3 7 5 2" xfId="27416"/>
    <cellStyle name="40% - Ênfase3 3 7 5 3" xfId="38602"/>
    <cellStyle name="40% - Ênfase3 3 7 6" xfId="18176"/>
    <cellStyle name="40% - Ênfase3 3 7 6 2" xfId="29312"/>
    <cellStyle name="40% - Ênfase3 3 7 6 3" xfId="40498"/>
    <cellStyle name="40% - Ênfase3 3 7 7" xfId="19901"/>
    <cellStyle name="40% - Ênfase3 3 7 8" xfId="31089"/>
    <cellStyle name="40% - Ênfase3 3 7 9" xfId="42275"/>
    <cellStyle name="40% - Ênfase3 3 8" xfId="1757"/>
    <cellStyle name="40% - Ênfase3 3 8 10" xfId="44288"/>
    <cellStyle name="40% - Ênfase3 3 8 2" xfId="11561"/>
    <cellStyle name="40% - Ênfase3 3 8 2 2" xfId="22047"/>
    <cellStyle name="40% - Ênfase3 3 8 2 3" xfId="33235"/>
    <cellStyle name="40% - Ênfase3 3 8 3" xfId="13289"/>
    <cellStyle name="40% - Ênfase3 3 8 3 2" xfId="23940"/>
    <cellStyle name="40% - Ênfase3 3 8 3 3" xfId="35126"/>
    <cellStyle name="40% - Ênfase3 3 8 4" xfId="15014"/>
    <cellStyle name="40% - Ênfase3 3 8 4 2" xfId="25836"/>
    <cellStyle name="40% - Ênfase3 3 8 4 3" xfId="37022"/>
    <cellStyle name="40% - Ênfase3 3 8 5" xfId="16739"/>
    <cellStyle name="40% - Ênfase3 3 8 5 2" xfId="27732"/>
    <cellStyle name="40% - Ênfase3 3 8 5 3" xfId="38918"/>
    <cellStyle name="40% - Ênfase3 3 8 6" xfId="18464"/>
    <cellStyle name="40% - Ênfase3 3 8 6 2" xfId="29628"/>
    <cellStyle name="40% - Ênfase3 3 8 6 3" xfId="40814"/>
    <cellStyle name="40% - Ênfase3 3 8 7" xfId="20189"/>
    <cellStyle name="40% - Ênfase3 3 8 8" xfId="31377"/>
    <cellStyle name="40% - Ênfase3 3 8 9" xfId="42563"/>
    <cellStyle name="40% - Ênfase3 3 9" xfId="2105"/>
    <cellStyle name="40% - Ênfase3 3 9 2" xfId="20477"/>
    <cellStyle name="40% - Ênfase3 3 9 3" xfId="31665"/>
    <cellStyle name="40% - Ênfase3 4" xfId="197"/>
    <cellStyle name="40% - Ênfase3 4 10" xfId="13594"/>
    <cellStyle name="40% - Ênfase3 4 10 2" xfId="24278"/>
    <cellStyle name="40% - Ênfase3 4 10 3" xfId="35464"/>
    <cellStyle name="40% - Ênfase3 4 11" xfId="15319"/>
    <cellStyle name="40% - Ênfase3 4 11 2" xfId="26174"/>
    <cellStyle name="40% - Ênfase3 4 11 3" xfId="37360"/>
    <cellStyle name="40% - Ênfase3 4 12" xfId="17044"/>
    <cellStyle name="40% - Ênfase3 4 12 2" xfId="28070"/>
    <cellStyle name="40% - Ênfase3 4 12 3" xfId="39256"/>
    <cellStyle name="40% - Ênfase3 4 13" xfId="18769"/>
    <cellStyle name="40% - Ênfase3 4 14" xfId="29957"/>
    <cellStyle name="40% - Ênfase3 4 15" xfId="41143"/>
    <cellStyle name="40% - Ênfase3 4 16" xfId="42868"/>
    <cellStyle name="40% - Ênfase3 4 2" xfId="355"/>
    <cellStyle name="40% - Ênfase3 4 2 10" xfId="15463"/>
    <cellStyle name="40% - Ênfase3 4 2 10 2" xfId="26332"/>
    <cellStyle name="40% - Ênfase3 4 2 10 3" xfId="37518"/>
    <cellStyle name="40% - Ênfase3 4 2 11" xfId="17188"/>
    <cellStyle name="40% - Ênfase3 4 2 11 2" xfId="28228"/>
    <cellStyle name="40% - Ênfase3 4 2 11 3" xfId="39414"/>
    <cellStyle name="40% - Ênfase3 4 2 12" xfId="18913"/>
    <cellStyle name="40% - Ênfase3 4 2 13" xfId="30101"/>
    <cellStyle name="40% - Ênfase3 4 2 14" xfId="41287"/>
    <cellStyle name="40% - Ênfase3 4 2 15" xfId="43012"/>
    <cellStyle name="40% - Ênfase3 4 2 2" xfId="673"/>
    <cellStyle name="40% - Ênfase3 4 2 2 10" xfId="43300"/>
    <cellStyle name="40% - Ênfase3 4 2 2 2" xfId="10573"/>
    <cellStyle name="40% - Ênfase3 4 2 2 2 2" xfId="20963"/>
    <cellStyle name="40% - Ênfase3 4 2 2 2 3" xfId="32151"/>
    <cellStyle name="40% - Ênfase3 4 2 2 3" xfId="12301"/>
    <cellStyle name="40% - Ênfase3 4 2 2 3 2" xfId="22856"/>
    <cellStyle name="40% - Ênfase3 4 2 2 3 3" xfId="34042"/>
    <cellStyle name="40% - Ênfase3 4 2 2 4" xfId="14026"/>
    <cellStyle name="40% - Ênfase3 4 2 2 4 2" xfId="24752"/>
    <cellStyle name="40% - Ênfase3 4 2 2 4 3" xfId="35938"/>
    <cellStyle name="40% - Ênfase3 4 2 2 5" xfId="15751"/>
    <cellStyle name="40% - Ênfase3 4 2 2 5 2" xfId="26648"/>
    <cellStyle name="40% - Ênfase3 4 2 2 5 3" xfId="37834"/>
    <cellStyle name="40% - Ênfase3 4 2 2 6" xfId="17476"/>
    <cellStyle name="40% - Ênfase3 4 2 2 6 2" xfId="28544"/>
    <cellStyle name="40% - Ênfase3 4 2 2 6 3" xfId="39730"/>
    <cellStyle name="40% - Ênfase3 4 2 2 7" xfId="19201"/>
    <cellStyle name="40% - Ênfase3 4 2 2 8" xfId="30389"/>
    <cellStyle name="40% - Ênfase3 4 2 2 9" xfId="41575"/>
    <cellStyle name="40% - Ênfase3 4 2 3" xfId="989"/>
    <cellStyle name="40% - Ênfase3 4 2 3 10" xfId="43588"/>
    <cellStyle name="40% - Ênfase3 4 2 3 2" xfId="10861"/>
    <cellStyle name="40% - Ênfase3 4 2 3 2 2" xfId="21279"/>
    <cellStyle name="40% - Ênfase3 4 2 3 2 3" xfId="32467"/>
    <cellStyle name="40% - Ênfase3 4 2 3 3" xfId="12589"/>
    <cellStyle name="40% - Ênfase3 4 2 3 3 2" xfId="23172"/>
    <cellStyle name="40% - Ênfase3 4 2 3 3 3" xfId="34358"/>
    <cellStyle name="40% - Ênfase3 4 2 3 4" xfId="14314"/>
    <cellStyle name="40% - Ênfase3 4 2 3 4 2" xfId="25068"/>
    <cellStyle name="40% - Ênfase3 4 2 3 4 3" xfId="36254"/>
    <cellStyle name="40% - Ênfase3 4 2 3 5" xfId="16039"/>
    <cellStyle name="40% - Ênfase3 4 2 3 5 2" xfId="26964"/>
    <cellStyle name="40% - Ênfase3 4 2 3 5 3" xfId="38150"/>
    <cellStyle name="40% - Ênfase3 4 2 3 6" xfId="17764"/>
    <cellStyle name="40% - Ênfase3 4 2 3 6 2" xfId="28860"/>
    <cellStyle name="40% - Ênfase3 4 2 3 6 3" xfId="40046"/>
    <cellStyle name="40% - Ênfase3 4 2 3 7" xfId="19489"/>
    <cellStyle name="40% - Ênfase3 4 2 3 8" xfId="30677"/>
    <cellStyle name="40% - Ênfase3 4 2 3 9" xfId="41863"/>
    <cellStyle name="40% - Ênfase3 4 2 4" xfId="1305"/>
    <cellStyle name="40% - Ênfase3 4 2 4 10" xfId="43876"/>
    <cellStyle name="40% - Ênfase3 4 2 4 2" xfId="11149"/>
    <cellStyle name="40% - Ênfase3 4 2 4 2 2" xfId="21595"/>
    <cellStyle name="40% - Ênfase3 4 2 4 2 3" xfId="32783"/>
    <cellStyle name="40% - Ênfase3 4 2 4 3" xfId="12877"/>
    <cellStyle name="40% - Ênfase3 4 2 4 3 2" xfId="23488"/>
    <cellStyle name="40% - Ênfase3 4 2 4 3 3" xfId="34674"/>
    <cellStyle name="40% - Ênfase3 4 2 4 4" xfId="14602"/>
    <cellStyle name="40% - Ênfase3 4 2 4 4 2" xfId="25384"/>
    <cellStyle name="40% - Ênfase3 4 2 4 4 3" xfId="36570"/>
    <cellStyle name="40% - Ênfase3 4 2 4 5" xfId="16327"/>
    <cellStyle name="40% - Ênfase3 4 2 4 5 2" xfId="27280"/>
    <cellStyle name="40% - Ênfase3 4 2 4 5 3" xfId="38466"/>
    <cellStyle name="40% - Ênfase3 4 2 4 6" xfId="18052"/>
    <cellStyle name="40% - Ênfase3 4 2 4 6 2" xfId="29176"/>
    <cellStyle name="40% - Ênfase3 4 2 4 6 3" xfId="40362"/>
    <cellStyle name="40% - Ênfase3 4 2 4 7" xfId="19777"/>
    <cellStyle name="40% - Ênfase3 4 2 4 8" xfId="30965"/>
    <cellStyle name="40% - Ênfase3 4 2 4 9" xfId="42151"/>
    <cellStyle name="40% - Ênfase3 4 2 5" xfId="1621"/>
    <cellStyle name="40% - Ênfase3 4 2 5 10" xfId="44164"/>
    <cellStyle name="40% - Ênfase3 4 2 5 2" xfId="11437"/>
    <cellStyle name="40% - Ênfase3 4 2 5 2 2" xfId="21911"/>
    <cellStyle name="40% - Ênfase3 4 2 5 2 3" xfId="33099"/>
    <cellStyle name="40% - Ênfase3 4 2 5 3" xfId="13165"/>
    <cellStyle name="40% - Ênfase3 4 2 5 3 2" xfId="23804"/>
    <cellStyle name="40% - Ênfase3 4 2 5 3 3" xfId="34990"/>
    <cellStyle name="40% - Ênfase3 4 2 5 4" xfId="14890"/>
    <cellStyle name="40% - Ênfase3 4 2 5 4 2" xfId="25700"/>
    <cellStyle name="40% - Ênfase3 4 2 5 4 3" xfId="36886"/>
    <cellStyle name="40% - Ênfase3 4 2 5 5" xfId="16615"/>
    <cellStyle name="40% - Ênfase3 4 2 5 5 2" xfId="27596"/>
    <cellStyle name="40% - Ênfase3 4 2 5 5 3" xfId="38782"/>
    <cellStyle name="40% - Ênfase3 4 2 5 6" xfId="18340"/>
    <cellStyle name="40% - Ênfase3 4 2 5 6 2" xfId="29492"/>
    <cellStyle name="40% - Ênfase3 4 2 5 6 3" xfId="40678"/>
    <cellStyle name="40% - Ênfase3 4 2 5 7" xfId="20065"/>
    <cellStyle name="40% - Ênfase3 4 2 5 8" xfId="31253"/>
    <cellStyle name="40% - Ênfase3 4 2 5 9" xfId="42439"/>
    <cellStyle name="40% - Ênfase3 4 2 6" xfId="1937"/>
    <cellStyle name="40% - Ênfase3 4 2 6 10" xfId="44452"/>
    <cellStyle name="40% - Ênfase3 4 2 6 2" xfId="11725"/>
    <cellStyle name="40% - Ênfase3 4 2 6 2 2" xfId="22227"/>
    <cellStyle name="40% - Ênfase3 4 2 6 2 3" xfId="33415"/>
    <cellStyle name="40% - Ênfase3 4 2 6 3" xfId="13453"/>
    <cellStyle name="40% - Ênfase3 4 2 6 3 2" xfId="24120"/>
    <cellStyle name="40% - Ênfase3 4 2 6 3 3" xfId="35306"/>
    <cellStyle name="40% - Ênfase3 4 2 6 4" xfId="15178"/>
    <cellStyle name="40% - Ênfase3 4 2 6 4 2" xfId="26016"/>
    <cellStyle name="40% - Ênfase3 4 2 6 4 3" xfId="37202"/>
    <cellStyle name="40% - Ênfase3 4 2 6 5" xfId="16903"/>
    <cellStyle name="40% - Ênfase3 4 2 6 5 2" xfId="27912"/>
    <cellStyle name="40% - Ênfase3 4 2 6 5 3" xfId="39098"/>
    <cellStyle name="40% - Ênfase3 4 2 6 6" xfId="18628"/>
    <cellStyle name="40% - Ênfase3 4 2 6 6 2" xfId="29808"/>
    <cellStyle name="40% - Ênfase3 4 2 6 6 3" xfId="40994"/>
    <cellStyle name="40% - Ênfase3 4 2 6 7" xfId="20353"/>
    <cellStyle name="40% - Ênfase3 4 2 6 8" xfId="31541"/>
    <cellStyle name="40% - Ênfase3 4 2 6 9" xfId="42727"/>
    <cellStyle name="40% - Ênfase3 4 2 7" xfId="10284"/>
    <cellStyle name="40% - Ênfase3 4 2 7 2" xfId="20647"/>
    <cellStyle name="40% - Ênfase3 4 2 7 3" xfId="31835"/>
    <cellStyle name="40% - Ênfase3 4 2 8" xfId="12013"/>
    <cellStyle name="40% - Ênfase3 4 2 8 2" xfId="22540"/>
    <cellStyle name="40% - Ênfase3 4 2 8 3" xfId="33726"/>
    <cellStyle name="40% - Ênfase3 4 2 9" xfId="13738"/>
    <cellStyle name="40% - Ênfase3 4 2 9 2" xfId="24436"/>
    <cellStyle name="40% - Ênfase3 4 2 9 3" xfId="35622"/>
    <cellStyle name="40% - Ênfase3 4 3" xfId="515"/>
    <cellStyle name="40% - Ênfase3 4 3 10" xfId="43156"/>
    <cellStyle name="40% - Ênfase3 4 3 2" xfId="10429"/>
    <cellStyle name="40% - Ênfase3 4 3 2 2" xfId="20805"/>
    <cellStyle name="40% - Ênfase3 4 3 2 3" xfId="31993"/>
    <cellStyle name="40% - Ênfase3 4 3 3" xfId="12157"/>
    <cellStyle name="40% - Ênfase3 4 3 3 2" xfId="22698"/>
    <cellStyle name="40% - Ênfase3 4 3 3 3" xfId="33884"/>
    <cellStyle name="40% - Ênfase3 4 3 4" xfId="13882"/>
    <cellStyle name="40% - Ênfase3 4 3 4 2" xfId="24594"/>
    <cellStyle name="40% - Ênfase3 4 3 4 3" xfId="35780"/>
    <cellStyle name="40% - Ênfase3 4 3 5" xfId="15607"/>
    <cellStyle name="40% - Ênfase3 4 3 5 2" xfId="26490"/>
    <cellStyle name="40% - Ênfase3 4 3 5 3" xfId="37676"/>
    <cellStyle name="40% - Ênfase3 4 3 6" xfId="17332"/>
    <cellStyle name="40% - Ênfase3 4 3 6 2" xfId="28386"/>
    <cellStyle name="40% - Ênfase3 4 3 6 3" xfId="39572"/>
    <cellStyle name="40% - Ênfase3 4 3 7" xfId="19057"/>
    <cellStyle name="40% - Ênfase3 4 3 8" xfId="30245"/>
    <cellStyle name="40% - Ênfase3 4 3 9" xfId="41431"/>
    <cellStyle name="40% - Ênfase3 4 4" xfId="831"/>
    <cellStyle name="40% - Ênfase3 4 4 10" xfId="43444"/>
    <cellStyle name="40% - Ênfase3 4 4 2" xfId="10717"/>
    <cellStyle name="40% - Ênfase3 4 4 2 2" xfId="21121"/>
    <cellStyle name="40% - Ênfase3 4 4 2 3" xfId="32309"/>
    <cellStyle name="40% - Ênfase3 4 4 3" xfId="12445"/>
    <cellStyle name="40% - Ênfase3 4 4 3 2" xfId="23014"/>
    <cellStyle name="40% - Ênfase3 4 4 3 3" xfId="34200"/>
    <cellStyle name="40% - Ênfase3 4 4 4" xfId="14170"/>
    <cellStyle name="40% - Ênfase3 4 4 4 2" xfId="24910"/>
    <cellStyle name="40% - Ênfase3 4 4 4 3" xfId="36096"/>
    <cellStyle name="40% - Ênfase3 4 4 5" xfId="15895"/>
    <cellStyle name="40% - Ênfase3 4 4 5 2" xfId="26806"/>
    <cellStyle name="40% - Ênfase3 4 4 5 3" xfId="37992"/>
    <cellStyle name="40% - Ênfase3 4 4 6" xfId="17620"/>
    <cellStyle name="40% - Ênfase3 4 4 6 2" xfId="28702"/>
    <cellStyle name="40% - Ênfase3 4 4 6 3" xfId="39888"/>
    <cellStyle name="40% - Ênfase3 4 4 7" xfId="19345"/>
    <cellStyle name="40% - Ênfase3 4 4 8" xfId="30533"/>
    <cellStyle name="40% - Ênfase3 4 4 9" xfId="41719"/>
    <cellStyle name="40% - Ênfase3 4 5" xfId="1147"/>
    <cellStyle name="40% - Ênfase3 4 5 10" xfId="43732"/>
    <cellStyle name="40% - Ênfase3 4 5 2" xfId="11005"/>
    <cellStyle name="40% - Ênfase3 4 5 2 2" xfId="21437"/>
    <cellStyle name="40% - Ênfase3 4 5 2 3" xfId="32625"/>
    <cellStyle name="40% - Ênfase3 4 5 3" xfId="12733"/>
    <cellStyle name="40% - Ênfase3 4 5 3 2" xfId="23330"/>
    <cellStyle name="40% - Ênfase3 4 5 3 3" xfId="34516"/>
    <cellStyle name="40% - Ênfase3 4 5 4" xfId="14458"/>
    <cellStyle name="40% - Ênfase3 4 5 4 2" xfId="25226"/>
    <cellStyle name="40% - Ênfase3 4 5 4 3" xfId="36412"/>
    <cellStyle name="40% - Ênfase3 4 5 5" xfId="16183"/>
    <cellStyle name="40% - Ênfase3 4 5 5 2" xfId="27122"/>
    <cellStyle name="40% - Ênfase3 4 5 5 3" xfId="38308"/>
    <cellStyle name="40% - Ênfase3 4 5 6" xfId="17908"/>
    <cellStyle name="40% - Ênfase3 4 5 6 2" xfId="29018"/>
    <cellStyle name="40% - Ênfase3 4 5 6 3" xfId="40204"/>
    <cellStyle name="40% - Ênfase3 4 5 7" xfId="19633"/>
    <cellStyle name="40% - Ênfase3 4 5 8" xfId="30821"/>
    <cellStyle name="40% - Ênfase3 4 5 9" xfId="42007"/>
    <cellStyle name="40% - Ênfase3 4 6" xfId="1463"/>
    <cellStyle name="40% - Ênfase3 4 6 10" xfId="44020"/>
    <cellStyle name="40% - Ênfase3 4 6 2" xfId="11293"/>
    <cellStyle name="40% - Ênfase3 4 6 2 2" xfId="21753"/>
    <cellStyle name="40% - Ênfase3 4 6 2 3" xfId="32941"/>
    <cellStyle name="40% - Ênfase3 4 6 3" xfId="13021"/>
    <cellStyle name="40% - Ênfase3 4 6 3 2" xfId="23646"/>
    <cellStyle name="40% - Ênfase3 4 6 3 3" xfId="34832"/>
    <cellStyle name="40% - Ênfase3 4 6 4" xfId="14746"/>
    <cellStyle name="40% - Ênfase3 4 6 4 2" xfId="25542"/>
    <cellStyle name="40% - Ênfase3 4 6 4 3" xfId="36728"/>
    <cellStyle name="40% - Ênfase3 4 6 5" xfId="16471"/>
    <cellStyle name="40% - Ênfase3 4 6 5 2" xfId="27438"/>
    <cellStyle name="40% - Ênfase3 4 6 5 3" xfId="38624"/>
    <cellStyle name="40% - Ênfase3 4 6 6" xfId="18196"/>
    <cellStyle name="40% - Ênfase3 4 6 6 2" xfId="29334"/>
    <cellStyle name="40% - Ênfase3 4 6 6 3" xfId="40520"/>
    <cellStyle name="40% - Ênfase3 4 6 7" xfId="19921"/>
    <cellStyle name="40% - Ênfase3 4 6 8" xfId="31109"/>
    <cellStyle name="40% - Ênfase3 4 6 9" xfId="42295"/>
    <cellStyle name="40% - Ênfase3 4 7" xfId="1779"/>
    <cellStyle name="40% - Ênfase3 4 7 10" xfId="44308"/>
    <cellStyle name="40% - Ênfase3 4 7 2" xfId="11581"/>
    <cellStyle name="40% - Ênfase3 4 7 2 2" xfId="22069"/>
    <cellStyle name="40% - Ênfase3 4 7 2 3" xfId="33257"/>
    <cellStyle name="40% - Ênfase3 4 7 3" xfId="13309"/>
    <cellStyle name="40% - Ênfase3 4 7 3 2" xfId="23962"/>
    <cellStyle name="40% - Ênfase3 4 7 3 3" xfId="35148"/>
    <cellStyle name="40% - Ênfase3 4 7 4" xfId="15034"/>
    <cellStyle name="40% - Ênfase3 4 7 4 2" xfId="25858"/>
    <cellStyle name="40% - Ênfase3 4 7 4 3" xfId="37044"/>
    <cellStyle name="40% - Ênfase3 4 7 5" xfId="16759"/>
    <cellStyle name="40% - Ênfase3 4 7 5 2" xfId="27754"/>
    <cellStyle name="40% - Ênfase3 4 7 5 3" xfId="38940"/>
    <cellStyle name="40% - Ênfase3 4 7 6" xfId="18484"/>
    <cellStyle name="40% - Ênfase3 4 7 6 2" xfId="29650"/>
    <cellStyle name="40% - Ênfase3 4 7 6 3" xfId="40836"/>
    <cellStyle name="40% - Ênfase3 4 7 7" xfId="20209"/>
    <cellStyle name="40% - Ênfase3 4 7 8" xfId="31397"/>
    <cellStyle name="40% - Ênfase3 4 7 9" xfId="42583"/>
    <cellStyle name="40% - Ênfase3 4 8" xfId="2082"/>
    <cellStyle name="40% - Ênfase3 4 8 2" xfId="20497"/>
    <cellStyle name="40% - Ênfase3 4 8 3" xfId="31685"/>
    <cellStyle name="40% - Ênfase3 4 9" xfId="11869"/>
    <cellStyle name="40% - Ênfase3 4 9 2" xfId="22382"/>
    <cellStyle name="40% - Ênfase3 4 9 3" xfId="33568"/>
    <cellStyle name="40% - Ênfase3 5" xfId="219"/>
    <cellStyle name="40% - Ênfase3 5 10" xfId="13614"/>
    <cellStyle name="40% - Ênfase3 5 10 2" xfId="24300"/>
    <cellStyle name="40% - Ênfase3 5 10 3" xfId="35486"/>
    <cellStyle name="40% - Ênfase3 5 11" xfId="15339"/>
    <cellStyle name="40% - Ênfase3 5 11 2" xfId="26196"/>
    <cellStyle name="40% - Ênfase3 5 11 3" xfId="37382"/>
    <cellStyle name="40% - Ênfase3 5 12" xfId="17064"/>
    <cellStyle name="40% - Ênfase3 5 12 2" xfId="28092"/>
    <cellStyle name="40% - Ênfase3 5 12 3" xfId="39278"/>
    <cellStyle name="40% - Ênfase3 5 13" xfId="18789"/>
    <cellStyle name="40% - Ênfase3 5 14" xfId="29977"/>
    <cellStyle name="40% - Ênfase3 5 15" xfId="41163"/>
    <cellStyle name="40% - Ênfase3 5 16" xfId="42888"/>
    <cellStyle name="40% - Ênfase3 5 2" xfId="377"/>
    <cellStyle name="40% - Ênfase3 5 2 10" xfId="15483"/>
    <cellStyle name="40% - Ênfase3 5 2 10 2" xfId="26354"/>
    <cellStyle name="40% - Ênfase3 5 2 10 3" xfId="37540"/>
    <cellStyle name="40% - Ênfase3 5 2 11" xfId="17208"/>
    <cellStyle name="40% - Ênfase3 5 2 11 2" xfId="28250"/>
    <cellStyle name="40% - Ênfase3 5 2 11 3" xfId="39436"/>
    <cellStyle name="40% - Ênfase3 5 2 12" xfId="18933"/>
    <cellStyle name="40% - Ênfase3 5 2 13" xfId="30121"/>
    <cellStyle name="40% - Ênfase3 5 2 14" xfId="41307"/>
    <cellStyle name="40% - Ênfase3 5 2 15" xfId="43032"/>
    <cellStyle name="40% - Ênfase3 5 2 2" xfId="695"/>
    <cellStyle name="40% - Ênfase3 5 2 2 10" xfId="43320"/>
    <cellStyle name="40% - Ênfase3 5 2 2 2" xfId="10593"/>
    <cellStyle name="40% - Ênfase3 5 2 2 2 2" xfId="20985"/>
    <cellStyle name="40% - Ênfase3 5 2 2 2 3" xfId="32173"/>
    <cellStyle name="40% - Ênfase3 5 2 2 3" xfId="12321"/>
    <cellStyle name="40% - Ênfase3 5 2 2 3 2" xfId="22878"/>
    <cellStyle name="40% - Ênfase3 5 2 2 3 3" xfId="34064"/>
    <cellStyle name="40% - Ênfase3 5 2 2 4" xfId="14046"/>
    <cellStyle name="40% - Ênfase3 5 2 2 4 2" xfId="24774"/>
    <cellStyle name="40% - Ênfase3 5 2 2 4 3" xfId="35960"/>
    <cellStyle name="40% - Ênfase3 5 2 2 5" xfId="15771"/>
    <cellStyle name="40% - Ênfase3 5 2 2 5 2" xfId="26670"/>
    <cellStyle name="40% - Ênfase3 5 2 2 5 3" xfId="37856"/>
    <cellStyle name="40% - Ênfase3 5 2 2 6" xfId="17496"/>
    <cellStyle name="40% - Ênfase3 5 2 2 6 2" xfId="28566"/>
    <cellStyle name="40% - Ênfase3 5 2 2 6 3" xfId="39752"/>
    <cellStyle name="40% - Ênfase3 5 2 2 7" xfId="19221"/>
    <cellStyle name="40% - Ênfase3 5 2 2 8" xfId="30409"/>
    <cellStyle name="40% - Ênfase3 5 2 2 9" xfId="41595"/>
    <cellStyle name="40% - Ênfase3 5 2 3" xfId="1011"/>
    <cellStyle name="40% - Ênfase3 5 2 3 10" xfId="43608"/>
    <cellStyle name="40% - Ênfase3 5 2 3 2" xfId="10881"/>
    <cellStyle name="40% - Ênfase3 5 2 3 2 2" xfId="21301"/>
    <cellStyle name="40% - Ênfase3 5 2 3 2 3" xfId="32489"/>
    <cellStyle name="40% - Ênfase3 5 2 3 3" xfId="12609"/>
    <cellStyle name="40% - Ênfase3 5 2 3 3 2" xfId="23194"/>
    <cellStyle name="40% - Ênfase3 5 2 3 3 3" xfId="34380"/>
    <cellStyle name="40% - Ênfase3 5 2 3 4" xfId="14334"/>
    <cellStyle name="40% - Ênfase3 5 2 3 4 2" xfId="25090"/>
    <cellStyle name="40% - Ênfase3 5 2 3 4 3" xfId="36276"/>
    <cellStyle name="40% - Ênfase3 5 2 3 5" xfId="16059"/>
    <cellStyle name="40% - Ênfase3 5 2 3 5 2" xfId="26986"/>
    <cellStyle name="40% - Ênfase3 5 2 3 5 3" xfId="38172"/>
    <cellStyle name="40% - Ênfase3 5 2 3 6" xfId="17784"/>
    <cellStyle name="40% - Ênfase3 5 2 3 6 2" xfId="28882"/>
    <cellStyle name="40% - Ênfase3 5 2 3 6 3" xfId="40068"/>
    <cellStyle name="40% - Ênfase3 5 2 3 7" xfId="19509"/>
    <cellStyle name="40% - Ênfase3 5 2 3 8" xfId="30697"/>
    <cellStyle name="40% - Ênfase3 5 2 3 9" xfId="41883"/>
    <cellStyle name="40% - Ênfase3 5 2 4" xfId="1327"/>
    <cellStyle name="40% - Ênfase3 5 2 4 10" xfId="43896"/>
    <cellStyle name="40% - Ênfase3 5 2 4 2" xfId="11169"/>
    <cellStyle name="40% - Ênfase3 5 2 4 2 2" xfId="21617"/>
    <cellStyle name="40% - Ênfase3 5 2 4 2 3" xfId="32805"/>
    <cellStyle name="40% - Ênfase3 5 2 4 3" xfId="12897"/>
    <cellStyle name="40% - Ênfase3 5 2 4 3 2" xfId="23510"/>
    <cellStyle name="40% - Ênfase3 5 2 4 3 3" xfId="34696"/>
    <cellStyle name="40% - Ênfase3 5 2 4 4" xfId="14622"/>
    <cellStyle name="40% - Ênfase3 5 2 4 4 2" xfId="25406"/>
    <cellStyle name="40% - Ênfase3 5 2 4 4 3" xfId="36592"/>
    <cellStyle name="40% - Ênfase3 5 2 4 5" xfId="16347"/>
    <cellStyle name="40% - Ênfase3 5 2 4 5 2" xfId="27302"/>
    <cellStyle name="40% - Ênfase3 5 2 4 5 3" xfId="38488"/>
    <cellStyle name="40% - Ênfase3 5 2 4 6" xfId="18072"/>
    <cellStyle name="40% - Ênfase3 5 2 4 6 2" xfId="29198"/>
    <cellStyle name="40% - Ênfase3 5 2 4 6 3" xfId="40384"/>
    <cellStyle name="40% - Ênfase3 5 2 4 7" xfId="19797"/>
    <cellStyle name="40% - Ênfase3 5 2 4 8" xfId="30985"/>
    <cellStyle name="40% - Ênfase3 5 2 4 9" xfId="42171"/>
    <cellStyle name="40% - Ênfase3 5 2 5" xfId="1643"/>
    <cellStyle name="40% - Ênfase3 5 2 5 10" xfId="44184"/>
    <cellStyle name="40% - Ênfase3 5 2 5 2" xfId="11457"/>
    <cellStyle name="40% - Ênfase3 5 2 5 2 2" xfId="21933"/>
    <cellStyle name="40% - Ênfase3 5 2 5 2 3" xfId="33121"/>
    <cellStyle name="40% - Ênfase3 5 2 5 3" xfId="13185"/>
    <cellStyle name="40% - Ênfase3 5 2 5 3 2" xfId="23826"/>
    <cellStyle name="40% - Ênfase3 5 2 5 3 3" xfId="35012"/>
    <cellStyle name="40% - Ênfase3 5 2 5 4" xfId="14910"/>
    <cellStyle name="40% - Ênfase3 5 2 5 4 2" xfId="25722"/>
    <cellStyle name="40% - Ênfase3 5 2 5 4 3" xfId="36908"/>
    <cellStyle name="40% - Ênfase3 5 2 5 5" xfId="16635"/>
    <cellStyle name="40% - Ênfase3 5 2 5 5 2" xfId="27618"/>
    <cellStyle name="40% - Ênfase3 5 2 5 5 3" xfId="38804"/>
    <cellStyle name="40% - Ênfase3 5 2 5 6" xfId="18360"/>
    <cellStyle name="40% - Ênfase3 5 2 5 6 2" xfId="29514"/>
    <cellStyle name="40% - Ênfase3 5 2 5 6 3" xfId="40700"/>
    <cellStyle name="40% - Ênfase3 5 2 5 7" xfId="20085"/>
    <cellStyle name="40% - Ênfase3 5 2 5 8" xfId="31273"/>
    <cellStyle name="40% - Ênfase3 5 2 5 9" xfId="42459"/>
    <cellStyle name="40% - Ênfase3 5 2 6" xfId="1959"/>
    <cellStyle name="40% - Ênfase3 5 2 6 10" xfId="44472"/>
    <cellStyle name="40% - Ênfase3 5 2 6 2" xfId="11745"/>
    <cellStyle name="40% - Ênfase3 5 2 6 2 2" xfId="22249"/>
    <cellStyle name="40% - Ênfase3 5 2 6 2 3" xfId="33437"/>
    <cellStyle name="40% - Ênfase3 5 2 6 3" xfId="13473"/>
    <cellStyle name="40% - Ênfase3 5 2 6 3 2" xfId="24142"/>
    <cellStyle name="40% - Ênfase3 5 2 6 3 3" xfId="35328"/>
    <cellStyle name="40% - Ênfase3 5 2 6 4" xfId="15198"/>
    <cellStyle name="40% - Ênfase3 5 2 6 4 2" xfId="26038"/>
    <cellStyle name="40% - Ênfase3 5 2 6 4 3" xfId="37224"/>
    <cellStyle name="40% - Ênfase3 5 2 6 5" xfId="16923"/>
    <cellStyle name="40% - Ênfase3 5 2 6 5 2" xfId="27934"/>
    <cellStyle name="40% - Ênfase3 5 2 6 5 3" xfId="39120"/>
    <cellStyle name="40% - Ênfase3 5 2 6 6" xfId="18648"/>
    <cellStyle name="40% - Ênfase3 5 2 6 6 2" xfId="29830"/>
    <cellStyle name="40% - Ênfase3 5 2 6 6 3" xfId="41016"/>
    <cellStyle name="40% - Ênfase3 5 2 6 7" xfId="20373"/>
    <cellStyle name="40% - Ênfase3 5 2 6 8" xfId="31561"/>
    <cellStyle name="40% - Ênfase3 5 2 6 9" xfId="42747"/>
    <cellStyle name="40% - Ênfase3 5 2 7" xfId="10304"/>
    <cellStyle name="40% - Ênfase3 5 2 7 2" xfId="20669"/>
    <cellStyle name="40% - Ênfase3 5 2 7 3" xfId="31857"/>
    <cellStyle name="40% - Ênfase3 5 2 8" xfId="12033"/>
    <cellStyle name="40% - Ênfase3 5 2 8 2" xfId="22562"/>
    <cellStyle name="40% - Ênfase3 5 2 8 3" xfId="33748"/>
    <cellStyle name="40% - Ênfase3 5 2 9" xfId="13758"/>
    <cellStyle name="40% - Ênfase3 5 2 9 2" xfId="24458"/>
    <cellStyle name="40% - Ênfase3 5 2 9 3" xfId="35644"/>
    <cellStyle name="40% - Ênfase3 5 3" xfId="537"/>
    <cellStyle name="40% - Ênfase3 5 3 10" xfId="43176"/>
    <cellStyle name="40% - Ênfase3 5 3 2" xfId="10449"/>
    <cellStyle name="40% - Ênfase3 5 3 2 2" xfId="20827"/>
    <cellStyle name="40% - Ênfase3 5 3 2 3" xfId="32015"/>
    <cellStyle name="40% - Ênfase3 5 3 3" xfId="12177"/>
    <cellStyle name="40% - Ênfase3 5 3 3 2" xfId="22720"/>
    <cellStyle name="40% - Ênfase3 5 3 3 3" xfId="33906"/>
    <cellStyle name="40% - Ênfase3 5 3 4" xfId="13902"/>
    <cellStyle name="40% - Ênfase3 5 3 4 2" xfId="24616"/>
    <cellStyle name="40% - Ênfase3 5 3 4 3" xfId="35802"/>
    <cellStyle name="40% - Ênfase3 5 3 5" xfId="15627"/>
    <cellStyle name="40% - Ênfase3 5 3 5 2" xfId="26512"/>
    <cellStyle name="40% - Ênfase3 5 3 5 3" xfId="37698"/>
    <cellStyle name="40% - Ênfase3 5 3 6" xfId="17352"/>
    <cellStyle name="40% - Ênfase3 5 3 6 2" xfId="28408"/>
    <cellStyle name="40% - Ênfase3 5 3 6 3" xfId="39594"/>
    <cellStyle name="40% - Ênfase3 5 3 7" xfId="19077"/>
    <cellStyle name="40% - Ênfase3 5 3 8" xfId="30265"/>
    <cellStyle name="40% - Ênfase3 5 3 9" xfId="41451"/>
    <cellStyle name="40% - Ênfase3 5 4" xfId="853"/>
    <cellStyle name="40% - Ênfase3 5 4 10" xfId="43464"/>
    <cellStyle name="40% - Ênfase3 5 4 2" xfId="10737"/>
    <cellStyle name="40% - Ênfase3 5 4 2 2" xfId="21143"/>
    <cellStyle name="40% - Ênfase3 5 4 2 3" xfId="32331"/>
    <cellStyle name="40% - Ênfase3 5 4 3" xfId="12465"/>
    <cellStyle name="40% - Ênfase3 5 4 3 2" xfId="23036"/>
    <cellStyle name="40% - Ênfase3 5 4 3 3" xfId="34222"/>
    <cellStyle name="40% - Ênfase3 5 4 4" xfId="14190"/>
    <cellStyle name="40% - Ênfase3 5 4 4 2" xfId="24932"/>
    <cellStyle name="40% - Ênfase3 5 4 4 3" xfId="36118"/>
    <cellStyle name="40% - Ênfase3 5 4 5" xfId="15915"/>
    <cellStyle name="40% - Ênfase3 5 4 5 2" xfId="26828"/>
    <cellStyle name="40% - Ênfase3 5 4 5 3" xfId="38014"/>
    <cellStyle name="40% - Ênfase3 5 4 6" xfId="17640"/>
    <cellStyle name="40% - Ênfase3 5 4 6 2" xfId="28724"/>
    <cellStyle name="40% - Ênfase3 5 4 6 3" xfId="39910"/>
    <cellStyle name="40% - Ênfase3 5 4 7" xfId="19365"/>
    <cellStyle name="40% - Ênfase3 5 4 8" xfId="30553"/>
    <cellStyle name="40% - Ênfase3 5 4 9" xfId="41739"/>
    <cellStyle name="40% - Ênfase3 5 5" xfId="1169"/>
    <cellStyle name="40% - Ênfase3 5 5 10" xfId="43752"/>
    <cellStyle name="40% - Ênfase3 5 5 2" xfId="11025"/>
    <cellStyle name="40% - Ênfase3 5 5 2 2" xfId="21459"/>
    <cellStyle name="40% - Ênfase3 5 5 2 3" xfId="32647"/>
    <cellStyle name="40% - Ênfase3 5 5 3" xfId="12753"/>
    <cellStyle name="40% - Ênfase3 5 5 3 2" xfId="23352"/>
    <cellStyle name="40% - Ênfase3 5 5 3 3" xfId="34538"/>
    <cellStyle name="40% - Ênfase3 5 5 4" xfId="14478"/>
    <cellStyle name="40% - Ênfase3 5 5 4 2" xfId="25248"/>
    <cellStyle name="40% - Ênfase3 5 5 4 3" xfId="36434"/>
    <cellStyle name="40% - Ênfase3 5 5 5" xfId="16203"/>
    <cellStyle name="40% - Ênfase3 5 5 5 2" xfId="27144"/>
    <cellStyle name="40% - Ênfase3 5 5 5 3" xfId="38330"/>
    <cellStyle name="40% - Ênfase3 5 5 6" xfId="17928"/>
    <cellStyle name="40% - Ênfase3 5 5 6 2" xfId="29040"/>
    <cellStyle name="40% - Ênfase3 5 5 6 3" xfId="40226"/>
    <cellStyle name="40% - Ênfase3 5 5 7" xfId="19653"/>
    <cellStyle name="40% - Ênfase3 5 5 8" xfId="30841"/>
    <cellStyle name="40% - Ênfase3 5 5 9" xfId="42027"/>
    <cellStyle name="40% - Ênfase3 5 6" xfId="1485"/>
    <cellStyle name="40% - Ênfase3 5 6 10" xfId="44040"/>
    <cellStyle name="40% - Ênfase3 5 6 2" xfId="11313"/>
    <cellStyle name="40% - Ênfase3 5 6 2 2" xfId="21775"/>
    <cellStyle name="40% - Ênfase3 5 6 2 3" xfId="32963"/>
    <cellStyle name="40% - Ênfase3 5 6 3" xfId="13041"/>
    <cellStyle name="40% - Ênfase3 5 6 3 2" xfId="23668"/>
    <cellStyle name="40% - Ênfase3 5 6 3 3" xfId="34854"/>
    <cellStyle name="40% - Ênfase3 5 6 4" xfId="14766"/>
    <cellStyle name="40% - Ênfase3 5 6 4 2" xfId="25564"/>
    <cellStyle name="40% - Ênfase3 5 6 4 3" xfId="36750"/>
    <cellStyle name="40% - Ênfase3 5 6 5" xfId="16491"/>
    <cellStyle name="40% - Ênfase3 5 6 5 2" xfId="27460"/>
    <cellStyle name="40% - Ênfase3 5 6 5 3" xfId="38646"/>
    <cellStyle name="40% - Ênfase3 5 6 6" xfId="18216"/>
    <cellStyle name="40% - Ênfase3 5 6 6 2" xfId="29356"/>
    <cellStyle name="40% - Ênfase3 5 6 6 3" xfId="40542"/>
    <cellStyle name="40% - Ênfase3 5 6 7" xfId="19941"/>
    <cellStyle name="40% - Ênfase3 5 6 8" xfId="31129"/>
    <cellStyle name="40% - Ênfase3 5 6 9" xfId="42315"/>
    <cellStyle name="40% - Ênfase3 5 7" xfId="1801"/>
    <cellStyle name="40% - Ênfase3 5 7 10" xfId="44328"/>
    <cellStyle name="40% - Ênfase3 5 7 2" xfId="11601"/>
    <cellStyle name="40% - Ênfase3 5 7 2 2" xfId="22091"/>
    <cellStyle name="40% - Ênfase3 5 7 2 3" xfId="33279"/>
    <cellStyle name="40% - Ênfase3 5 7 3" xfId="13329"/>
    <cellStyle name="40% - Ênfase3 5 7 3 2" xfId="23984"/>
    <cellStyle name="40% - Ênfase3 5 7 3 3" xfId="35170"/>
    <cellStyle name="40% - Ênfase3 5 7 4" xfId="15054"/>
    <cellStyle name="40% - Ênfase3 5 7 4 2" xfId="25880"/>
    <cellStyle name="40% - Ênfase3 5 7 4 3" xfId="37066"/>
    <cellStyle name="40% - Ênfase3 5 7 5" xfId="16779"/>
    <cellStyle name="40% - Ênfase3 5 7 5 2" xfId="27776"/>
    <cellStyle name="40% - Ênfase3 5 7 5 3" xfId="38962"/>
    <cellStyle name="40% - Ênfase3 5 7 6" xfId="18504"/>
    <cellStyle name="40% - Ênfase3 5 7 6 2" xfId="29672"/>
    <cellStyle name="40% - Ênfase3 5 7 6 3" xfId="40858"/>
    <cellStyle name="40% - Ênfase3 5 7 7" xfId="20229"/>
    <cellStyle name="40% - Ênfase3 5 7 8" xfId="31417"/>
    <cellStyle name="40% - Ênfase3 5 7 9" xfId="42603"/>
    <cellStyle name="40% - Ênfase3 5 8" xfId="2142"/>
    <cellStyle name="40% - Ênfase3 5 8 2" xfId="20517"/>
    <cellStyle name="40% - Ênfase3 5 8 3" xfId="31705"/>
    <cellStyle name="40% - Ênfase3 5 9" xfId="11889"/>
    <cellStyle name="40% - Ênfase3 5 9 2" xfId="22404"/>
    <cellStyle name="40% - Ênfase3 5 9 3" xfId="33590"/>
    <cellStyle name="40% - Ênfase3 6" xfId="287"/>
    <cellStyle name="40% - Ênfase3 6 10" xfId="15401"/>
    <cellStyle name="40% - Ênfase3 6 10 2" xfId="26264"/>
    <cellStyle name="40% - Ênfase3 6 10 3" xfId="37450"/>
    <cellStyle name="40% - Ênfase3 6 11" xfId="17126"/>
    <cellStyle name="40% - Ênfase3 6 11 2" xfId="28160"/>
    <cellStyle name="40% - Ênfase3 6 11 3" xfId="39346"/>
    <cellStyle name="40% - Ênfase3 6 12" xfId="18851"/>
    <cellStyle name="40% - Ênfase3 6 13" xfId="30039"/>
    <cellStyle name="40% - Ênfase3 6 14" xfId="41225"/>
    <cellStyle name="40% - Ênfase3 6 15" xfId="42950"/>
    <cellStyle name="40% - Ênfase3 6 2" xfId="605"/>
    <cellStyle name="40% - Ênfase3 6 2 10" xfId="43238"/>
    <cellStyle name="40% - Ênfase3 6 2 2" xfId="10511"/>
    <cellStyle name="40% - Ênfase3 6 2 2 2" xfId="20895"/>
    <cellStyle name="40% - Ênfase3 6 2 2 3" xfId="32083"/>
    <cellStyle name="40% - Ênfase3 6 2 3" xfId="12239"/>
    <cellStyle name="40% - Ênfase3 6 2 3 2" xfId="22788"/>
    <cellStyle name="40% - Ênfase3 6 2 3 3" xfId="33974"/>
    <cellStyle name="40% - Ênfase3 6 2 4" xfId="13964"/>
    <cellStyle name="40% - Ênfase3 6 2 4 2" xfId="24684"/>
    <cellStyle name="40% - Ênfase3 6 2 4 3" xfId="35870"/>
    <cellStyle name="40% - Ênfase3 6 2 5" xfId="15689"/>
    <cellStyle name="40% - Ênfase3 6 2 5 2" xfId="26580"/>
    <cellStyle name="40% - Ênfase3 6 2 5 3" xfId="37766"/>
    <cellStyle name="40% - Ênfase3 6 2 6" xfId="17414"/>
    <cellStyle name="40% - Ênfase3 6 2 6 2" xfId="28476"/>
    <cellStyle name="40% - Ênfase3 6 2 6 3" xfId="39662"/>
    <cellStyle name="40% - Ênfase3 6 2 7" xfId="19139"/>
    <cellStyle name="40% - Ênfase3 6 2 8" xfId="30327"/>
    <cellStyle name="40% - Ênfase3 6 2 9" xfId="41513"/>
    <cellStyle name="40% - Ênfase3 6 3" xfId="921"/>
    <cellStyle name="40% - Ênfase3 6 3 10" xfId="43526"/>
    <cellStyle name="40% - Ênfase3 6 3 2" xfId="10799"/>
    <cellStyle name="40% - Ênfase3 6 3 2 2" xfId="21211"/>
    <cellStyle name="40% - Ênfase3 6 3 2 3" xfId="32399"/>
    <cellStyle name="40% - Ênfase3 6 3 3" xfId="12527"/>
    <cellStyle name="40% - Ênfase3 6 3 3 2" xfId="23104"/>
    <cellStyle name="40% - Ênfase3 6 3 3 3" xfId="34290"/>
    <cellStyle name="40% - Ênfase3 6 3 4" xfId="14252"/>
    <cellStyle name="40% - Ênfase3 6 3 4 2" xfId="25000"/>
    <cellStyle name="40% - Ênfase3 6 3 4 3" xfId="36186"/>
    <cellStyle name="40% - Ênfase3 6 3 5" xfId="15977"/>
    <cellStyle name="40% - Ênfase3 6 3 5 2" xfId="26896"/>
    <cellStyle name="40% - Ênfase3 6 3 5 3" xfId="38082"/>
    <cellStyle name="40% - Ênfase3 6 3 6" xfId="17702"/>
    <cellStyle name="40% - Ênfase3 6 3 6 2" xfId="28792"/>
    <cellStyle name="40% - Ênfase3 6 3 6 3" xfId="39978"/>
    <cellStyle name="40% - Ênfase3 6 3 7" xfId="19427"/>
    <cellStyle name="40% - Ênfase3 6 3 8" xfId="30615"/>
    <cellStyle name="40% - Ênfase3 6 3 9" xfId="41801"/>
    <cellStyle name="40% - Ênfase3 6 4" xfId="1237"/>
    <cellStyle name="40% - Ênfase3 6 4 10" xfId="43814"/>
    <cellStyle name="40% - Ênfase3 6 4 2" xfId="11087"/>
    <cellStyle name="40% - Ênfase3 6 4 2 2" xfId="21527"/>
    <cellStyle name="40% - Ênfase3 6 4 2 3" xfId="32715"/>
    <cellStyle name="40% - Ênfase3 6 4 3" xfId="12815"/>
    <cellStyle name="40% - Ênfase3 6 4 3 2" xfId="23420"/>
    <cellStyle name="40% - Ênfase3 6 4 3 3" xfId="34606"/>
    <cellStyle name="40% - Ênfase3 6 4 4" xfId="14540"/>
    <cellStyle name="40% - Ênfase3 6 4 4 2" xfId="25316"/>
    <cellStyle name="40% - Ênfase3 6 4 4 3" xfId="36502"/>
    <cellStyle name="40% - Ênfase3 6 4 5" xfId="16265"/>
    <cellStyle name="40% - Ênfase3 6 4 5 2" xfId="27212"/>
    <cellStyle name="40% - Ênfase3 6 4 5 3" xfId="38398"/>
    <cellStyle name="40% - Ênfase3 6 4 6" xfId="17990"/>
    <cellStyle name="40% - Ênfase3 6 4 6 2" xfId="29108"/>
    <cellStyle name="40% - Ênfase3 6 4 6 3" xfId="40294"/>
    <cellStyle name="40% - Ênfase3 6 4 7" xfId="19715"/>
    <cellStyle name="40% - Ênfase3 6 4 8" xfId="30903"/>
    <cellStyle name="40% - Ênfase3 6 4 9" xfId="42089"/>
    <cellStyle name="40% - Ênfase3 6 5" xfId="1553"/>
    <cellStyle name="40% - Ênfase3 6 5 10" xfId="44102"/>
    <cellStyle name="40% - Ênfase3 6 5 2" xfId="11375"/>
    <cellStyle name="40% - Ênfase3 6 5 2 2" xfId="21843"/>
    <cellStyle name="40% - Ênfase3 6 5 2 3" xfId="33031"/>
    <cellStyle name="40% - Ênfase3 6 5 3" xfId="13103"/>
    <cellStyle name="40% - Ênfase3 6 5 3 2" xfId="23736"/>
    <cellStyle name="40% - Ênfase3 6 5 3 3" xfId="34922"/>
    <cellStyle name="40% - Ênfase3 6 5 4" xfId="14828"/>
    <cellStyle name="40% - Ênfase3 6 5 4 2" xfId="25632"/>
    <cellStyle name="40% - Ênfase3 6 5 4 3" xfId="36818"/>
    <cellStyle name="40% - Ênfase3 6 5 5" xfId="16553"/>
    <cellStyle name="40% - Ênfase3 6 5 5 2" xfId="27528"/>
    <cellStyle name="40% - Ênfase3 6 5 5 3" xfId="38714"/>
    <cellStyle name="40% - Ênfase3 6 5 6" xfId="18278"/>
    <cellStyle name="40% - Ênfase3 6 5 6 2" xfId="29424"/>
    <cellStyle name="40% - Ênfase3 6 5 6 3" xfId="40610"/>
    <cellStyle name="40% - Ênfase3 6 5 7" xfId="20003"/>
    <cellStyle name="40% - Ênfase3 6 5 8" xfId="31191"/>
    <cellStyle name="40% - Ênfase3 6 5 9" xfId="42377"/>
    <cellStyle name="40% - Ênfase3 6 6" xfId="1869"/>
    <cellStyle name="40% - Ênfase3 6 6 10" xfId="44390"/>
    <cellStyle name="40% - Ênfase3 6 6 2" xfId="11663"/>
    <cellStyle name="40% - Ênfase3 6 6 2 2" xfId="22159"/>
    <cellStyle name="40% - Ênfase3 6 6 2 3" xfId="33347"/>
    <cellStyle name="40% - Ênfase3 6 6 3" xfId="13391"/>
    <cellStyle name="40% - Ênfase3 6 6 3 2" xfId="24052"/>
    <cellStyle name="40% - Ênfase3 6 6 3 3" xfId="35238"/>
    <cellStyle name="40% - Ênfase3 6 6 4" xfId="15116"/>
    <cellStyle name="40% - Ênfase3 6 6 4 2" xfId="25948"/>
    <cellStyle name="40% - Ênfase3 6 6 4 3" xfId="37134"/>
    <cellStyle name="40% - Ênfase3 6 6 5" xfId="16841"/>
    <cellStyle name="40% - Ênfase3 6 6 5 2" xfId="27844"/>
    <cellStyle name="40% - Ênfase3 6 6 5 3" xfId="39030"/>
    <cellStyle name="40% - Ênfase3 6 6 6" xfId="18566"/>
    <cellStyle name="40% - Ênfase3 6 6 6 2" xfId="29740"/>
    <cellStyle name="40% - Ênfase3 6 6 6 3" xfId="40926"/>
    <cellStyle name="40% - Ênfase3 6 6 7" xfId="20291"/>
    <cellStyle name="40% - Ênfase3 6 6 8" xfId="31479"/>
    <cellStyle name="40% - Ênfase3 6 6 9" xfId="42665"/>
    <cellStyle name="40% - Ênfase3 6 7" xfId="10222"/>
    <cellStyle name="40% - Ênfase3 6 7 2" xfId="20579"/>
    <cellStyle name="40% - Ênfase3 6 7 3" xfId="31767"/>
    <cellStyle name="40% - Ênfase3 6 8" xfId="11951"/>
    <cellStyle name="40% - Ênfase3 6 8 2" xfId="22472"/>
    <cellStyle name="40% - Ênfase3 6 8 3" xfId="33658"/>
    <cellStyle name="40% - Ênfase3 6 9" xfId="13676"/>
    <cellStyle name="40% - Ênfase3 6 9 2" xfId="24368"/>
    <cellStyle name="40% - Ênfase3 6 9 3" xfId="35554"/>
    <cellStyle name="40% - Ênfase3 7" xfId="447"/>
    <cellStyle name="40% - Ênfase3 7 10" xfId="43094"/>
    <cellStyle name="40% - Ênfase3 7 2" xfId="10367"/>
    <cellStyle name="40% - Ênfase3 7 2 2" xfId="20737"/>
    <cellStyle name="40% - Ênfase3 7 2 3" xfId="31925"/>
    <cellStyle name="40% - Ênfase3 7 3" xfId="12095"/>
    <cellStyle name="40% - Ênfase3 7 3 2" xfId="22630"/>
    <cellStyle name="40% - Ênfase3 7 3 3" xfId="33816"/>
    <cellStyle name="40% - Ênfase3 7 4" xfId="13820"/>
    <cellStyle name="40% - Ênfase3 7 4 2" xfId="24526"/>
    <cellStyle name="40% - Ênfase3 7 4 3" xfId="35712"/>
    <cellStyle name="40% - Ênfase3 7 5" xfId="15545"/>
    <cellStyle name="40% - Ênfase3 7 5 2" xfId="26422"/>
    <cellStyle name="40% - Ênfase3 7 5 3" xfId="37608"/>
    <cellStyle name="40% - Ênfase3 7 6" xfId="17270"/>
    <cellStyle name="40% - Ênfase3 7 6 2" xfId="28318"/>
    <cellStyle name="40% - Ênfase3 7 6 3" xfId="39504"/>
    <cellStyle name="40% - Ênfase3 7 7" xfId="18995"/>
    <cellStyle name="40% - Ênfase3 7 8" xfId="30183"/>
    <cellStyle name="40% - Ênfase3 7 9" xfId="41369"/>
    <cellStyle name="40% - Ênfase3 8" xfId="763"/>
    <cellStyle name="40% - Ênfase3 8 10" xfId="43382"/>
    <cellStyle name="40% - Ênfase3 8 2" xfId="10655"/>
    <cellStyle name="40% - Ênfase3 8 2 2" xfId="21053"/>
    <cellStyle name="40% - Ênfase3 8 2 3" xfId="32241"/>
    <cellStyle name="40% - Ênfase3 8 3" xfId="12383"/>
    <cellStyle name="40% - Ênfase3 8 3 2" xfId="22946"/>
    <cellStyle name="40% - Ênfase3 8 3 3" xfId="34132"/>
    <cellStyle name="40% - Ênfase3 8 4" xfId="14108"/>
    <cellStyle name="40% - Ênfase3 8 4 2" xfId="24842"/>
    <cellStyle name="40% - Ênfase3 8 4 3" xfId="36028"/>
    <cellStyle name="40% - Ênfase3 8 5" xfId="15833"/>
    <cellStyle name="40% - Ênfase3 8 5 2" xfId="26738"/>
    <cellStyle name="40% - Ênfase3 8 5 3" xfId="37924"/>
    <cellStyle name="40% - Ênfase3 8 6" xfId="17558"/>
    <cellStyle name="40% - Ênfase3 8 6 2" xfId="28634"/>
    <cellStyle name="40% - Ênfase3 8 6 3" xfId="39820"/>
    <cellStyle name="40% - Ênfase3 8 7" xfId="19283"/>
    <cellStyle name="40% - Ênfase3 8 8" xfId="30471"/>
    <cellStyle name="40% - Ênfase3 8 9" xfId="41657"/>
    <cellStyle name="40% - Ênfase3 9" xfId="1079"/>
    <cellStyle name="40% - Ênfase3 9 10" xfId="43670"/>
    <cellStyle name="40% - Ênfase3 9 2" xfId="10943"/>
    <cellStyle name="40% - Ênfase3 9 2 2" xfId="21369"/>
    <cellStyle name="40% - Ênfase3 9 2 3" xfId="32557"/>
    <cellStyle name="40% - Ênfase3 9 3" xfId="12671"/>
    <cellStyle name="40% - Ênfase3 9 3 2" xfId="23262"/>
    <cellStyle name="40% - Ênfase3 9 3 3" xfId="34448"/>
    <cellStyle name="40% - Ênfase3 9 4" xfId="14396"/>
    <cellStyle name="40% - Ênfase3 9 4 2" xfId="25158"/>
    <cellStyle name="40% - Ênfase3 9 4 3" xfId="36344"/>
    <cellStyle name="40% - Ênfase3 9 5" xfId="16121"/>
    <cellStyle name="40% - Ênfase3 9 5 2" xfId="27054"/>
    <cellStyle name="40% - Ênfase3 9 5 3" xfId="38240"/>
    <cellStyle name="40% - Ênfase3 9 6" xfId="17846"/>
    <cellStyle name="40% - Ênfase3 9 6 2" xfId="28950"/>
    <cellStyle name="40% - Ênfase3 9 6 3" xfId="40136"/>
    <cellStyle name="40% - Ênfase3 9 7" xfId="19571"/>
    <cellStyle name="40% - Ênfase3 9 8" xfId="30759"/>
    <cellStyle name="40% - Ênfase3 9 9" xfId="41945"/>
    <cellStyle name="40% - Ênfase4" xfId="36" builtinId="43" customBuiltin="1"/>
    <cellStyle name="40% - Ênfase4 10" xfId="1396"/>
    <cellStyle name="40% - Ênfase4 10 10" xfId="43959"/>
    <cellStyle name="40% - Ênfase4 10 2" xfId="11232"/>
    <cellStyle name="40% - Ênfase4 10 2 2" xfId="21686"/>
    <cellStyle name="40% - Ênfase4 10 2 3" xfId="32874"/>
    <cellStyle name="40% - Ênfase4 10 3" xfId="12960"/>
    <cellStyle name="40% - Ênfase4 10 3 2" xfId="23579"/>
    <cellStyle name="40% - Ênfase4 10 3 3" xfId="34765"/>
    <cellStyle name="40% - Ênfase4 10 4" xfId="14685"/>
    <cellStyle name="40% - Ênfase4 10 4 2" xfId="25475"/>
    <cellStyle name="40% - Ênfase4 10 4 3" xfId="36661"/>
    <cellStyle name="40% - Ênfase4 10 5" xfId="16410"/>
    <cellStyle name="40% - Ênfase4 10 5 2" xfId="27371"/>
    <cellStyle name="40% - Ênfase4 10 5 3" xfId="38557"/>
    <cellStyle name="40% - Ênfase4 10 6" xfId="18135"/>
    <cellStyle name="40% - Ênfase4 10 6 2" xfId="29267"/>
    <cellStyle name="40% - Ênfase4 10 6 3" xfId="40453"/>
    <cellStyle name="40% - Ênfase4 10 7" xfId="19860"/>
    <cellStyle name="40% - Ênfase4 10 8" xfId="31048"/>
    <cellStyle name="40% - Ênfase4 10 9" xfId="42234"/>
    <cellStyle name="40% - Ênfase4 11" xfId="1712"/>
    <cellStyle name="40% - Ênfase4 11 10" xfId="44247"/>
    <cellStyle name="40% - Ênfase4 11 2" xfId="11520"/>
    <cellStyle name="40% - Ênfase4 11 2 2" xfId="22002"/>
    <cellStyle name="40% - Ênfase4 11 2 3" xfId="33190"/>
    <cellStyle name="40% - Ênfase4 11 3" xfId="13248"/>
    <cellStyle name="40% - Ênfase4 11 3 2" xfId="23895"/>
    <cellStyle name="40% - Ênfase4 11 3 3" xfId="35081"/>
    <cellStyle name="40% - Ênfase4 11 4" xfId="14973"/>
    <cellStyle name="40% - Ênfase4 11 4 2" xfId="25791"/>
    <cellStyle name="40% - Ênfase4 11 4 3" xfId="36977"/>
    <cellStyle name="40% - Ênfase4 11 5" xfId="16698"/>
    <cellStyle name="40% - Ênfase4 11 5 2" xfId="27687"/>
    <cellStyle name="40% - Ênfase4 11 5 3" xfId="38873"/>
    <cellStyle name="40% - Ênfase4 11 6" xfId="18423"/>
    <cellStyle name="40% - Ênfase4 11 6 2" xfId="29583"/>
    <cellStyle name="40% - Ênfase4 11 6 3" xfId="40769"/>
    <cellStyle name="40% - Ênfase4 11 7" xfId="20148"/>
    <cellStyle name="40% - Ênfase4 11 8" xfId="31336"/>
    <cellStyle name="40% - Ênfase4 11 9" xfId="42522"/>
    <cellStyle name="40% - Ênfase4 12" xfId="2154"/>
    <cellStyle name="40% - Ênfase4 12 2" xfId="20436"/>
    <cellStyle name="40% - Ênfase4 12 3" xfId="31624"/>
    <cellStyle name="40% - Ênfase4 13" xfId="11808"/>
    <cellStyle name="40% - Ênfase4 13 2" xfId="22318"/>
    <cellStyle name="40% - Ênfase4 13 3" xfId="33506"/>
    <cellStyle name="40% - Ênfase4 14" xfId="13536"/>
    <cellStyle name="40% - Ênfase4 14 2" xfId="24211"/>
    <cellStyle name="40% - Ênfase4 14 3" xfId="35397"/>
    <cellStyle name="40% - Ênfase4 15" xfId="15261"/>
    <cellStyle name="40% - Ênfase4 15 2" xfId="26107"/>
    <cellStyle name="40% - Ênfase4 15 3" xfId="37293"/>
    <cellStyle name="40% - Ênfase4 16" xfId="16986"/>
    <cellStyle name="40% - Ênfase4 16 2" xfId="28003"/>
    <cellStyle name="40% - Ênfase4 16 3" xfId="39189"/>
    <cellStyle name="40% - Ênfase4 17" xfId="18711"/>
    <cellStyle name="40% - Ênfase4 18" xfId="29899"/>
    <cellStyle name="40% - Ênfase4 19" xfId="41085"/>
    <cellStyle name="40% - Ênfase4 2" xfId="152"/>
    <cellStyle name="40% - Ênfase4 2 10" xfId="11828"/>
    <cellStyle name="40% - Ênfase4 2 10 2" xfId="22337"/>
    <cellStyle name="40% - Ênfase4 2 10 3" xfId="33523"/>
    <cellStyle name="40% - Ênfase4 2 11" xfId="13553"/>
    <cellStyle name="40% - Ênfase4 2 11 2" xfId="24233"/>
    <cellStyle name="40% - Ênfase4 2 11 3" xfId="35419"/>
    <cellStyle name="40% - Ênfase4 2 12" xfId="15278"/>
    <cellStyle name="40% - Ênfase4 2 12 2" xfId="26129"/>
    <cellStyle name="40% - Ênfase4 2 12 3" xfId="37315"/>
    <cellStyle name="40% - Ênfase4 2 13" xfId="17003"/>
    <cellStyle name="40% - Ênfase4 2 13 2" xfId="28025"/>
    <cellStyle name="40% - Ênfase4 2 13 3" xfId="39211"/>
    <cellStyle name="40% - Ênfase4 2 14" xfId="18728"/>
    <cellStyle name="40% - Ênfase4 2 15" xfId="29916"/>
    <cellStyle name="40% - Ênfase4 2 16" xfId="41102"/>
    <cellStyle name="40% - Ênfase4 2 17" xfId="42827"/>
    <cellStyle name="40% - Ênfase4 2 2" xfId="242"/>
    <cellStyle name="40% - Ênfase4 2 2 10" xfId="13635"/>
    <cellStyle name="40% - Ênfase4 2 2 10 2" xfId="24323"/>
    <cellStyle name="40% - Ênfase4 2 2 10 3" xfId="35509"/>
    <cellStyle name="40% - Ênfase4 2 2 11" xfId="15360"/>
    <cellStyle name="40% - Ênfase4 2 2 11 2" xfId="26219"/>
    <cellStyle name="40% - Ênfase4 2 2 11 3" xfId="37405"/>
    <cellStyle name="40% - Ênfase4 2 2 12" xfId="17085"/>
    <cellStyle name="40% - Ênfase4 2 2 12 2" xfId="28115"/>
    <cellStyle name="40% - Ênfase4 2 2 12 3" xfId="39301"/>
    <cellStyle name="40% - Ênfase4 2 2 13" xfId="18810"/>
    <cellStyle name="40% - Ênfase4 2 2 14" xfId="29998"/>
    <cellStyle name="40% - Ênfase4 2 2 15" xfId="41184"/>
    <cellStyle name="40% - Ênfase4 2 2 16" xfId="42909"/>
    <cellStyle name="40% - Ênfase4 2 2 2" xfId="400"/>
    <cellStyle name="40% - Ênfase4 2 2 2 10" xfId="15504"/>
    <cellStyle name="40% - Ênfase4 2 2 2 10 2" xfId="26377"/>
    <cellStyle name="40% - Ênfase4 2 2 2 10 3" xfId="37563"/>
    <cellStyle name="40% - Ênfase4 2 2 2 11" xfId="17229"/>
    <cellStyle name="40% - Ênfase4 2 2 2 11 2" xfId="28273"/>
    <cellStyle name="40% - Ênfase4 2 2 2 11 3" xfId="39459"/>
    <cellStyle name="40% - Ênfase4 2 2 2 12" xfId="18954"/>
    <cellStyle name="40% - Ênfase4 2 2 2 13" xfId="30142"/>
    <cellStyle name="40% - Ênfase4 2 2 2 14" xfId="41328"/>
    <cellStyle name="40% - Ênfase4 2 2 2 15" xfId="43053"/>
    <cellStyle name="40% - Ênfase4 2 2 2 2" xfId="718"/>
    <cellStyle name="40% - Ênfase4 2 2 2 2 10" xfId="43341"/>
    <cellStyle name="40% - Ênfase4 2 2 2 2 2" xfId="10614"/>
    <cellStyle name="40% - Ênfase4 2 2 2 2 2 2" xfId="21008"/>
    <cellStyle name="40% - Ênfase4 2 2 2 2 2 3" xfId="32196"/>
    <cellStyle name="40% - Ênfase4 2 2 2 2 3" xfId="12342"/>
    <cellStyle name="40% - Ênfase4 2 2 2 2 3 2" xfId="22901"/>
    <cellStyle name="40% - Ênfase4 2 2 2 2 3 3" xfId="34087"/>
    <cellStyle name="40% - Ênfase4 2 2 2 2 4" xfId="14067"/>
    <cellStyle name="40% - Ênfase4 2 2 2 2 4 2" xfId="24797"/>
    <cellStyle name="40% - Ênfase4 2 2 2 2 4 3" xfId="35983"/>
    <cellStyle name="40% - Ênfase4 2 2 2 2 5" xfId="15792"/>
    <cellStyle name="40% - Ênfase4 2 2 2 2 5 2" xfId="26693"/>
    <cellStyle name="40% - Ênfase4 2 2 2 2 5 3" xfId="37879"/>
    <cellStyle name="40% - Ênfase4 2 2 2 2 6" xfId="17517"/>
    <cellStyle name="40% - Ênfase4 2 2 2 2 6 2" xfId="28589"/>
    <cellStyle name="40% - Ênfase4 2 2 2 2 6 3" xfId="39775"/>
    <cellStyle name="40% - Ênfase4 2 2 2 2 7" xfId="19242"/>
    <cellStyle name="40% - Ênfase4 2 2 2 2 8" xfId="30430"/>
    <cellStyle name="40% - Ênfase4 2 2 2 2 9" xfId="41616"/>
    <cellStyle name="40% - Ênfase4 2 2 2 3" xfId="1034"/>
    <cellStyle name="40% - Ênfase4 2 2 2 3 10" xfId="43629"/>
    <cellStyle name="40% - Ênfase4 2 2 2 3 2" xfId="10902"/>
    <cellStyle name="40% - Ênfase4 2 2 2 3 2 2" xfId="21324"/>
    <cellStyle name="40% - Ênfase4 2 2 2 3 2 3" xfId="32512"/>
    <cellStyle name="40% - Ênfase4 2 2 2 3 3" xfId="12630"/>
    <cellStyle name="40% - Ênfase4 2 2 2 3 3 2" xfId="23217"/>
    <cellStyle name="40% - Ênfase4 2 2 2 3 3 3" xfId="34403"/>
    <cellStyle name="40% - Ênfase4 2 2 2 3 4" xfId="14355"/>
    <cellStyle name="40% - Ênfase4 2 2 2 3 4 2" xfId="25113"/>
    <cellStyle name="40% - Ênfase4 2 2 2 3 4 3" xfId="36299"/>
    <cellStyle name="40% - Ênfase4 2 2 2 3 5" xfId="16080"/>
    <cellStyle name="40% - Ênfase4 2 2 2 3 5 2" xfId="27009"/>
    <cellStyle name="40% - Ênfase4 2 2 2 3 5 3" xfId="38195"/>
    <cellStyle name="40% - Ênfase4 2 2 2 3 6" xfId="17805"/>
    <cellStyle name="40% - Ênfase4 2 2 2 3 6 2" xfId="28905"/>
    <cellStyle name="40% - Ênfase4 2 2 2 3 6 3" xfId="40091"/>
    <cellStyle name="40% - Ênfase4 2 2 2 3 7" xfId="19530"/>
    <cellStyle name="40% - Ênfase4 2 2 2 3 8" xfId="30718"/>
    <cellStyle name="40% - Ênfase4 2 2 2 3 9" xfId="41904"/>
    <cellStyle name="40% - Ênfase4 2 2 2 4" xfId="1350"/>
    <cellStyle name="40% - Ênfase4 2 2 2 4 10" xfId="43917"/>
    <cellStyle name="40% - Ênfase4 2 2 2 4 2" xfId="11190"/>
    <cellStyle name="40% - Ênfase4 2 2 2 4 2 2" xfId="21640"/>
    <cellStyle name="40% - Ênfase4 2 2 2 4 2 3" xfId="32828"/>
    <cellStyle name="40% - Ênfase4 2 2 2 4 3" xfId="12918"/>
    <cellStyle name="40% - Ênfase4 2 2 2 4 3 2" xfId="23533"/>
    <cellStyle name="40% - Ênfase4 2 2 2 4 3 3" xfId="34719"/>
    <cellStyle name="40% - Ênfase4 2 2 2 4 4" xfId="14643"/>
    <cellStyle name="40% - Ênfase4 2 2 2 4 4 2" xfId="25429"/>
    <cellStyle name="40% - Ênfase4 2 2 2 4 4 3" xfId="36615"/>
    <cellStyle name="40% - Ênfase4 2 2 2 4 5" xfId="16368"/>
    <cellStyle name="40% - Ênfase4 2 2 2 4 5 2" xfId="27325"/>
    <cellStyle name="40% - Ênfase4 2 2 2 4 5 3" xfId="38511"/>
    <cellStyle name="40% - Ênfase4 2 2 2 4 6" xfId="18093"/>
    <cellStyle name="40% - Ênfase4 2 2 2 4 6 2" xfId="29221"/>
    <cellStyle name="40% - Ênfase4 2 2 2 4 6 3" xfId="40407"/>
    <cellStyle name="40% - Ênfase4 2 2 2 4 7" xfId="19818"/>
    <cellStyle name="40% - Ênfase4 2 2 2 4 8" xfId="31006"/>
    <cellStyle name="40% - Ênfase4 2 2 2 4 9" xfId="42192"/>
    <cellStyle name="40% - Ênfase4 2 2 2 5" xfId="1666"/>
    <cellStyle name="40% - Ênfase4 2 2 2 5 10" xfId="44205"/>
    <cellStyle name="40% - Ênfase4 2 2 2 5 2" xfId="11478"/>
    <cellStyle name="40% - Ênfase4 2 2 2 5 2 2" xfId="21956"/>
    <cellStyle name="40% - Ênfase4 2 2 2 5 2 3" xfId="33144"/>
    <cellStyle name="40% - Ênfase4 2 2 2 5 3" xfId="13206"/>
    <cellStyle name="40% - Ênfase4 2 2 2 5 3 2" xfId="23849"/>
    <cellStyle name="40% - Ênfase4 2 2 2 5 3 3" xfId="35035"/>
    <cellStyle name="40% - Ênfase4 2 2 2 5 4" xfId="14931"/>
    <cellStyle name="40% - Ênfase4 2 2 2 5 4 2" xfId="25745"/>
    <cellStyle name="40% - Ênfase4 2 2 2 5 4 3" xfId="36931"/>
    <cellStyle name="40% - Ênfase4 2 2 2 5 5" xfId="16656"/>
    <cellStyle name="40% - Ênfase4 2 2 2 5 5 2" xfId="27641"/>
    <cellStyle name="40% - Ênfase4 2 2 2 5 5 3" xfId="38827"/>
    <cellStyle name="40% - Ênfase4 2 2 2 5 6" xfId="18381"/>
    <cellStyle name="40% - Ênfase4 2 2 2 5 6 2" xfId="29537"/>
    <cellStyle name="40% - Ênfase4 2 2 2 5 6 3" xfId="40723"/>
    <cellStyle name="40% - Ênfase4 2 2 2 5 7" xfId="20106"/>
    <cellStyle name="40% - Ênfase4 2 2 2 5 8" xfId="31294"/>
    <cellStyle name="40% - Ênfase4 2 2 2 5 9" xfId="42480"/>
    <cellStyle name="40% - Ênfase4 2 2 2 6" xfId="1982"/>
    <cellStyle name="40% - Ênfase4 2 2 2 6 10" xfId="44493"/>
    <cellStyle name="40% - Ênfase4 2 2 2 6 2" xfId="11766"/>
    <cellStyle name="40% - Ênfase4 2 2 2 6 2 2" xfId="22272"/>
    <cellStyle name="40% - Ênfase4 2 2 2 6 2 3" xfId="33460"/>
    <cellStyle name="40% - Ênfase4 2 2 2 6 3" xfId="13494"/>
    <cellStyle name="40% - Ênfase4 2 2 2 6 3 2" xfId="24165"/>
    <cellStyle name="40% - Ênfase4 2 2 2 6 3 3" xfId="35351"/>
    <cellStyle name="40% - Ênfase4 2 2 2 6 4" xfId="15219"/>
    <cellStyle name="40% - Ênfase4 2 2 2 6 4 2" xfId="26061"/>
    <cellStyle name="40% - Ênfase4 2 2 2 6 4 3" xfId="37247"/>
    <cellStyle name="40% - Ênfase4 2 2 2 6 5" xfId="16944"/>
    <cellStyle name="40% - Ênfase4 2 2 2 6 5 2" xfId="27957"/>
    <cellStyle name="40% - Ênfase4 2 2 2 6 5 3" xfId="39143"/>
    <cellStyle name="40% - Ênfase4 2 2 2 6 6" xfId="18669"/>
    <cellStyle name="40% - Ênfase4 2 2 2 6 6 2" xfId="29853"/>
    <cellStyle name="40% - Ênfase4 2 2 2 6 6 3" xfId="41039"/>
    <cellStyle name="40% - Ênfase4 2 2 2 6 7" xfId="20394"/>
    <cellStyle name="40% - Ênfase4 2 2 2 6 8" xfId="31582"/>
    <cellStyle name="40% - Ênfase4 2 2 2 6 9" xfId="42768"/>
    <cellStyle name="40% - Ênfase4 2 2 2 7" xfId="10325"/>
    <cellStyle name="40% - Ênfase4 2 2 2 7 2" xfId="20692"/>
    <cellStyle name="40% - Ênfase4 2 2 2 7 3" xfId="31880"/>
    <cellStyle name="40% - Ênfase4 2 2 2 8" xfId="12054"/>
    <cellStyle name="40% - Ênfase4 2 2 2 8 2" xfId="22585"/>
    <cellStyle name="40% - Ênfase4 2 2 2 8 3" xfId="33771"/>
    <cellStyle name="40% - Ênfase4 2 2 2 9" xfId="13779"/>
    <cellStyle name="40% - Ênfase4 2 2 2 9 2" xfId="24481"/>
    <cellStyle name="40% - Ênfase4 2 2 2 9 3" xfId="35667"/>
    <cellStyle name="40% - Ênfase4 2 2 3" xfId="560"/>
    <cellStyle name="40% - Ênfase4 2 2 3 10" xfId="43197"/>
    <cellStyle name="40% - Ênfase4 2 2 3 2" xfId="10470"/>
    <cellStyle name="40% - Ênfase4 2 2 3 2 2" xfId="20850"/>
    <cellStyle name="40% - Ênfase4 2 2 3 2 3" xfId="32038"/>
    <cellStyle name="40% - Ênfase4 2 2 3 3" xfId="12198"/>
    <cellStyle name="40% - Ênfase4 2 2 3 3 2" xfId="22743"/>
    <cellStyle name="40% - Ênfase4 2 2 3 3 3" xfId="33929"/>
    <cellStyle name="40% - Ênfase4 2 2 3 4" xfId="13923"/>
    <cellStyle name="40% - Ênfase4 2 2 3 4 2" xfId="24639"/>
    <cellStyle name="40% - Ênfase4 2 2 3 4 3" xfId="35825"/>
    <cellStyle name="40% - Ênfase4 2 2 3 5" xfId="15648"/>
    <cellStyle name="40% - Ênfase4 2 2 3 5 2" xfId="26535"/>
    <cellStyle name="40% - Ênfase4 2 2 3 5 3" xfId="37721"/>
    <cellStyle name="40% - Ênfase4 2 2 3 6" xfId="17373"/>
    <cellStyle name="40% - Ênfase4 2 2 3 6 2" xfId="28431"/>
    <cellStyle name="40% - Ênfase4 2 2 3 6 3" xfId="39617"/>
    <cellStyle name="40% - Ênfase4 2 2 3 7" xfId="19098"/>
    <cellStyle name="40% - Ênfase4 2 2 3 8" xfId="30286"/>
    <cellStyle name="40% - Ênfase4 2 2 3 9" xfId="41472"/>
    <cellStyle name="40% - Ênfase4 2 2 4" xfId="876"/>
    <cellStyle name="40% - Ênfase4 2 2 4 10" xfId="43485"/>
    <cellStyle name="40% - Ênfase4 2 2 4 2" xfId="10758"/>
    <cellStyle name="40% - Ênfase4 2 2 4 2 2" xfId="21166"/>
    <cellStyle name="40% - Ênfase4 2 2 4 2 3" xfId="32354"/>
    <cellStyle name="40% - Ênfase4 2 2 4 3" xfId="12486"/>
    <cellStyle name="40% - Ênfase4 2 2 4 3 2" xfId="23059"/>
    <cellStyle name="40% - Ênfase4 2 2 4 3 3" xfId="34245"/>
    <cellStyle name="40% - Ênfase4 2 2 4 4" xfId="14211"/>
    <cellStyle name="40% - Ênfase4 2 2 4 4 2" xfId="24955"/>
    <cellStyle name="40% - Ênfase4 2 2 4 4 3" xfId="36141"/>
    <cellStyle name="40% - Ênfase4 2 2 4 5" xfId="15936"/>
    <cellStyle name="40% - Ênfase4 2 2 4 5 2" xfId="26851"/>
    <cellStyle name="40% - Ênfase4 2 2 4 5 3" xfId="38037"/>
    <cellStyle name="40% - Ênfase4 2 2 4 6" xfId="17661"/>
    <cellStyle name="40% - Ênfase4 2 2 4 6 2" xfId="28747"/>
    <cellStyle name="40% - Ênfase4 2 2 4 6 3" xfId="39933"/>
    <cellStyle name="40% - Ênfase4 2 2 4 7" xfId="19386"/>
    <cellStyle name="40% - Ênfase4 2 2 4 8" xfId="30574"/>
    <cellStyle name="40% - Ênfase4 2 2 4 9" xfId="41760"/>
    <cellStyle name="40% - Ênfase4 2 2 5" xfId="1192"/>
    <cellStyle name="40% - Ênfase4 2 2 5 10" xfId="43773"/>
    <cellStyle name="40% - Ênfase4 2 2 5 2" xfId="11046"/>
    <cellStyle name="40% - Ênfase4 2 2 5 2 2" xfId="21482"/>
    <cellStyle name="40% - Ênfase4 2 2 5 2 3" xfId="32670"/>
    <cellStyle name="40% - Ênfase4 2 2 5 3" xfId="12774"/>
    <cellStyle name="40% - Ênfase4 2 2 5 3 2" xfId="23375"/>
    <cellStyle name="40% - Ênfase4 2 2 5 3 3" xfId="34561"/>
    <cellStyle name="40% - Ênfase4 2 2 5 4" xfId="14499"/>
    <cellStyle name="40% - Ênfase4 2 2 5 4 2" xfId="25271"/>
    <cellStyle name="40% - Ênfase4 2 2 5 4 3" xfId="36457"/>
    <cellStyle name="40% - Ênfase4 2 2 5 5" xfId="16224"/>
    <cellStyle name="40% - Ênfase4 2 2 5 5 2" xfId="27167"/>
    <cellStyle name="40% - Ênfase4 2 2 5 5 3" xfId="38353"/>
    <cellStyle name="40% - Ênfase4 2 2 5 6" xfId="17949"/>
    <cellStyle name="40% - Ênfase4 2 2 5 6 2" xfId="29063"/>
    <cellStyle name="40% - Ênfase4 2 2 5 6 3" xfId="40249"/>
    <cellStyle name="40% - Ênfase4 2 2 5 7" xfId="19674"/>
    <cellStyle name="40% - Ênfase4 2 2 5 8" xfId="30862"/>
    <cellStyle name="40% - Ênfase4 2 2 5 9" xfId="42048"/>
    <cellStyle name="40% - Ênfase4 2 2 6" xfId="1508"/>
    <cellStyle name="40% - Ênfase4 2 2 6 10" xfId="44061"/>
    <cellStyle name="40% - Ênfase4 2 2 6 2" xfId="11334"/>
    <cellStyle name="40% - Ênfase4 2 2 6 2 2" xfId="21798"/>
    <cellStyle name="40% - Ênfase4 2 2 6 2 3" xfId="32986"/>
    <cellStyle name="40% - Ênfase4 2 2 6 3" xfId="13062"/>
    <cellStyle name="40% - Ênfase4 2 2 6 3 2" xfId="23691"/>
    <cellStyle name="40% - Ênfase4 2 2 6 3 3" xfId="34877"/>
    <cellStyle name="40% - Ênfase4 2 2 6 4" xfId="14787"/>
    <cellStyle name="40% - Ênfase4 2 2 6 4 2" xfId="25587"/>
    <cellStyle name="40% - Ênfase4 2 2 6 4 3" xfId="36773"/>
    <cellStyle name="40% - Ênfase4 2 2 6 5" xfId="16512"/>
    <cellStyle name="40% - Ênfase4 2 2 6 5 2" xfId="27483"/>
    <cellStyle name="40% - Ênfase4 2 2 6 5 3" xfId="38669"/>
    <cellStyle name="40% - Ênfase4 2 2 6 6" xfId="18237"/>
    <cellStyle name="40% - Ênfase4 2 2 6 6 2" xfId="29379"/>
    <cellStyle name="40% - Ênfase4 2 2 6 6 3" xfId="40565"/>
    <cellStyle name="40% - Ênfase4 2 2 6 7" xfId="19962"/>
    <cellStyle name="40% - Ênfase4 2 2 6 8" xfId="31150"/>
    <cellStyle name="40% - Ênfase4 2 2 6 9" xfId="42336"/>
    <cellStyle name="40% - Ênfase4 2 2 7" xfId="1824"/>
    <cellStyle name="40% - Ênfase4 2 2 7 10" xfId="44349"/>
    <cellStyle name="40% - Ênfase4 2 2 7 2" xfId="11622"/>
    <cellStyle name="40% - Ênfase4 2 2 7 2 2" xfId="22114"/>
    <cellStyle name="40% - Ênfase4 2 2 7 2 3" xfId="33302"/>
    <cellStyle name="40% - Ênfase4 2 2 7 3" xfId="13350"/>
    <cellStyle name="40% - Ênfase4 2 2 7 3 2" xfId="24007"/>
    <cellStyle name="40% - Ênfase4 2 2 7 3 3" xfId="35193"/>
    <cellStyle name="40% - Ênfase4 2 2 7 4" xfId="15075"/>
    <cellStyle name="40% - Ênfase4 2 2 7 4 2" xfId="25903"/>
    <cellStyle name="40% - Ênfase4 2 2 7 4 3" xfId="37089"/>
    <cellStyle name="40% - Ênfase4 2 2 7 5" xfId="16800"/>
    <cellStyle name="40% - Ênfase4 2 2 7 5 2" xfId="27799"/>
    <cellStyle name="40% - Ênfase4 2 2 7 5 3" xfId="38985"/>
    <cellStyle name="40% - Ênfase4 2 2 7 6" xfId="18525"/>
    <cellStyle name="40% - Ênfase4 2 2 7 6 2" xfId="29695"/>
    <cellStyle name="40% - Ênfase4 2 2 7 6 3" xfId="40881"/>
    <cellStyle name="40% - Ênfase4 2 2 7 7" xfId="20250"/>
    <cellStyle name="40% - Ênfase4 2 2 7 8" xfId="31438"/>
    <cellStyle name="40% - Ênfase4 2 2 7 9" xfId="42624"/>
    <cellStyle name="40% - Ênfase4 2 2 8" xfId="2169"/>
    <cellStyle name="40% - Ênfase4 2 2 8 2" xfId="20538"/>
    <cellStyle name="40% - Ênfase4 2 2 8 3" xfId="31726"/>
    <cellStyle name="40% - Ênfase4 2 2 9" xfId="11910"/>
    <cellStyle name="40% - Ênfase4 2 2 9 2" xfId="22427"/>
    <cellStyle name="40% - Ênfase4 2 2 9 3" xfId="33613"/>
    <cellStyle name="40% - Ênfase4 2 3" xfId="310"/>
    <cellStyle name="40% - Ênfase4 2 3 10" xfId="15422"/>
    <cellStyle name="40% - Ênfase4 2 3 10 2" xfId="26287"/>
    <cellStyle name="40% - Ênfase4 2 3 10 3" xfId="37473"/>
    <cellStyle name="40% - Ênfase4 2 3 11" xfId="17147"/>
    <cellStyle name="40% - Ênfase4 2 3 11 2" xfId="28183"/>
    <cellStyle name="40% - Ênfase4 2 3 11 3" xfId="39369"/>
    <cellStyle name="40% - Ênfase4 2 3 12" xfId="18872"/>
    <cellStyle name="40% - Ênfase4 2 3 13" xfId="30060"/>
    <cellStyle name="40% - Ênfase4 2 3 14" xfId="41246"/>
    <cellStyle name="40% - Ênfase4 2 3 15" xfId="42971"/>
    <cellStyle name="40% - Ênfase4 2 3 2" xfId="628"/>
    <cellStyle name="40% - Ênfase4 2 3 2 10" xfId="43259"/>
    <cellStyle name="40% - Ênfase4 2 3 2 2" xfId="10532"/>
    <cellStyle name="40% - Ênfase4 2 3 2 2 2" xfId="20918"/>
    <cellStyle name="40% - Ênfase4 2 3 2 2 3" xfId="32106"/>
    <cellStyle name="40% - Ênfase4 2 3 2 3" xfId="12260"/>
    <cellStyle name="40% - Ênfase4 2 3 2 3 2" xfId="22811"/>
    <cellStyle name="40% - Ênfase4 2 3 2 3 3" xfId="33997"/>
    <cellStyle name="40% - Ênfase4 2 3 2 4" xfId="13985"/>
    <cellStyle name="40% - Ênfase4 2 3 2 4 2" xfId="24707"/>
    <cellStyle name="40% - Ênfase4 2 3 2 4 3" xfId="35893"/>
    <cellStyle name="40% - Ênfase4 2 3 2 5" xfId="15710"/>
    <cellStyle name="40% - Ênfase4 2 3 2 5 2" xfId="26603"/>
    <cellStyle name="40% - Ênfase4 2 3 2 5 3" xfId="37789"/>
    <cellStyle name="40% - Ênfase4 2 3 2 6" xfId="17435"/>
    <cellStyle name="40% - Ênfase4 2 3 2 6 2" xfId="28499"/>
    <cellStyle name="40% - Ênfase4 2 3 2 6 3" xfId="39685"/>
    <cellStyle name="40% - Ênfase4 2 3 2 7" xfId="19160"/>
    <cellStyle name="40% - Ênfase4 2 3 2 8" xfId="30348"/>
    <cellStyle name="40% - Ênfase4 2 3 2 9" xfId="41534"/>
    <cellStyle name="40% - Ênfase4 2 3 3" xfId="944"/>
    <cellStyle name="40% - Ênfase4 2 3 3 10" xfId="43547"/>
    <cellStyle name="40% - Ênfase4 2 3 3 2" xfId="10820"/>
    <cellStyle name="40% - Ênfase4 2 3 3 2 2" xfId="21234"/>
    <cellStyle name="40% - Ênfase4 2 3 3 2 3" xfId="32422"/>
    <cellStyle name="40% - Ênfase4 2 3 3 3" xfId="12548"/>
    <cellStyle name="40% - Ênfase4 2 3 3 3 2" xfId="23127"/>
    <cellStyle name="40% - Ênfase4 2 3 3 3 3" xfId="34313"/>
    <cellStyle name="40% - Ênfase4 2 3 3 4" xfId="14273"/>
    <cellStyle name="40% - Ênfase4 2 3 3 4 2" xfId="25023"/>
    <cellStyle name="40% - Ênfase4 2 3 3 4 3" xfId="36209"/>
    <cellStyle name="40% - Ênfase4 2 3 3 5" xfId="15998"/>
    <cellStyle name="40% - Ênfase4 2 3 3 5 2" xfId="26919"/>
    <cellStyle name="40% - Ênfase4 2 3 3 5 3" xfId="38105"/>
    <cellStyle name="40% - Ênfase4 2 3 3 6" xfId="17723"/>
    <cellStyle name="40% - Ênfase4 2 3 3 6 2" xfId="28815"/>
    <cellStyle name="40% - Ênfase4 2 3 3 6 3" xfId="40001"/>
    <cellStyle name="40% - Ênfase4 2 3 3 7" xfId="19448"/>
    <cellStyle name="40% - Ênfase4 2 3 3 8" xfId="30636"/>
    <cellStyle name="40% - Ênfase4 2 3 3 9" xfId="41822"/>
    <cellStyle name="40% - Ênfase4 2 3 4" xfId="1260"/>
    <cellStyle name="40% - Ênfase4 2 3 4 10" xfId="43835"/>
    <cellStyle name="40% - Ênfase4 2 3 4 2" xfId="11108"/>
    <cellStyle name="40% - Ênfase4 2 3 4 2 2" xfId="21550"/>
    <cellStyle name="40% - Ênfase4 2 3 4 2 3" xfId="32738"/>
    <cellStyle name="40% - Ênfase4 2 3 4 3" xfId="12836"/>
    <cellStyle name="40% - Ênfase4 2 3 4 3 2" xfId="23443"/>
    <cellStyle name="40% - Ênfase4 2 3 4 3 3" xfId="34629"/>
    <cellStyle name="40% - Ênfase4 2 3 4 4" xfId="14561"/>
    <cellStyle name="40% - Ênfase4 2 3 4 4 2" xfId="25339"/>
    <cellStyle name="40% - Ênfase4 2 3 4 4 3" xfId="36525"/>
    <cellStyle name="40% - Ênfase4 2 3 4 5" xfId="16286"/>
    <cellStyle name="40% - Ênfase4 2 3 4 5 2" xfId="27235"/>
    <cellStyle name="40% - Ênfase4 2 3 4 5 3" xfId="38421"/>
    <cellStyle name="40% - Ênfase4 2 3 4 6" xfId="18011"/>
    <cellStyle name="40% - Ênfase4 2 3 4 6 2" xfId="29131"/>
    <cellStyle name="40% - Ênfase4 2 3 4 6 3" xfId="40317"/>
    <cellStyle name="40% - Ênfase4 2 3 4 7" xfId="19736"/>
    <cellStyle name="40% - Ênfase4 2 3 4 8" xfId="30924"/>
    <cellStyle name="40% - Ênfase4 2 3 4 9" xfId="42110"/>
    <cellStyle name="40% - Ênfase4 2 3 5" xfId="1576"/>
    <cellStyle name="40% - Ênfase4 2 3 5 10" xfId="44123"/>
    <cellStyle name="40% - Ênfase4 2 3 5 2" xfId="11396"/>
    <cellStyle name="40% - Ênfase4 2 3 5 2 2" xfId="21866"/>
    <cellStyle name="40% - Ênfase4 2 3 5 2 3" xfId="33054"/>
    <cellStyle name="40% - Ênfase4 2 3 5 3" xfId="13124"/>
    <cellStyle name="40% - Ênfase4 2 3 5 3 2" xfId="23759"/>
    <cellStyle name="40% - Ênfase4 2 3 5 3 3" xfId="34945"/>
    <cellStyle name="40% - Ênfase4 2 3 5 4" xfId="14849"/>
    <cellStyle name="40% - Ênfase4 2 3 5 4 2" xfId="25655"/>
    <cellStyle name="40% - Ênfase4 2 3 5 4 3" xfId="36841"/>
    <cellStyle name="40% - Ênfase4 2 3 5 5" xfId="16574"/>
    <cellStyle name="40% - Ênfase4 2 3 5 5 2" xfId="27551"/>
    <cellStyle name="40% - Ênfase4 2 3 5 5 3" xfId="38737"/>
    <cellStyle name="40% - Ênfase4 2 3 5 6" xfId="18299"/>
    <cellStyle name="40% - Ênfase4 2 3 5 6 2" xfId="29447"/>
    <cellStyle name="40% - Ênfase4 2 3 5 6 3" xfId="40633"/>
    <cellStyle name="40% - Ênfase4 2 3 5 7" xfId="20024"/>
    <cellStyle name="40% - Ênfase4 2 3 5 8" xfId="31212"/>
    <cellStyle name="40% - Ênfase4 2 3 5 9" xfId="42398"/>
    <cellStyle name="40% - Ênfase4 2 3 6" xfId="1892"/>
    <cellStyle name="40% - Ênfase4 2 3 6 10" xfId="44411"/>
    <cellStyle name="40% - Ênfase4 2 3 6 2" xfId="11684"/>
    <cellStyle name="40% - Ênfase4 2 3 6 2 2" xfId="22182"/>
    <cellStyle name="40% - Ênfase4 2 3 6 2 3" xfId="33370"/>
    <cellStyle name="40% - Ênfase4 2 3 6 3" xfId="13412"/>
    <cellStyle name="40% - Ênfase4 2 3 6 3 2" xfId="24075"/>
    <cellStyle name="40% - Ênfase4 2 3 6 3 3" xfId="35261"/>
    <cellStyle name="40% - Ênfase4 2 3 6 4" xfId="15137"/>
    <cellStyle name="40% - Ênfase4 2 3 6 4 2" xfId="25971"/>
    <cellStyle name="40% - Ênfase4 2 3 6 4 3" xfId="37157"/>
    <cellStyle name="40% - Ênfase4 2 3 6 5" xfId="16862"/>
    <cellStyle name="40% - Ênfase4 2 3 6 5 2" xfId="27867"/>
    <cellStyle name="40% - Ênfase4 2 3 6 5 3" xfId="39053"/>
    <cellStyle name="40% - Ênfase4 2 3 6 6" xfId="18587"/>
    <cellStyle name="40% - Ênfase4 2 3 6 6 2" xfId="29763"/>
    <cellStyle name="40% - Ênfase4 2 3 6 6 3" xfId="40949"/>
    <cellStyle name="40% - Ênfase4 2 3 6 7" xfId="20312"/>
    <cellStyle name="40% - Ênfase4 2 3 6 8" xfId="31500"/>
    <cellStyle name="40% - Ênfase4 2 3 6 9" xfId="42686"/>
    <cellStyle name="40% - Ênfase4 2 3 7" xfId="10243"/>
    <cellStyle name="40% - Ênfase4 2 3 7 2" xfId="20602"/>
    <cellStyle name="40% - Ênfase4 2 3 7 3" xfId="31790"/>
    <cellStyle name="40% - Ênfase4 2 3 8" xfId="11972"/>
    <cellStyle name="40% - Ênfase4 2 3 8 2" xfId="22495"/>
    <cellStyle name="40% - Ênfase4 2 3 8 3" xfId="33681"/>
    <cellStyle name="40% - Ênfase4 2 3 9" xfId="13697"/>
    <cellStyle name="40% - Ênfase4 2 3 9 2" xfId="24391"/>
    <cellStyle name="40% - Ênfase4 2 3 9 3" xfId="35577"/>
    <cellStyle name="40% - Ênfase4 2 4" xfId="470"/>
    <cellStyle name="40% - Ênfase4 2 4 10" xfId="43115"/>
    <cellStyle name="40% - Ênfase4 2 4 2" xfId="10388"/>
    <cellStyle name="40% - Ênfase4 2 4 2 2" xfId="20760"/>
    <cellStyle name="40% - Ênfase4 2 4 2 3" xfId="31948"/>
    <cellStyle name="40% - Ênfase4 2 4 3" xfId="12116"/>
    <cellStyle name="40% - Ênfase4 2 4 3 2" xfId="22653"/>
    <cellStyle name="40% - Ênfase4 2 4 3 3" xfId="33839"/>
    <cellStyle name="40% - Ênfase4 2 4 4" xfId="13841"/>
    <cellStyle name="40% - Ênfase4 2 4 4 2" xfId="24549"/>
    <cellStyle name="40% - Ênfase4 2 4 4 3" xfId="35735"/>
    <cellStyle name="40% - Ênfase4 2 4 5" xfId="15566"/>
    <cellStyle name="40% - Ênfase4 2 4 5 2" xfId="26445"/>
    <cellStyle name="40% - Ênfase4 2 4 5 3" xfId="37631"/>
    <cellStyle name="40% - Ênfase4 2 4 6" xfId="17291"/>
    <cellStyle name="40% - Ênfase4 2 4 6 2" xfId="28341"/>
    <cellStyle name="40% - Ênfase4 2 4 6 3" xfId="39527"/>
    <cellStyle name="40% - Ênfase4 2 4 7" xfId="19016"/>
    <cellStyle name="40% - Ênfase4 2 4 8" xfId="30204"/>
    <cellStyle name="40% - Ênfase4 2 4 9" xfId="41390"/>
    <cellStyle name="40% - Ênfase4 2 5" xfId="786"/>
    <cellStyle name="40% - Ênfase4 2 5 10" xfId="43403"/>
    <cellStyle name="40% - Ênfase4 2 5 2" xfId="10676"/>
    <cellStyle name="40% - Ênfase4 2 5 2 2" xfId="21076"/>
    <cellStyle name="40% - Ênfase4 2 5 2 3" xfId="32264"/>
    <cellStyle name="40% - Ênfase4 2 5 3" xfId="12404"/>
    <cellStyle name="40% - Ênfase4 2 5 3 2" xfId="22969"/>
    <cellStyle name="40% - Ênfase4 2 5 3 3" xfId="34155"/>
    <cellStyle name="40% - Ênfase4 2 5 4" xfId="14129"/>
    <cellStyle name="40% - Ênfase4 2 5 4 2" xfId="24865"/>
    <cellStyle name="40% - Ênfase4 2 5 4 3" xfId="36051"/>
    <cellStyle name="40% - Ênfase4 2 5 5" xfId="15854"/>
    <cellStyle name="40% - Ênfase4 2 5 5 2" xfId="26761"/>
    <cellStyle name="40% - Ênfase4 2 5 5 3" xfId="37947"/>
    <cellStyle name="40% - Ênfase4 2 5 6" xfId="17579"/>
    <cellStyle name="40% - Ênfase4 2 5 6 2" xfId="28657"/>
    <cellStyle name="40% - Ênfase4 2 5 6 3" xfId="39843"/>
    <cellStyle name="40% - Ênfase4 2 5 7" xfId="19304"/>
    <cellStyle name="40% - Ênfase4 2 5 8" xfId="30492"/>
    <cellStyle name="40% - Ênfase4 2 5 9" xfId="41678"/>
    <cellStyle name="40% - Ênfase4 2 6" xfId="1102"/>
    <cellStyle name="40% - Ênfase4 2 6 10" xfId="43691"/>
    <cellStyle name="40% - Ênfase4 2 6 2" xfId="10964"/>
    <cellStyle name="40% - Ênfase4 2 6 2 2" xfId="21392"/>
    <cellStyle name="40% - Ênfase4 2 6 2 3" xfId="32580"/>
    <cellStyle name="40% - Ênfase4 2 6 3" xfId="12692"/>
    <cellStyle name="40% - Ênfase4 2 6 3 2" xfId="23285"/>
    <cellStyle name="40% - Ênfase4 2 6 3 3" xfId="34471"/>
    <cellStyle name="40% - Ênfase4 2 6 4" xfId="14417"/>
    <cellStyle name="40% - Ênfase4 2 6 4 2" xfId="25181"/>
    <cellStyle name="40% - Ênfase4 2 6 4 3" xfId="36367"/>
    <cellStyle name="40% - Ênfase4 2 6 5" xfId="16142"/>
    <cellStyle name="40% - Ênfase4 2 6 5 2" xfId="27077"/>
    <cellStyle name="40% - Ênfase4 2 6 5 3" xfId="38263"/>
    <cellStyle name="40% - Ênfase4 2 6 6" xfId="17867"/>
    <cellStyle name="40% - Ênfase4 2 6 6 2" xfId="28973"/>
    <cellStyle name="40% - Ênfase4 2 6 6 3" xfId="40159"/>
    <cellStyle name="40% - Ênfase4 2 6 7" xfId="19592"/>
    <cellStyle name="40% - Ênfase4 2 6 8" xfId="30780"/>
    <cellStyle name="40% - Ênfase4 2 6 9" xfId="41966"/>
    <cellStyle name="40% - Ênfase4 2 7" xfId="1418"/>
    <cellStyle name="40% - Ênfase4 2 7 10" xfId="43979"/>
    <cellStyle name="40% - Ênfase4 2 7 2" xfId="11252"/>
    <cellStyle name="40% - Ênfase4 2 7 2 2" xfId="21708"/>
    <cellStyle name="40% - Ênfase4 2 7 2 3" xfId="32896"/>
    <cellStyle name="40% - Ênfase4 2 7 3" xfId="12980"/>
    <cellStyle name="40% - Ênfase4 2 7 3 2" xfId="23601"/>
    <cellStyle name="40% - Ênfase4 2 7 3 3" xfId="34787"/>
    <cellStyle name="40% - Ênfase4 2 7 4" xfId="14705"/>
    <cellStyle name="40% - Ênfase4 2 7 4 2" xfId="25497"/>
    <cellStyle name="40% - Ênfase4 2 7 4 3" xfId="36683"/>
    <cellStyle name="40% - Ênfase4 2 7 5" xfId="16430"/>
    <cellStyle name="40% - Ênfase4 2 7 5 2" xfId="27393"/>
    <cellStyle name="40% - Ênfase4 2 7 5 3" xfId="38579"/>
    <cellStyle name="40% - Ênfase4 2 7 6" xfId="18155"/>
    <cellStyle name="40% - Ênfase4 2 7 6 2" xfId="29289"/>
    <cellStyle name="40% - Ênfase4 2 7 6 3" xfId="40475"/>
    <cellStyle name="40% - Ênfase4 2 7 7" xfId="19880"/>
    <cellStyle name="40% - Ênfase4 2 7 8" xfId="31068"/>
    <cellStyle name="40% - Ênfase4 2 7 9" xfId="42254"/>
    <cellStyle name="40% - Ênfase4 2 8" xfId="1734"/>
    <cellStyle name="40% - Ênfase4 2 8 10" xfId="44267"/>
    <cellStyle name="40% - Ênfase4 2 8 2" xfId="11540"/>
    <cellStyle name="40% - Ênfase4 2 8 2 2" xfId="22024"/>
    <cellStyle name="40% - Ênfase4 2 8 2 3" xfId="33212"/>
    <cellStyle name="40% - Ênfase4 2 8 3" xfId="13268"/>
    <cellStyle name="40% - Ênfase4 2 8 3 2" xfId="23917"/>
    <cellStyle name="40% - Ênfase4 2 8 3 3" xfId="35103"/>
    <cellStyle name="40% - Ênfase4 2 8 4" xfId="14993"/>
    <cellStyle name="40% - Ênfase4 2 8 4 2" xfId="25813"/>
    <cellStyle name="40% - Ênfase4 2 8 4 3" xfId="36999"/>
    <cellStyle name="40% - Ênfase4 2 8 5" xfId="16718"/>
    <cellStyle name="40% - Ênfase4 2 8 5 2" xfId="27709"/>
    <cellStyle name="40% - Ênfase4 2 8 5 3" xfId="38895"/>
    <cellStyle name="40% - Ênfase4 2 8 6" xfId="18443"/>
    <cellStyle name="40% - Ênfase4 2 8 6 2" xfId="29605"/>
    <cellStyle name="40% - Ênfase4 2 8 6 3" xfId="40791"/>
    <cellStyle name="40% - Ênfase4 2 8 7" xfId="20168"/>
    <cellStyle name="40% - Ênfase4 2 8 8" xfId="31356"/>
    <cellStyle name="40% - Ênfase4 2 8 9" xfId="42542"/>
    <cellStyle name="40% - Ênfase4 2 9" xfId="2147"/>
    <cellStyle name="40% - Ênfase4 2 9 2" xfId="20456"/>
    <cellStyle name="40% - Ênfase4 2 9 3" xfId="31644"/>
    <cellStyle name="40% - Ênfase4 20" xfId="42810"/>
    <cellStyle name="40% - Ênfase4 3" xfId="176"/>
    <cellStyle name="40% - Ênfase4 3 10" xfId="11850"/>
    <cellStyle name="40% - Ênfase4 3 10 2" xfId="22361"/>
    <cellStyle name="40% - Ênfase4 3 10 3" xfId="33547"/>
    <cellStyle name="40% - Ênfase4 3 11" xfId="13575"/>
    <cellStyle name="40% - Ênfase4 3 11 2" xfId="24257"/>
    <cellStyle name="40% - Ênfase4 3 11 3" xfId="35443"/>
    <cellStyle name="40% - Ênfase4 3 12" xfId="15300"/>
    <cellStyle name="40% - Ênfase4 3 12 2" xfId="26153"/>
    <cellStyle name="40% - Ênfase4 3 12 3" xfId="37339"/>
    <cellStyle name="40% - Ênfase4 3 13" xfId="17025"/>
    <cellStyle name="40% - Ênfase4 3 13 2" xfId="28049"/>
    <cellStyle name="40% - Ênfase4 3 13 3" xfId="39235"/>
    <cellStyle name="40% - Ênfase4 3 14" xfId="18750"/>
    <cellStyle name="40% - Ênfase4 3 15" xfId="29938"/>
    <cellStyle name="40% - Ênfase4 3 16" xfId="41124"/>
    <cellStyle name="40% - Ênfase4 3 17" xfId="42849"/>
    <cellStyle name="40% - Ênfase4 3 2" xfId="266"/>
    <cellStyle name="40% - Ênfase4 3 2 10" xfId="13657"/>
    <cellStyle name="40% - Ênfase4 3 2 10 2" xfId="24347"/>
    <cellStyle name="40% - Ênfase4 3 2 10 3" xfId="35533"/>
    <cellStyle name="40% - Ênfase4 3 2 11" xfId="15382"/>
    <cellStyle name="40% - Ênfase4 3 2 11 2" xfId="26243"/>
    <cellStyle name="40% - Ênfase4 3 2 11 3" xfId="37429"/>
    <cellStyle name="40% - Ênfase4 3 2 12" xfId="17107"/>
    <cellStyle name="40% - Ênfase4 3 2 12 2" xfId="28139"/>
    <cellStyle name="40% - Ênfase4 3 2 12 3" xfId="39325"/>
    <cellStyle name="40% - Ênfase4 3 2 13" xfId="18832"/>
    <cellStyle name="40% - Ênfase4 3 2 14" xfId="30020"/>
    <cellStyle name="40% - Ênfase4 3 2 15" xfId="41206"/>
    <cellStyle name="40% - Ênfase4 3 2 16" xfId="42931"/>
    <cellStyle name="40% - Ênfase4 3 2 2" xfId="424"/>
    <cellStyle name="40% - Ênfase4 3 2 2 10" xfId="15526"/>
    <cellStyle name="40% - Ênfase4 3 2 2 10 2" xfId="26401"/>
    <cellStyle name="40% - Ênfase4 3 2 2 10 3" xfId="37587"/>
    <cellStyle name="40% - Ênfase4 3 2 2 11" xfId="17251"/>
    <cellStyle name="40% - Ênfase4 3 2 2 11 2" xfId="28297"/>
    <cellStyle name="40% - Ênfase4 3 2 2 11 3" xfId="39483"/>
    <cellStyle name="40% - Ênfase4 3 2 2 12" xfId="18976"/>
    <cellStyle name="40% - Ênfase4 3 2 2 13" xfId="30164"/>
    <cellStyle name="40% - Ênfase4 3 2 2 14" xfId="41350"/>
    <cellStyle name="40% - Ênfase4 3 2 2 15" xfId="43075"/>
    <cellStyle name="40% - Ênfase4 3 2 2 2" xfId="742"/>
    <cellStyle name="40% - Ênfase4 3 2 2 2 10" xfId="43363"/>
    <cellStyle name="40% - Ênfase4 3 2 2 2 2" xfId="10636"/>
    <cellStyle name="40% - Ênfase4 3 2 2 2 2 2" xfId="21032"/>
    <cellStyle name="40% - Ênfase4 3 2 2 2 2 3" xfId="32220"/>
    <cellStyle name="40% - Ênfase4 3 2 2 2 3" xfId="12364"/>
    <cellStyle name="40% - Ênfase4 3 2 2 2 3 2" xfId="22925"/>
    <cellStyle name="40% - Ênfase4 3 2 2 2 3 3" xfId="34111"/>
    <cellStyle name="40% - Ênfase4 3 2 2 2 4" xfId="14089"/>
    <cellStyle name="40% - Ênfase4 3 2 2 2 4 2" xfId="24821"/>
    <cellStyle name="40% - Ênfase4 3 2 2 2 4 3" xfId="36007"/>
    <cellStyle name="40% - Ênfase4 3 2 2 2 5" xfId="15814"/>
    <cellStyle name="40% - Ênfase4 3 2 2 2 5 2" xfId="26717"/>
    <cellStyle name="40% - Ênfase4 3 2 2 2 5 3" xfId="37903"/>
    <cellStyle name="40% - Ênfase4 3 2 2 2 6" xfId="17539"/>
    <cellStyle name="40% - Ênfase4 3 2 2 2 6 2" xfId="28613"/>
    <cellStyle name="40% - Ênfase4 3 2 2 2 6 3" xfId="39799"/>
    <cellStyle name="40% - Ênfase4 3 2 2 2 7" xfId="19264"/>
    <cellStyle name="40% - Ênfase4 3 2 2 2 8" xfId="30452"/>
    <cellStyle name="40% - Ênfase4 3 2 2 2 9" xfId="41638"/>
    <cellStyle name="40% - Ênfase4 3 2 2 3" xfId="1058"/>
    <cellStyle name="40% - Ênfase4 3 2 2 3 10" xfId="43651"/>
    <cellStyle name="40% - Ênfase4 3 2 2 3 2" xfId="10924"/>
    <cellStyle name="40% - Ênfase4 3 2 2 3 2 2" xfId="21348"/>
    <cellStyle name="40% - Ênfase4 3 2 2 3 2 3" xfId="32536"/>
    <cellStyle name="40% - Ênfase4 3 2 2 3 3" xfId="12652"/>
    <cellStyle name="40% - Ênfase4 3 2 2 3 3 2" xfId="23241"/>
    <cellStyle name="40% - Ênfase4 3 2 2 3 3 3" xfId="34427"/>
    <cellStyle name="40% - Ênfase4 3 2 2 3 4" xfId="14377"/>
    <cellStyle name="40% - Ênfase4 3 2 2 3 4 2" xfId="25137"/>
    <cellStyle name="40% - Ênfase4 3 2 2 3 4 3" xfId="36323"/>
    <cellStyle name="40% - Ênfase4 3 2 2 3 5" xfId="16102"/>
    <cellStyle name="40% - Ênfase4 3 2 2 3 5 2" xfId="27033"/>
    <cellStyle name="40% - Ênfase4 3 2 2 3 5 3" xfId="38219"/>
    <cellStyle name="40% - Ênfase4 3 2 2 3 6" xfId="17827"/>
    <cellStyle name="40% - Ênfase4 3 2 2 3 6 2" xfId="28929"/>
    <cellStyle name="40% - Ênfase4 3 2 2 3 6 3" xfId="40115"/>
    <cellStyle name="40% - Ênfase4 3 2 2 3 7" xfId="19552"/>
    <cellStyle name="40% - Ênfase4 3 2 2 3 8" xfId="30740"/>
    <cellStyle name="40% - Ênfase4 3 2 2 3 9" xfId="41926"/>
    <cellStyle name="40% - Ênfase4 3 2 2 4" xfId="1374"/>
    <cellStyle name="40% - Ênfase4 3 2 2 4 10" xfId="43939"/>
    <cellStyle name="40% - Ênfase4 3 2 2 4 2" xfId="11212"/>
    <cellStyle name="40% - Ênfase4 3 2 2 4 2 2" xfId="21664"/>
    <cellStyle name="40% - Ênfase4 3 2 2 4 2 3" xfId="32852"/>
    <cellStyle name="40% - Ênfase4 3 2 2 4 3" xfId="12940"/>
    <cellStyle name="40% - Ênfase4 3 2 2 4 3 2" xfId="23557"/>
    <cellStyle name="40% - Ênfase4 3 2 2 4 3 3" xfId="34743"/>
    <cellStyle name="40% - Ênfase4 3 2 2 4 4" xfId="14665"/>
    <cellStyle name="40% - Ênfase4 3 2 2 4 4 2" xfId="25453"/>
    <cellStyle name="40% - Ênfase4 3 2 2 4 4 3" xfId="36639"/>
    <cellStyle name="40% - Ênfase4 3 2 2 4 5" xfId="16390"/>
    <cellStyle name="40% - Ênfase4 3 2 2 4 5 2" xfId="27349"/>
    <cellStyle name="40% - Ênfase4 3 2 2 4 5 3" xfId="38535"/>
    <cellStyle name="40% - Ênfase4 3 2 2 4 6" xfId="18115"/>
    <cellStyle name="40% - Ênfase4 3 2 2 4 6 2" xfId="29245"/>
    <cellStyle name="40% - Ênfase4 3 2 2 4 6 3" xfId="40431"/>
    <cellStyle name="40% - Ênfase4 3 2 2 4 7" xfId="19840"/>
    <cellStyle name="40% - Ênfase4 3 2 2 4 8" xfId="31028"/>
    <cellStyle name="40% - Ênfase4 3 2 2 4 9" xfId="42214"/>
    <cellStyle name="40% - Ênfase4 3 2 2 5" xfId="1690"/>
    <cellStyle name="40% - Ênfase4 3 2 2 5 10" xfId="44227"/>
    <cellStyle name="40% - Ênfase4 3 2 2 5 2" xfId="11500"/>
    <cellStyle name="40% - Ênfase4 3 2 2 5 2 2" xfId="21980"/>
    <cellStyle name="40% - Ênfase4 3 2 2 5 2 3" xfId="33168"/>
    <cellStyle name="40% - Ênfase4 3 2 2 5 3" xfId="13228"/>
    <cellStyle name="40% - Ênfase4 3 2 2 5 3 2" xfId="23873"/>
    <cellStyle name="40% - Ênfase4 3 2 2 5 3 3" xfId="35059"/>
    <cellStyle name="40% - Ênfase4 3 2 2 5 4" xfId="14953"/>
    <cellStyle name="40% - Ênfase4 3 2 2 5 4 2" xfId="25769"/>
    <cellStyle name="40% - Ênfase4 3 2 2 5 4 3" xfId="36955"/>
    <cellStyle name="40% - Ênfase4 3 2 2 5 5" xfId="16678"/>
    <cellStyle name="40% - Ênfase4 3 2 2 5 5 2" xfId="27665"/>
    <cellStyle name="40% - Ênfase4 3 2 2 5 5 3" xfId="38851"/>
    <cellStyle name="40% - Ênfase4 3 2 2 5 6" xfId="18403"/>
    <cellStyle name="40% - Ênfase4 3 2 2 5 6 2" xfId="29561"/>
    <cellStyle name="40% - Ênfase4 3 2 2 5 6 3" xfId="40747"/>
    <cellStyle name="40% - Ênfase4 3 2 2 5 7" xfId="20128"/>
    <cellStyle name="40% - Ênfase4 3 2 2 5 8" xfId="31316"/>
    <cellStyle name="40% - Ênfase4 3 2 2 5 9" xfId="42502"/>
    <cellStyle name="40% - Ênfase4 3 2 2 6" xfId="2006"/>
    <cellStyle name="40% - Ênfase4 3 2 2 6 10" xfId="44515"/>
    <cellStyle name="40% - Ênfase4 3 2 2 6 2" xfId="11788"/>
    <cellStyle name="40% - Ênfase4 3 2 2 6 2 2" xfId="22296"/>
    <cellStyle name="40% - Ênfase4 3 2 2 6 2 3" xfId="33484"/>
    <cellStyle name="40% - Ênfase4 3 2 2 6 3" xfId="13516"/>
    <cellStyle name="40% - Ênfase4 3 2 2 6 3 2" xfId="24189"/>
    <cellStyle name="40% - Ênfase4 3 2 2 6 3 3" xfId="35375"/>
    <cellStyle name="40% - Ênfase4 3 2 2 6 4" xfId="15241"/>
    <cellStyle name="40% - Ênfase4 3 2 2 6 4 2" xfId="26085"/>
    <cellStyle name="40% - Ênfase4 3 2 2 6 4 3" xfId="37271"/>
    <cellStyle name="40% - Ênfase4 3 2 2 6 5" xfId="16966"/>
    <cellStyle name="40% - Ênfase4 3 2 2 6 5 2" xfId="27981"/>
    <cellStyle name="40% - Ênfase4 3 2 2 6 5 3" xfId="39167"/>
    <cellStyle name="40% - Ênfase4 3 2 2 6 6" xfId="18691"/>
    <cellStyle name="40% - Ênfase4 3 2 2 6 6 2" xfId="29877"/>
    <cellStyle name="40% - Ênfase4 3 2 2 6 6 3" xfId="41063"/>
    <cellStyle name="40% - Ênfase4 3 2 2 6 7" xfId="20416"/>
    <cellStyle name="40% - Ênfase4 3 2 2 6 8" xfId="31604"/>
    <cellStyle name="40% - Ênfase4 3 2 2 6 9" xfId="42790"/>
    <cellStyle name="40% - Ênfase4 3 2 2 7" xfId="10347"/>
    <cellStyle name="40% - Ênfase4 3 2 2 7 2" xfId="20716"/>
    <cellStyle name="40% - Ênfase4 3 2 2 7 3" xfId="31904"/>
    <cellStyle name="40% - Ênfase4 3 2 2 8" xfId="12076"/>
    <cellStyle name="40% - Ênfase4 3 2 2 8 2" xfId="22609"/>
    <cellStyle name="40% - Ênfase4 3 2 2 8 3" xfId="33795"/>
    <cellStyle name="40% - Ênfase4 3 2 2 9" xfId="13801"/>
    <cellStyle name="40% - Ênfase4 3 2 2 9 2" xfId="24505"/>
    <cellStyle name="40% - Ênfase4 3 2 2 9 3" xfId="35691"/>
    <cellStyle name="40% - Ênfase4 3 2 3" xfId="584"/>
    <cellStyle name="40% - Ênfase4 3 2 3 10" xfId="43219"/>
    <cellStyle name="40% - Ênfase4 3 2 3 2" xfId="10492"/>
    <cellStyle name="40% - Ênfase4 3 2 3 2 2" xfId="20874"/>
    <cellStyle name="40% - Ênfase4 3 2 3 2 3" xfId="32062"/>
    <cellStyle name="40% - Ênfase4 3 2 3 3" xfId="12220"/>
    <cellStyle name="40% - Ênfase4 3 2 3 3 2" xfId="22767"/>
    <cellStyle name="40% - Ênfase4 3 2 3 3 3" xfId="33953"/>
    <cellStyle name="40% - Ênfase4 3 2 3 4" xfId="13945"/>
    <cellStyle name="40% - Ênfase4 3 2 3 4 2" xfId="24663"/>
    <cellStyle name="40% - Ênfase4 3 2 3 4 3" xfId="35849"/>
    <cellStyle name="40% - Ênfase4 3 2 3 5" xfId="15670"/>
    <cellStyle name="40% - Ênfase4 3 2 3 5 2" xfId="26559"/>
    <cellStyle name="40% - Ênfase4 3 2 3 5 3" xfId="37745"/>
    <cellStyle name="40% - Ênfase4 3 2 3 6" xfId="17395"/>
    <cellStyle name="40% - Ênfase4 3 2 3 6 2" xfId="28455"/>
    <cellStyle name="40% - Ênfase4 3 2 3 6 3" xfId="39641"/>
    <cellStyle name="40% - Ênfase4 3 2 3 7" xfId="19120"/>
    <cellStyle name="40% - Ênfase4 3 2 3 8" xfId="30308"/>
    <cellStyle name="40% - Ênfase4 3 2 3 9" xfId="41494"/>
    <cellStyle name="40% - Ênfase4 3 2 4" xfId="900"/>
    <cellStyle name="40% - Ênfase4 3 2 4 10" xfId="43507"/>
    <cellStyle name="40% - Ênfase4 3 2 4 2" xfId="10780"/>
    <cellStyle name="40% - Ênfase4 3 2 4 2 2" xfId="21190"/>
    <cellStyle name="40% - Ênfase4 3 2 4 2 3" xfId="32378"/>
    <cellStyle name="40% - Ênfase4 3 2 4 3" xfId="12508"/>
    <cellStyle name="40% - Ênfase4 3 2 4 3 2" xfId="23083"/>
    <cellStyle name="40% - Ênfase4 3 2 4 3 3" xfId="34269"/>
    <cellStyle name="40% - Ênfase4 3 2 4 4" xfId="14233"/>
    <cellStyle name="40% - Ênfase4 3 2 4 4 2" xfId="24979"/>
    <cellStyle name="40% - Ênfase4 3 2 4 4 3" xfId="36165"/>
    <cellStyle name="40% - Ênfase4 3 2 4 5" xfId="15958"/>
    <cellStyle name="40% - Ênfase4 3 2 4 5 2" xfId="26875"/>
    <cellStyle name="40% - Ênfase4 3 2 4 5 3" xfId="38061"/>
    <cellStyle name="40% - Ênfase4 3 2 4 6" xfId="17683"/>
    <cellStyle name="40% - Ênfase4 3 2 4 6 2" xfId="28771"/>
    <cellStyle name="40% - Ênfase4 3 2 4 6 3" xfId="39957"/>
    <cellStyle name="40% - Ênfase4 3 2 4 7" xfId="19408"/>
    <cellStyle name="40% - Ênfase4 3 2 4 8" xfId="30596"/>
    <cellStyle name="40% - Ênfase4 3 2 4 9" xfId="41782"/>
    <cellStyle name="40% - Ênfase4 3 2 5" xfId="1216"/>
    <cellStyle name="40% - Ênfase4 3 2 5 10" xfId="43795"/>
    <cellStyle name="40% - Ênfase4 3 2 5 2" xfId="11068"/>
    <cellStyle name="40% - Ênfase4 3 2 5 2 2" xfId="21506"/>
    <cellStyle name="40% - Ênfase4 3 2 5 2 3" xfId="32694"/>
    <cellStyle name="40% - Ênfase4 3 2 5 3" xfId="12796"/>
    <cellStyle name="40% - Ênfase4 3 2 5 3 2" xfId="23399"/>
    <cellStyle name="40% - Ênfase4 3 2 5 3 3" xfId="34585"/>
    <cellStyle name="40% - Ênfase4 3 2 5 4" xfId="14521"/>
    <cellStyle name="40% - Ênfase4 3 2 5 4 2" xfId="25295"/>
    <cellStyle name="40% - Ênfase4 3 2 5 4 3" xfId="36481"/>
    <cellStyle name="40% - Ênfase4 3 2 5 5" xfId="16246"/>
    <cellStyle name="40% - Ênfase4 3 2 5 5 2" xfId="27191"/>
    <cellStyle name="40% - Ênfase4 3 2 5 5 3" xfId="38377"/>
    <cellStyle name="40% - Ênfase4 3 2 5 6" xfId="17971"/>
    <cellStyle name="40% - Ênfase4 3 2 5 6 2" xfId="29087"/>
    <cellStyle name="40% - Ênfase4 3 2 5 6 3" xfId="40273"/>
    <cellStyle name="40% - Ênfase4 3 2 5 7" xfId="19696"/>
    <cellStyle name="40% - Ênfase4 3 2 5 8" xfId="30884"/>
    <cellStyle name="40% - Ênfase4 3 2 5 9" xfId="42070"/>
    <cellStyle name="40% - Ênfase4 3 2 6" xfId="1532"/>
    <cellStyle name="40% - Ênfase4 3 2 6 10" xfId="44083"/>
    <cellStyle name="40% - Ênfase4 3 2 6 2" xfId="11356"/>
    <cellStyle name="40% - Ênfase4 3 2 6 2 2" xfId="21822"/>
    <cellStyle name="40% - Ênfase4 3 2 6 2 3" xfId="33010"/>
    <cellStyle name="40% - Ênfase4 3 2 6 3" xfId="13084"/>
    <cellStyle name="40% - Ênfase4 3 2 6 3 2" xfId="23715"/>
    <cellStyle name="40% - Ênfase4 3 2 6 3 3" xfId="34901"/>
    <cellStyle name="40% - Ênfase4 3 2 6 4" xfId="14809"/>
    <cellStyle name="40% - Ênfase4 3 2 6 4 2" xfId="25611"/>
    <cellStyle name="40% - Ênfase4 3 2 6 4 3" xfId="36797"/>
    <cellStyle name="40% - Ênfase4 3 2 6 5" xfId="16534"/>
    <cellStyle name="40% - Ênfase4 3 2 6 5 2" xfId="27507"/>
    <cellStyle name="40% - Ênfase4 3 2 6 5 3" xfId="38693"/>
    <cellStyle name="40% - Ênfase4 3 2 6 6" xfId="18259"/>
    <cellStyle name="40% - Ênfase4 3 2 6 6 2" xfId="29403"/>
    <cellStyle name="40% - Ênfase4 3 2 6 6 3" xfId="40589"/>
    <cellStyle name="40% - Ênfase4 3 2 6 7" xfId="19984"/>
    <cellStyle name="40% - Ênfase4 3 2 6 8" xfId="31172"/>
    <cellStyle name="40% - Ênfase4 3 2 6 9" xfId="42358"/>
    <cellStyle name="40% - Ênfase4 3 2 7" xfId="1848"/>
    <cellStyle name="40% - Ênfase4 3 2 7 10" xfId="44371"/>
    <cellStyle name="40% - Ênfase4 3 2 7 2" xfId="11644"/>
    <cellStyle name="40% - Ênfase4 3 2 7 2 2" xfId="22138"/>
    <cellStyle name="40% - Ênfase4 3 2 7 2 3" xfId="33326"/>
    <cellStyle name="40% - Ênfase4 3 2 7 3" xfId="13372"/>
    <cellStyle name="40% - Ênfase4 3 2 7 3 2" xfId="24031"/>
    <cellStyle name="40% - Ênfase4 3 2 7 3 3" xfId="35217"/>
    <cellStyle name="40% - Ênfase4 3 2 7 4" xfId="15097"/>
    <cellStyle name="40% - Ênfase4 3 2 7 4 2" xfId="25927"/>
    <cellStyle name="40% - Ênfase4 3 2 7 4 3" xfId="37113"/>
    <cellStyle name="40% - Ênfase4 3 2 7 5" xfId="16822"/>
    <cellStyle name="40% - Ênfase4 3 2 7 5 2" xfId="27823"/>
    <cellStyle name="40% - Ênfase4 3 2 7 5 3" xfId="39009"/>
    <cellStyle name="40% - Ênfase4 3 2 7 6" xfId="18547"/>
    <cellStyle name="40% - Ênfase4 3 2 7 6 2" xfId="29719"/>
    <cellStyle name="40% - Ênfase4 3 2 7 6 3" xfId="40905"/>
    <cellStyle name="40% - Ênfase4 3 2 7 7" xfId="20272"/>
    <cellStyle name="40% - Ênfase4 3 2 7 8" xfId="31460"/>
    <cellStyle name="40% - Ênfase4 3 2 7 9" xfId="42646"/>
    <cellStyle name="40% - Ênfase4 3 2 8" xfId="2074"/>
    <cellStyle name="40% - Ênfase4 3 2 8 2" xfId="20560"/>
    <cellStyle name="40% - Ênfase4 3 2 8 3" xfId="31748"/>
    <cellStyle name="40% - Ênfase4 3 2 9" xfId="11932"/>
    <cellStyle name="40% - Ênfase4 3 2 9 2" xfId="22451"/>
    <cellStyle name="40% - Ênfase4 3 2 9 3" xfId="33637"/>
    <cellStyle name="40% - Ênfase4 3 3" xfId="334"/>
    <cellStyle name="40% - Ênfase4 3 3 10" xfId="15444"/>
    <cellStyle name="40% - Ênfase4 3 3 10 2" xfId="26311"/>
    <cellStyle name="40% - Ênfase4 3 3 10 3" xfId="37497"/>
    <cellStyle name="40% - Ênfase4 3 3 11" xfId="17169"/>
    <cellStyle name="40% - Ênfase4 3 3 11 2" xfId="28207"/>
    <cellStyle name="40% - Ênfase4 3 3 11 3" xfId="39393"/>
    <cellStyle name="40% - Ênfase4 3 3 12" xfId="18894"/>
    <cellStyle name="40% - Ênfase4 3 3 13" xfId="30082"/>
    <cellStyle name="40% - Ênfase4 3 3 14" xfId="41268"/>
    <cellStyle name="40% - Ênfase4 3 3 15" xfId="42993"/>
    <cellStyle name="40% - Ênfase4 3 3 2" xfId="652"/>
    <cellStyle name="40% - Ênfase4 3 3 2 10" xfId="43281"/>
    <cellStyle name="40% - Ênfase4 3 3 2 2" xfId="10554"/>
    <cellStyle name="40% - Ênfase4 3 3 2 2 2" xfId="20942"/>
    <cellStyle name="40% - Ênfase4 3 3 2 2 3" xfId="32130"/>
    <cellStyle name="40% - Ênfase4 3 3 2 3" xfId="12282"/>
    <cellStyle name="40% - Ênfase4 3 3 2 3 2" xfId="22835"/>
    <cellStyle name="40% - Ênfase4 3 3 2 3 3" xfId="34021"/>
    <cellStyle name="40% - Ênfase4 3 3 2 4" xfId="14007"/>
    <cellStyle name="40% - Ênfase4 3 3 2 4 2" xfId="24731"/>
    <cellStyle name="40% - Ênfase4 3 3 2 4 3" xfId="35917"/>
    <cellStyle name="40% - Ênfase4 3 3 2 5" xfId="15732"/>
    <cellStyle name="40% - Ênfase4 3 3 2 5 2" xfId="26627"/>
    <cellStyle name="40% - Ênfase4 3 3 2 5 3" xfId="37813"/>
    <cellStyle name="40% - Ênfase4 3 3 2 6" xfId="17457"/>
    <cellStyle name="40% - Ênfase4 3 3 2 6 2" xfId="28523"/>
    <cellStyle name="40% - Ênfase4 3 3 2 6 3" xfId="39709"/>
    <cellStyle name="40% - Ênfase4 3 3 2 7" xfId="19182"/>
    <cellStyle name="40% - Ênfase4 3 3 2 8" xfId="30370"/>
    <cellStyle name="40% - Ênfase4 3 3 2 9" xfId="41556"/>
    <cellStyle name="40% - Ênfase4 3 3 3" xfId="968"/>
    <cellStyle name="40% - Ênfase4 3 3 3 10" xfId="43569"/>
    <cellStyle name="40% - Ênfase4 3 3 3 2" xfId="10842"/>
    <cellStyle name="40% - Ênfase4 3 3 3 2 2" xfId="21258"/>
    <cellStyle name="40% - Ênfase4 3 3 3 2 3" xfId="32446"/>
    <cellStyle name="40% - Ênfase4 3 3 3 3" xfId="12570"/>
    <cellStyle name="40% - Ênfase4 3 3 3 3 2" xfId="23151"/>
    <cellStyle name="40% - Ênfase4 3 3 3 3 3" xfId="34337"/>
    <cellStyle name="40% - Ênfase4 3 3 3 4" xfId="14295"/>
    <cellStyle name="40% - Ênfase4 3 3 3 4 2" xfId="25047"/>
    <cellStyle name="40% - Ênfase4 3 3 3 4 3" xfId="36233"/>
    <cellStyle name="40% - Ênfase4 3 3 3 5" xfId="16020"/>
    <cellStyle name="40% - Ênfase4 3 3 3 5 2" xfId="26943"/>
    <cellStyle name="40% - Ênfase4 3 3 3 5 3" xfId="38129"/>
    <cellStyle name="40% - Ênfase4 3 3 3 6" xfId="17745"/>
    <cellStyle name="40% - Ênfase4 3 3 3 6 2" xfId="28839"/>
    <cellStyle name="40% - Ênfase4 3 3 3 6 3" xfId="40025"/>
    <cellStyle name="40% - Ênfase4 3 3 3 7" xfId="19470"/>
    <cellStyle name="40% - Ênfase4 3 3 3 8" xfId="30658"/>
    <cellStyle name="40% - Ênfase4 3 3 3 9" xfId="41844"/>
    <cellStyle name="40% - Ênfase4 3 3 4" xfId="1284"/>
    <cellStyle name="40% - Ênfase4 3 3 4 10" xfId="43857"/>
    <cellStyle name="40% - Ênfase4 3 3 4 2" xfId="11130"/>
    <cellStyle name="40% - Ênfase4 3 3 4 2 2" xfId="21574"/>
    <cellStyle name="40% - Ênfase4 3 3 4 2 3" xfId="32762"/>
    <cellStyle name="40% - Ênfase4 3 3 4 3" xfId="12858"/>
    <cellStyle name="40% - Ênfase4 3 3 4 3 2" xfId="23467"/>
    <cellStyle name="40% - Ênfase4 3 3 4 3 3" xfId="34653"/>
    <cellStyle name="40% - Ênfase4 3 3 4 4" xfId="14583"/>
    <cellStyle name="40% - Ênfase4 3 3 4 4 2" xfId="25363"/>
    <cellStyle name="40% - Ênfase4 3 3 4 4 3" xfId="36549"/>
    <cellStyle name="40% - Ênfase4 3 3 4 5" xfId="16308"/>
    <cellStyle name="40% - Ênfase4 3 3 4 5 2" xfId="27259"/>
    <cellStyle name="40% - Ênfase4 3 3 4 5 3" xfId="38445"/>
    <cellStyle name="40% - Ênfase4 3 3 4 6" xfId="18033"/>
    <cellStyle name="40% - Ênfase4 3 3 4 6 2" xfId="29155"/>
    <cellStyle name="40% - Ênfase4 3 3 4 6 3" xfId="40341"/>
    <cellStyle name="40% - Ênfase4 3 3 4 7" xfId="19758"/>
    <cellStyle name="40% - Ênfase4 3 3 4 8" xfId="30946"/>
    <cellStyle name="40% - Ênfase4 3 3 4 9" xfId="42132"/>
    <cellStyle name="40% - Ênfase4 3 3 5" xfId="1600"/>
    <cellStyle name="40% - Ênfase4 3 3 5 10" xfId="44145"/>
    <cellStyle name="40% - Ênfase4 3 3 5 2" xfId="11418"/>
    <cellStyle name="40% - Ênfase4 3 3 5 2 2" xfId="21890"/>
    <cellStyle name="40% - Ênfase4 3 3 5 2 3" xfId="33078"/>
    <cellStyle name="40% - Ênfase4 3 3 5 3" xfId="13146"/>
    <cellStyle name="40% - Ênfase4 3 3 5 3 2" xfId="23783"/>
    <cellStyle name="40% - Ênfase4 3 3 5 3 3" xfId="34969"/>
    <cellStyle name="40% - Ênfase4 3 3 5 4" xfId="14871"/>
    <cellStyle name="40% - Ênfase4 3 3 5 4 2" xfId="25679"/>
    <cellStyle name="40% - Ênfase4 3 3 5 4 3" xfId="36865"/>
    <cellStyle name="40% - Ênfase4 3 3 5 5" xfId="16596"/>
    <cellStyle name="40% - Ênfase4 3 3 5 5 2" xfId="27575"/>
    <cellStyle name="40% - Ênfase4 3 3 5 5 3" xfId="38761"/>
    <cellStyle name="40% - Ênfase4 3 3 5 6" xfId="18321"/>
    <cellStyle name="40% - Ênfase4 3 3 5 6 2" xfId="29471"/>
    <cellStyle name="40% - Ênfase4 3 3 5 6 3" xfId="40657"/>
    <cellStyle name="40% - Ênfase4 3 3 5 7" xfId="20046"/>
    <cellStyle name="40% - Ênfase4 3 3 5 8" xfId="31234"/>
    <cellStyle name="40% - Ênfase4 3 3 5 9" xfId="42420"/>
    <cellStyle name="40% - Ênfase4 3 3 6" xfId="1916"/>
    <cellStyle name="40% - Ênfase4 3 3 6 10" xfId="44433"/>
    <cellStyle name="40% - Ênfase4 3 3 6 2" xfId="11706"/>
    <cellStyle name="40% - Ênfase4 3 3 6 2 2" xfId="22206"/>
    <cellStyle name="40% - Ênfase4 3 3 6 2 3" xfId="33394"/>
    <cellStyle name="40% - Ênfase4 3 3 6 3" xfId="13434"/>
    <cellStyle name="40% - Ênfase4 3 3 6 3 2" xfId="24099"/>
    <cellStyle name="40% - Ênfase4 3 3 6 3 3" xfId="35285"/>
    <cellStyle name="40% - Ênfase4 3 3 6 4" xfId="15159"/>
    <cellStyle name="40% - Ênfase4 3 3 6 4 2" xfId="25995"/>
    <cellStyle name="40% - Ênfase4 3 3 6 4 3" xfId="37181"/>
    <cellStyle name="40% - Ênfase4 3 3 6 5" xfId="16884"/>
    <cellStyle name="40% - Ênfase4 3 3 6 5 2" xfId="27891"/>
    <cellStyle name="40% - Ênfase4 3 3 6 5 3" xfId="39077"/>
    <cellStyle name="40% - Ênfase4 3 3 6 6" xfId="18609"/>
    <cellStyle name="40% - Ênfase4 3 3 6 6 2" xfId="29787"/>
    <cellStyle name="40% - Ênfase4 3 3 6 6 3" xfId="40973"/>
    <cellStyle name="40% - Ênfase4 3 3 6 7" xfId="20334"/>
    <cellStyle name="40% - Ênfase4 3 3 6 8" xfId="31522"/>
    <cellStyle name="40% - Ênfase4 3 3 6 9" xfId="42708"/>
    <cellStyle name="40% - Ênfase4 3 3 7" xfId="10265"/>
    <cellStyle name="40% - Ênfase4 3 3 7 2" xfId="20626"/>
    <cellStyle name="40% - Ênfase4 3 3 7 3" xfId="31814"/>
    <cellStyle name="40% - Ênfase4 3 3 8" xfId="11994"/>
    <cellStyle name="40% - Ênfase4 3 3 8 2" xfId="22519"/>
    <cellStyle name="40% - Ênfase4 3 3 8 3" xfId="33705"/>
    <cellStyle name="40% - Ênfase4 3 3 9" xfId="13719"/>
    <cellStyle name="40% - Ênfase4 3 3 9 2" xfId="24415"/>
    <cellStyle name="40% - Ênfase4 3 3 9 3" xfId="35601"/>
    <cellStyle name="40% - Ênfase4 3 4" xfId="494"/>
    <cellStyle name="40% - Ênfase4 3 4 10" xfId="43137"/>
    <cellStyle name="40% - Ênfase4 3 4 2" xfId="10410"/>
    <cellStyle name="40% - Ênfase4 3 4 2 2" xfId="20784"/>
    <cellStyle name="40% - Ênfase4 3 4 2 3" xfId="31972"/>
    <cellStyle name="40% - Ênfase4 3 4 3" xfId="12138"/>
    <cellStyle name="40% - Ênfase4 3 4 3 2" xfId="22677"/>
    <cellStyle name="40% - Ênfase4 3 4 3 3" xfId="33863"/>
    <cellStyle name="40% - Ênfase4 3 4 4" xfId="13863"/>
    <cellStyle name="40% - Ênfase4 3 4 4 2" xfId="24573"/>
    <cellStyle name="40% - Ênfase4 3 4 4 3" xfId="35759"/>
    <cellStyle name="40% - Ênfase4 3 4 5" xfId="15588"/>
    <cellStyle name="40% - Ênfase4 3 4 5 2" xfId="26469"/>
    <cellStyle name="40% - Ênfase4 3 4 5 3" xfId="37655"/>
    <cellStyle name="40% - Ênfase4 3 4 6" xfId="17313"/>
    <cellStyle name="40% - Ênfase4 3 4 6 2" xfId="28365"/>
    <cellStyle name="40% - Ênfase4 3 4 6 3" xfId="39551"/>
    <cellStyle name="40% - Ênfase4 3 4 7" xfId="19038"/>
    <cellStyle name="40% - Ênfase4 3 4 8" xfId="30226"/>
    <cellStyle name="40% - Ênfase4 3 4 9" xfId="41412"/>
    <cellStyle name="40% - Ênfase4 3 5" xfId="810"/>
    <cellStyle name="40% - Ênfase4 3 5 10" xfId="43425"/>
    <cellStyle name="40% - Ênfase4 3 5 2" xfId="10698"/>
    <cellStyle name="40% - Ênfase4 3 5 2 2" xfId="21100"/>
    <cellStyle name="40% - Ênfase4 3 5 2 3" xfId="32288"/>
    <cellStyle name="40% - Ênfase4 3 5 3" xfId="12426"/>
    <cellStyle name="40% - Ênfase4 3 5 3 2" xfId="22993"/>
    <cellStyle name="40% - Ênfase4 3 5 3 3" xfId="34179"/>
    <cellStyle name="40% - Ênfase4 3 5 4" xfId="14151"/>
    <cellStyle name="40% - Ênfase4 3 5 4 2" xfId="24889"/>
    <cellStyle name="40% - Ênfase4 3 5 4 3" xfId="36075"/>
    <cellStyle name="40% - Ênfase4 3 5 5" xfId="15876"/>
    <cellStyle name="40% - Ênfase4 3 5 5 2" xfId="26785"/>
    <cellStyle name="40% - Ênfase4 3 5 5 3" xfId="37971"/>
    <cellStyle name="40% - Ênfase4 3 5 6" xfId="17601"/>
    <cellStyle name="40% - Ênfase4 3 5 6 2" xfId="28681"/>
    <cellStyle name="40% - Ênfase4 3 5 6 3" xfId="39867"/>
    <cellStyle name="40% - Ênfase4 3 5 7" xfId="19326"/>
    <cellStyle name="40% - Ênfase4 3 5 8" xfId="30514"/>
    <cellStyle name="40% - Ênfase4 3 5 9" xfId="41700"/>
    <cellStyle name="40% - Ênfase4 3 6" xfId="1126"/>
    <cellStyle name="40% - Ênfase4 3 6 10" xfId="43713"/>
    <cellStyle name="40% - Ênfase4 3 6 2" xfId="10986"/>
    <cellStyle name="40% - Ênfase4 3 6 2 2" xfId="21416"/>
    <cellStyle name="40% - Ênfase4 3 6 2 3" xfId="32604"/>
    <cellStyle name="40% - Ênfase4 3 6 3" xfId="12714"/>
    <cellStyle name="40% - Ênfase4 3 6 3 2" xfId="23309"/>
    <cellStyle name="40% - Ênfase4 3 6 3 3" xfId="34495"/>
    <cellStyle name="40% - Ênfase4 3 6 4" xfId="14439"/>
    <cellStyle name="40% - Ênfase4 3 6 4 2" xfId="25205"/>
    <cellStyle name="40% - Ênfase4 3 6 4 3" xfId="36391"/>
    <cellStyle name="40% - Ênfase4 3 6 5" xfId="16164"/>
    <cellStyle name="40% - Ênfase4 3 6 5 2" xfId="27101"/>
    <cellStyle name="40% - Ênfase4 3 6 5 3" xfId="38287"/>
    <cellStyle name="40% - Ênfase4 3 6 6" xfId="17889"/>
    <cellStyle name="40% - Ênfase4 3 6 6 2" xfId="28997"/>
    <cellStyle name="40% - Ênfase4 3 6 6 3" xfId="40183"/>
    <cellStyle name="40% - Ênfase4 3 6 7" xfId="19614"/>
    <cellStyle name="40% - Ênfase4 3 6 8" xfId="30802"/>
    <cellStyle name="40% - Ênfase4 3 6 9" xfId="41988"/>
    <cellStyle name="40% - Ênfase4 3 7" xfId="1442"/>
    <cellStyle name="40% - Ênfase4 3 7 10" xfId="44001"/>
    <cellStyle name="40% - Ênfase4 3 7 2" xfId="11274"/>
    <cellStyle name="40% - Ênfase4 3 7 2 2" xfId="21732"/>
    <cellStyle name="40% - Ênfase4 3 7 2 3" xfId="32920"/>
    <cellStyle name="40% - Ênfase4 3 7 3" xfId="13002"/>
    <cellStyle name="40% - Ênfase4 3 7 3 2" xfId="23625"/>
    <cellStyle name="40% - Ênfase4 3 7 3 3" xfId="34811"/>
    <cellStyle name="40% - Ênfase4 3 7 4" xfId="14727"/>
    <cellStyle name="40% - Ênfase4 3 7 4 2" xfId="25521"/>
    <cellStyle name="40% - Ênfase4 3 7 4 3" xfId="36707"/>
    <cellStyle name="40% - Ênfase4 3 7 5" xfId="16452"/>
    <cellStyle name="40% - Ênfase4 3 7 5 2" xfId="27417"/>
    <cellStyle name="40% - Ênfase4 3 7 5 3" xfId="38603"/>
    <cellStyle name="40% - Ênfase4 3 7 6" xfId="18177"/>
    <cellStyle name="40% - Ênfase4 3 7 6 2" xfId="29313"/>
    <cellStyle name="40% - Ênfase4 3 7 6 3" xfId="40499"/>
    <cellStyle name="40% - Ênfase4 3 7 7" xfId="19902"/>
    <cellStyle name="40% - Ênfase4 3 7 8" xfId="31090"/>
    <cellStyle name="40% - Ênfase4 3 7 9" xfId="42276"/>
    <cellStyle name="40% - Ênfase4 3 8" xfId="1758"/>
    <cellStyle name="40% - Ênfase4 3 8 10" xfId="44289"/>
    <cellStyle name="40% - Ênfase4 3 8 2" xfId="11562"/>
    <cellStyle name="40% - Ênfase4 3 8 2 2" xfId="22048"/>
    <cellStyle name="40% - Ênfase4 3 8 2 3" xfId="33236"/>
    <cellStyle name="40% - Ênfase4 3 8 3" xfId="13290"/>
    <cellStyle name="40% - Ênfase4 3 8 3 2" xfId="23941"/>
    <cellStyle name="40% - Ênfase4 3 8 3 3" xfId="35127"/>
    <cellStyle name="40% - Ênfase4 3 8 4" xfId="15015"/>
    <cellStyle name="40% - Ênfase4 3 8 4 2" xfId="25837"/>
    <cellStyle name="40% - Ênfase4 3 8 4 3" xfId="37023"/>
    <cellStyle name="40% - Ênfase4 3 8 5" xfId="16740"/>
    <cellStyle name="40% - Ênfase4 3 8 5 2" xfId="27733"/>
    <cellStyle name="40% - Ênfase4 3 8 5 3" xfId="38919"/>
    <cellStyle name="40% - Ênfase4 3 8 6" xfId="18465"/>
    <cellStyle name="40% - Ênfase4 3 8 6 2" xfId="29629"/>
    <cellStyle name="40% - Ênfase4 3 8 6 3" xfId="40815"/>
    <cellStyle name="40% - Ênfase4 3 8 7" xfId="20190"/>
    <cellStyle name="40% - Ênfase4 3 8 8" xfId="31378"/>
    <cellStyle name="40% - Ênfase4 3 8 9" xfId="42564"/>
    <cellStyle name="40% - Ênfase4 3 9" xfId="2076"/>
    <cellStyle name="40% - Ênfase4 3 9 2" xfId="20478"/>
    <cellStyle name="40% - Ênfase4 3 9 3" xfId="31666"/>
    <cellStyle name="40% - Ênfase4 4" xfId="198"/>
    <cellStyle name="40% - Ênfase4 4 10" xfId="13595"/>
    <cellStyle name="40% - Ênfase4 4 10 2" xfId="24279"/>
    <cellStyle name="40% - Ênfase4 4 10 3" xfId="35465"/>
    <cellStyle name="40% - Ênfase4 4 11" xfId="15320"/>
    <cellStyle name="40% - Ênfase4 4 11 2" xfId="26175"/>
    <cellStyle name="40% - Ênfase4 4 11 3" xfId="37361"/>
    <cellStyle name="40% - Ênfase4 4 12" xfId="17045"/>
    <cellStyle name="40% - Ênfase4 4 12 2" xfId="28071"/>
    <cellStyle name="40% - Ênfase4 4 12 3" xfId="39257"/>
    <cellStyle name="40% - Ênfase4 4 13" xfId="18770"/>
    <cellStyle name="40% - Ênfase4 4 14" xfId="29958"/>
    <cellStyle name="40% - Ênfase4 4 15" xfId="41144"/>
    <cellStyle name="40% - Ênfase4 4 16" xfId="42869"/>
    <cellStyle name="40% - Ênfase4 4 2" xfId="356"/>
    <cellStyle name="40% - Ênfase4 4 2 10" xfId="15464"/>
    <cellStyle name="40% - Ênfase4 4 2 10 2" xfId="26333"/>
    <cellStyle name="40% - Ênfase4 4 2 10 3" xfId="37519"/>
    <cellStyle name="40% - Ênfase4 4 2 11" xfId="17189"/>
    <cellStyle name="40% - Ênfase4 4 2 11 2" xfId="28229"/>
    <cellStyle name="40% - Ênfase4 4 2 11 3" xfId="39415"/>
    <cellStyle name="40% - Ênfase4 4 2 12" xfId="18914"/>
    <cellStyle name="40% - Ênfase4 4 2 13" xfId="30102"/>
    <cellStyle name="40% - Ênfase4 4 2 14" xfId="41288"/>
    <cellStyle name="40% - Ênfase4 4 2 15" xfId="43013"/>
    <cellStyle name="40% - Ênfase4 4 2 2" xfId="674"/>
    <cellStyle name="40% - Ênfase4 4 2 2 10" xfId="43301"/>
    <cellStyle name="40% - Ênfase4 4 2 2 2" xfId="10574"/>
    <cellStyle name="40% - Ênfase4 4 2 2 2 2" xfId="20964"/>
    <cellStyle name="40% - Ênfase4 4 2 2 2 3" xfId="32152"/>
    <cellStyle name="40% - Ênfase4 4 2 2 3" xfId="12302"/>
    <cellStyle name="40% - Ênfase4 4 2 2 3 2" xfId="22857"/>
    <cellStyle name="40% - Ênfase4 4 2 2 3 3" xfId="34043"/>
    <cellStyle name="40% - Ênfase4 4 2 2 4" xfId="14027"/>
    <cellStyle name="40% - Ênfase4 4 2 2 4 2" xfId="24753"/>
    <cellStyle name="40% - Ênfase4 4 2 2 4 3" xfId="35939"/>
    <cellStyle name="40% - Ênfase4 4 2 2 5" xfId="15752"/>
    <cellStyle name="40% - Ênfase4 4 2 2 5 2" xfId="26649"/>
    <cellStyle name="40% - Ênfase4 4 2 2 5 3" xfId="37835"/>
    <cellStyle name="40% - Ênfase4 4 2 2 6" xfId="17477"/>
    <cellStyle name="40% - Ênfase4 4 2 2 6 2" xfId="28545"/>
    <cellStyle name="40% - Ênfase4 4 2 2 6 3" xfId="39731"/>
    <cellStyle name="40% - Ênfase4 4 2 2 7" xfId="19202"/>
    <cellStyle name="40% - Ênfase4 4 2 2 8" xfId="30390"/>
    <cellStyle name="40% - Ênfase4 4 2 2 9" xfId="41576"/>
    <cellStyle name="40% - Ênfase4 4 2 3" xfId="990"/>
    <cellStyle name="40% - Ênfase4 4 2 3 10" xfId="43589"/>
    <cellStyle name="40% - Ênfase4 4 2 3 2" xfId="10862"/>
    <cellStyle name="40% - Ênfase4 4 2 3 2 2" xfId="21280"/>
    <cellStyle name="40% - Ênfase4 4 2 3 2 3" xfId="32468"/>
    <cellStyle name="40% - Ênfase4 4 2 3 3" xfId="12590"/>
    <cellStyle name="40% - Ênfase4 4 2 3 3 2" xfId="23173"/>
    <cellStyle name="40% - Ênfase4 4 2 3 3 3" xfId="34359"/>
    <cellStyle name="40% - Ênfase4 4 2 3 4" xfId="14315"/>
    <cellStyle name="40% - Ênfase4 4 2 3 4 2" xfId="25069"/>
    <cellStyle name="40% - Ênfase4 4 2 3 4 3" xfId="36255"/>
    <cellStyle name="40% - Ênfase4 4 2 3 5" xfId="16040"/>
    <cellStyle name="40% - Ênfase4 4 2 3 5 2" xfId="26965"/>
    <cellStyle name="40% - Ênfase4 4 2 3 5 3" xfId="38151"/>
    <cellStyle name="40% - Ênfase4 4 2 3 6" xfId="17765"/>
    <cellStyle name="40% - Ênfase4 4 2 3 6 2" xfId="28861"/>
    <cellStyle name="40% - Ênfase4 4 2 3 6 3" xfId="40047"/>
    <cellStyle name="40% - Ênfase4 4 2 3 7" xfId="19490"/>
    <cellStyle name="40% - Ênfase4 4 2 3 8" xfId="30678"/>
    <cellStyle name="40% - Ênfase4 4 2 3 9" xfId="41864"/>
    <cellStyle name="40% - Ênfase4 4 2 4" xfId="1306"/>
    <cellStyle name="40% - Ênfase4 4 2 4 10" xfId="43877"/>
    <cellStyle name="40% - Ênfase4 4 2 4 2" xfId="11150"/>
    <cellStyle name="40% - Ênfase4 4 2 4 2 2" xfId="21596"/>
    <cellStyle name="40% - Ênfase4 4 2 4 2 3" xfId="32784"/>
    <cellStyle name="40% - Ênfase4 4 2 4 3" xfId="12878"/>
    <cellStyle name="40% - Ênfase4 4 2 4 3 2" xfId="23489"/>
    <cellStyle name="40% - Ênfase4 4 2 4 3 3" xfId="34675"/>
    <cellStyle name="40% - Ênfase4 4 2 4 4" xfId="14603"/>
    <cellStyle name="40% - Ênfase4 4 2 4 4 2" xfId="25385"/>
    <cellStyle name="40% - Ênfase4 4 2 4 4 3" xfId="36571"/>
    <cellStyle name="40% - Ênfase4 4 2 4 5" xfId="16328"/>
    <cellStyle name="40% - Ênfase4 4 2 4 5 2" xfId="27281"/>
    <cellStyle name="40% - Ênfase4 4 2 4 5 3" xfId="38467"/>
    <cellStyle name="40% - Ênfase4 4 2 4 6" xfId="18053"/>
    <cellStyle name="40% - Ênfase4 4 2 4 6 2" xfId="29177"/>
    <cellStyle name="40% - Ênfase4 4 2 4 6 3" xfId="40363"/>
    <cellStyle name="40% - Ênfase4 4 2 4 7" xfId="19778"/>
    <cellStyle name="40% - Ênfase4 4 2 4 8" xfId="30966"/>
    <cellStyle name="40% - Ênfase4 4 2 4 9" xfId="42152"/>
    <cellStyle name="40% - Ênfase4 4 2 5" xfId="1622"/>
    <cellStyle name="40% - Ênfase4 4 2 5 10" xfId="44165"/>
    <cellStyle name="40% - Ênfase4 4 2 5 2" xfId="11438"/>
    <cellStyle name="40% - Ênfase4 4 2 5 2 2" xfId="21912"/>
    <cellStyle name="40% - Ênfase4 4 2 5 2 3" xfId="33100"/>
    <cellStyle name="40% - Ênfase4 4 2 5 3" xfId="13166"/>
    <cellStyle name="40% - Ênfase4 4 2 5 3 2" xfId="23805"/>
    <cellStyle name="40% - Ênfase4 4 2 5 3 3" xfId="34991"/>
    <cellStyle name="40% - Ênfase4 4 2 5 4" xfId="14891"/>
    <cellStyle name="40% - Ênfase4 4 2 5 4 2" xfId="25701"/>
    <cellStyle name="40% - Ênfase4 4 2 5 4 3" xfId="36887"/>
    <cellStyle name="40% - Ênfase4 4 2 5 5" xfId="16616"/>
    <cellStyle name="40% - Ênfase4 4 2 5 5 2" xfId="27597"/>
    <cellStyle name="40% - Ênfase4 4 2 5 5 3" xfId="38783"/>
    <cellStyle name="40% - Ênfase4 4 2 5 6" xfId="18341"/>
    <cellStyle name="40% - Ênfase4 4 2 5 6 2" xfId="29493"/>
    <cellStyle name="40% - Ênfase4 4 2 5 6 3" xfId="40679"/>
    <cellStyle name="40% - Ênfase4 4 2 5 7" xfId="20066"/>
    <cellStyle name="40% - Ênfase4 4 2 5 8" xfId="31254"/>
    <cellStyle name="40% - Ênfase4 4 2 5 9" xfId="42440"/>
    <cellStyle name="40% - Ênfase4 4 2 6" xfId="1938"/>
    <cellStyle name="40% - Ênfase4 4 2 6 10" xfId="44453"/>
    <cellStyle name="40% - Ênfase4 4 2 6 2" xfId="11726"/>
    <cellStyle name="40% - Ênfase4 4 2 6 2 2" xfId="22228"/>
    <cellStyle name="40% - Ênfase4 4 2 6 2 3" xfId="33416"/>
    <cellStyle name="40% - Ênfase4 4 2 6 3" xfId="13454"/>
    <cellStyle name="40% - Ênfase4 4 2 6 3 2" xfId="24121"/>
    <cellStyle name="40% - Ênfase4 4 2 6 3 3" xfId="35307"/>
    <cellStyle name="40% - Ênfase4 4 2 6 4" xfId="15179"/>
    <cellStyle name="40% - Ênfase4 4 2 6 4 2" xfId="26017"/>
    <cellStyle name="40% - Ênfase4 4 2 6 4 3" xfId="37203"/>
    <cellStyle name="40% - Ênfase4 4 2 6 5" xfId="16904"/>
    <cellStyle name="40% - Ênfase4 4 2 6 5 2" xfId="27913"/>
    <cellStyle name="40% - Ênfase4 4 2 6 5 3" xfId="39099"/>
    <cellStyle name="40% - Ênfase4 4 2 6 6" xfId="18629"/>
    <cellStyle name="40% - Ênfase4 4 2 6 6 2" xfId="29809"/>
    <cellStyle name="40% - Ênfase4 4 2 6 6 3" xfId="40995"/>
    <cellStyle name="40% - Ênfase4 4 2 6 7" xfId="20354"/>
    <cellStyle name="40% - Ênfase4 4 2 6 8" xfId="31542"/>
    <cellStyle name="40% - Ênfase4 4 2 6 9" xfId="42728"/>
    <cellStyle name="40% - Ênfase4 4 2 7" xfId="10285"/>
    <cellStyle name="40% - Ênfase4 4 2 7 2" xfId="20648"/>
    <cellStyle name="40% - Ênfase4 4 2 7 3" xfId="31836"/>
    <cellStyle name="40% - Ênfase4 4 2 8" xfId="12014"/>
    <cellStyle name="40% - Ênfase4 4 2 8 2" xfId="22541"/>
    <cellStyle name="40% - Ênfase4 4 2 8 3" xfId="33727"/>
    <cellStyle name="40% - Ênfase4 4 2 9" xfId="13739"/>
    <cellStyle name="40% - Ênfase4 4 2 9 2" xfId="24437"/>
    <cellStyle name="40% - Ênfase4 4 2 9 3" xfId="35623"/>
    <cellStyle name="40% - Ênfase4 4 3" xfId="516"/>
    <cellStyle name="40% - Ênfase4 4 3 10" xfId="43157"/>
    <cellStyle name="40% - Ênfase4 4 3 2" xfId="10430"/>
    <cellStyle name="40% - Ênfase4 4 3 2 2" xfId="20806"/>
    <cellStyle name="40% - Ênfase4 4 3 2 3" xfId="31994"/>
    <cellStyle name="40% - Ênfase4 4 3 3" xfId="12158"/>
    <cellStyle name="40% - Ênfase4 4 3 3 2" xfId="22699"/>
    <cellStyle name="40% - Ênfase4 4 3 3 3" xfId="33885"/>
    <cellStyle name="40% - Ênfase4 4 3 4" xfId="13883"/>
    <cellStyle name="40% - Ênfase4 4 3 4 2" xfId="24595"/>
    <cellStyle name="40% - Ênfase4 4 3 4 3" xfId="35781"/>
    <cellStyle name="40% - Ênfase4 4 3 5" xfId="15608"/>
    <cellStyle name="40% - Ênfase4 4 3 5 2" xfId="26491"/>
    <cellStyle name="40% - Ênfase4 4 3 5 3" xfId="37677"/>
    <cellStyle name="40% - Ênfase4 4 3 6" xfId="17333"/>
    <cellStyle name="40% - Ênfase4 4 3 6 2" xfId="28387"/>
    <cellStyle name="40% - Ênfase4 4 3 6 3" xfId="39573"/>
    <cellStyle name="40% - Ênfase4 4 3 7" xfId="19058"/>
    <cellStyle name="40% - Ênfase4 4 3 8" xfId="30246"/>
    <cellStyle name="40% - Ênfase4 4 3 9" xfId="41432"/>
    <cellStyle name="40% - Ênfase4 4 4" xfId="832"/>
    <cellStyle name="40% - Ênfase4 4 4 10" xfId="43445"/>
    <cellStyle name="40% - Ênfase4 4 4 2" xfId="10718"/>
    <cellStyle name="40% - Ênfase4 4 4 2 2" xfId="21122"/>
    <cellStyle name="40% - Ênfase4 4 4 2 3" xfId="32310"/>
    <cellStyle name="40% - Ênfase4 4 4 3" xfId="12446"/>
    <cellStyle name="40% - Ênfase4 4 4 3 2" xfId="23015"/>
    <cellStyle name="40% - Ênfase4 4 4 3 3" xfId="34201"/>
    <cellStyle name="40% - Ênfase4 4 4 4" xfId="14171"/>
    <cellStyle name="40% - Ênfase4 4 4 4 2" xfId="24911"/>
    <cellStyle name="40% - Ênfase4 4 4 4 3" xfId="36097"/>
    <cellStyle name="40% - Ênfase4 4 4 5" xfId="15896"/>
    <cellStyle name="40% - Ênfase4 4 4 5 2" xfId="26807"/>
    <cellStyle name="40% - Ênfase4 4 4 5 3" xfId="37993"/>
    <cellStyle name="40% - Ênfase4 4 4 6" xfId="17621"/>
    <cellStyle name="40% - Ênfase4 4 4 6 2" xfId="28703"/>
    <cellStyle name="40% - Ênfase4 4 4 6 3" xfId="39889"/>
    <cellStyle name="40% - Ênfase4 4 4 7" xfId="19346"/>
    <cellStyle name="40% - Ênfase4 4 4 8" xfId="30534"/>
    <cellStyle name="40% - Ênfase4 4 4 9" xfId="41720"/>
    <cellStyle name="40% - Ênfase4 4 5" xfId="1148"/>
    <cellStyle name="40% - Ênfase4 4 5 10" xfId="43733"/>
    <cellStyle name="40% - Ênfase4 4 5 2" xfId="11006"/>
    <cellStyle name="40% - Ênfase4 4 5 2 2" xfId="21438"/>
    <cellStyle name="40% - Ênfase4 4 5 2 3" xfId="32626"/>
    <cellStyle name="40% - Ênfase4 4 5 3" xfId="12734"/>
    <cellStyle name="40% - Ênfase4 4 5 3 2" xfId="23331"/>
    <cellStyle name="40% - Ênfase4 4 5 3 3" xfId="34517"/>
    <cellStyle name="40% - Ênfase4 4 5 4" xfId="14459"/>
    <cellStyle name="40% - Ênfase4 4 5 4 2" xfId="25227"/>
    <cellStyle name="40% - Ênfase4 4 5 4 3" xfId="36413"/>
    <cellStyle name="40% - Ênfase4 4 5 5" xfId="16184"/>
    <cellStyle name="40% - Ênfase4 4 5 5 2" xfId="27123"/>
    <cellStyle name="40% - Ênfase4 4 5 5 3" xfId="38309"/>
    <cellStyle name="40% - Ênfase4 4 5 6" xfId="17909"/>
    <cellStyle name="40% - Ênfase4 4 5 6 2" xfId="29019"/>
    <cellStyle name="40% - Ênfase4 4 5 6 3" xfId="40205"/>
    <cellStyle name="40% - Ênfase4 4 5 7" xfId="19634"/>
    <cellStyle name="40% - Ênfase4 4 5 8" xfId="30822"/>
    <cellStyle name="40% - Ênfase4 4 5 9" xfId="42008"/>
    <cellStyle name="40% - Ênfase4 4 6" xfId="1464"/>
    <cellStyle name="40% - Ênfase4 4 6 10" xfId="44021"/>
    <cellStyle name="40% - Ênfase4 4 6 2" xfId="11294"/>
    <cellStyle name="40% - Ênfase4 4 6 2 2" xfId="21754"/>
    <cellStyle name="40% - Ênfase4 4 6 2 3" xfId="32942"/>
    <cellStyle name="40% - Ênfase4 4 6 3" xfId="13022"/>
    <cellStyle name="40% - Ênfase4 4 6 3 2" xfId="23647"/>
    <cellStyle name="40% - Ênfase4 4 6 3 3" xfId="34833"/>
    <cellStyle name="40% - Ênfase4 4 6 4" xfId="14747"/>
    <cellStyle name="40% - Ênfase4 4 6 4 2" xfId="25543"/>
    <cellStyle name="40% - Ênfase4 4 6 4 3" xfId="36729"/>
    <cellStyle name="40% - Ênfase4 4 6 5" xfId="16472"/>
    <cellStyle name="40% - Ênfase4 4 6 5 2" xfId="27439"/>
    <cellStyle name="40% - Ênfase4 4 6 5 3" xfId="38625"/>
    <cellStyle name="40% - Ênfase4 4 6 6" xfId="18197"/>
    <cellStyle name="40% - Ênfase4 4 6 6 2" xfId="29335"/>
    <cellStyle name="40% - Ênfase4 4 6 6 3" xfId="40521"/>
    <cellStyle name="40% - Ênfase4 4 6 7" xfId="19922"/>
    <cellStyle name="40% - Ênfase4 4 6 8" xfId="31110"/>
    <cellStyle name="40% - Ênfase4 4 6 9" xfId="42296"/>
    <cellStyle name="40% - Ênfase4 4 7" xfId="1780"/>
    <cellStyle name="40% - Ênfase4 4 7 10" xfId="44309"/>
    <cellStyle name="40% - Ênfase4 4 7 2" xfId="11582"/>
    <cellStyle name="40% - Ênfase4 4 7 2 2" xfId="22070"/>
    <cellStyle name="40% - Ênfase4 4 7 2 3" xfId="33258"/>
    <cellStyle name="40% - Ênfase4 4 7 3" xfId="13310"/>
    <cellStyle name="40% - Ênfase4 4 7 3 2" xfId="23963"/>
    <cellStyle name="40% - Ênfase4 4 7 3 3" xfId="35149"/>
    <cellStyle name="40% - Ênfase4 4 7 4" xfId="15035"/>
    <cellStyle name="40% - Ênfase4 4 7 4 2" xfId="25859"/>
    <cellStyle name="40% - Ênfase4 4 7 4 3" xfId="37045"/>
    <cellStyle name="40% - Ênfase4 4 7 5" xfId="16760"/>
    <cellStyle name="40% - Ênfase4 4 7 5 2" xfId="27755"/>
    <cellStyle name="40% - Ênfase4 4 7 5 3" xfId="38941"/>
    <cellStyle name="40% - Ênfase4 4 7 6" xfId="18485"/>
    <cellStyle name="40% - Ênfase4 4 7 6 2" xfId="29651"/>
    <cellStyle name="40% - Ênfase4 4 7 6 3" xfId="40837"/>
    <cellStyle name="40% - Ênfase4 4 7 7" xfId="20210"/>
    <cellStyle name="40% - Ênfase4 4 7 8" xfId="31398"/>
    <cellStyle name="40% - Ênfase4 4 7 9" xfId="42584"/>
    <cellStyle name="40% - Ênfase4 4 8" xfId="2039"/>
    <cellStyle name="40% - Ênfase4 4 8 2" xfId="20498"/>
    <cellStyle name="40% - Ênfase4 4 8 3" xfId="31686"/>
    <cellStyle name="40% - Ênfase4 4 9" xfId="11870"/>
    <cellStyle name="40% - Ênfase4 4 9 2" xfId="22383"/>
    <cellStyle name="40% - Ênfase4 4 9 3" xfId="33569"/>
    <cellStyle name="40% - Ênfase4 5" xfId="220"/>
    <cellStyle name="40% - Ênfase4 5 10" xfId="13615"/>
    <cellStyle name="40% - Ênfase4 5 10 2" xfId="24301"/>
    <cellStyle name="40% - Ênfase4 5 10 3" xfId="35487"/>
    <cellStyle name="40% - Ênfase4 5 11" xfId="15340"/>
    <cellStyle name="40% - Ênfase4 5 11 2" xfId="26197"/>
    <cellStyle name="40% - Ênfase4 5 11 3" xfId="37383"/>
    <cellStyle name="40% - Ênfase4 5 12" xfId="17065"/>
    <cellStyle name="40% - Ênfase4 5 12 2" xfId="28093"/>
    <cellStyle name="40% - Ênfase4 5 12 3" xfId="39279"/>
    <cellStyle name="40% - Ênfase4 5 13" xfId="18790"/>
    <cellStyle name="40% - Ênfase4 5 14" xfId="29978"/>
    <cellStyle name="40% - Ênfase4 5 15" xfId="41164"/>
    <cellStyle name="40% - Ênfase4 5 16" xfId="42889"/>
    <cellStyle name="40% - Ênfase4 5 2" xfId="378"/>
    <cellStyle name="40% - Ênfase4 5 2 10" xfId="15484"/>
    <cellStyle name="40% - Ênfase4 5 2 10 2" xfId="26355"/>
    <cellStyle name="40% - Ênfase4 5 2 10 3" xfId="37541"/>
    <cellStyle name="40% - Ênfase4 5 2 11" xfId="17209"/>
    <cellStyle name="40% - Ênfase4 5 2 11 2" xfId="28251"/>
    <cellStyle name="40% - Ênfase4 5 2 11 3" xfId="39437"/>
    <cellStyle name="40% - Ênfase4 5 2 12" xfId="18934"/>
    <cellStyle name="40% - Ênfase4 5 2 13" xfId="30122"/>
    <cellStyle name="40% - Ênfase4 5 2 14" xfId="41308"/>
    <cellStyle name="40% - Ênfase4 5 2 15" xfId="43033"/>
    <cellStyle name="40% - Ênfase4 5 2 2" xfId="696"/>
    <cellStyle name="40% - Ênfase4 5 2 2 10" xfId="43321"/>
    <cellStyle name="40% - Ênfase4 5 2 2 2" xfId="10594"/>
    <cellStyle name="40% - Ênfase4 5 2 2 2 2" xfId="20986"/>
    <cellStyle name="40% - Ênfase4 5 2 2 2 3" xfId="32174"/>
    <cellStyle name="40% - Ênfase4 5 2 2 3" xfId="12322"/>
    <cellStyle name="40% - Ênfase4 5 2 2 3 2" xfId="22879"/>
    <cellStyle name="40% - Ênfase4 5 2 2 3 3" xfId="34065"/>
    <cellStyle name="40% - Ênfase4 5 2 2 4" xfId="14047"/>
    <cellStyle name="40% - Ênfase4 5 2 2 4 2" xfId="24775"/>
    <cellStyle name="40% - Ênfase4 5 2 2 4 3" xfId="35961"/>
    <cellStyle name="40% - Ênfase4 5 2 2 5" xfId="15772"/>
    <cellStyle name="40% - Ênfase4 5 2 2 5 2" xfId="26671"/>
    <cellStyle name="40% - Ênfase4 5 2 2 5 3" xfId="37857"/>
    <cellStyle name="40% - Ênfase4 5 2 2 6" xfId="17497"/>
    <cellStyle name="40% - Ênfase4 5 2 2 6 2" xfId="28567"/>
    <cellStyle name="40% - Ênfase4 5 2 2 6 3" xfId="39753"/>
    <cellStyle name="40% - Ênfase4 5 2 2 7" xfId="19222"/>
    <cellStyle name="40% - Ênfase4 5 2 2 8" xfId="30410"/>
    <cellStyle name="40% - Ênfase4 5 2 2 9" xfId="41596"/>
    <cellStyle name="40% - Ênfase4 5 2 3" xfId="1012"/>
    <cellStyle name="40% - Ênfase4 5 2 3 10" xfId="43609"/>
    <cellStyle name="40% - Ênfase4 5 2 3 2" xfId="10882"/>
    <cellStyle name="40% - Ênfase4 5 2 3 2 2" xfId="21302"/>
    <cellStyle name="40% - Ênfase4 5 2 3 2 3" xfId="32490"/>
    <cellStyle name="40% - Ênfase4 5 2 3 3" xfId="12610"/>
    <cellStyle name="40% - Ênfase4 5 2 3 3 2" xfId="23195"/>
    <cellStyle name="40% - Ênfase4 5 2 3 3 3" xfId="34381"/>
    <cellStyle name="40% - Ênfase4 5 2 3 4" xfId="14335"/>
    <cellStyle name="40% - Ênfase4 5 2 3 4 2" xfId="25091"/>
    <cellStyle name="40% - Ênfase4 5 2 3 4 3" xfId="36277"/>
    <cellStyle name="40% - Ênfase4 5 2 3 5" xfId="16060"/>
    <cellStyle name="40% - Ênfase4 5 2 3 5 2" xfId="26987"/>
    <cellStyle name="40% - Ênfase4 5 2 3 5 3" xfId="38173"/>
    <cellStyle name="40% - Ênfase4 5 2 3 6" xfId="17785"/>
    <cellStyle name="40% - Ênfase4 5 2 3 6 2" xfId="28883"/>
    <cellStyle name="40% - Ênfase4 5 2 3 6 3" xfId="40069"/>
    <cellStyle name="40% - Ênfase4 5 2 3 7" xfId="19510"/>
    <cellStyle name="40% - Ênfase4 5 2 3 8" xfId="30698"/>
    <cellStyle name="40% - Ênfase4 5 2 3 9" xfId="41884"/>
    <cellStyle name="40% - Ênfase4 5 2 4" xfId="1328"/>
    <cellStyle name="40% - Ênfase4 5 2 4 10" xfId="43897"/>
    <cellStyle name="40% - Ênfase4 5 2 4 2" xfId="11170"/>
    <cellStyle name="40% - Ênfase4 5 2 4 2 2" xfId="21618"/>
    <cellStyle name="40% - Ênfase4 5 2 4 2 3" xfId="32806"/>
    <cellStyle name="40% - Ênfase4 5 2 4 3" xfId="12898"/>
    <cellStyle name="40% - Ênfase4 5 2 4 3 2" xfId="23511"/>
    <cellStyle name="40% - Ênfase4 5 2 4 3 3" xfId="34697"/>
    <cellStyle name="40% - Ênfase4 5 2 4 4" xfId="14623"/>
    <cellStyle name="40% - Ênfase4 5 2 4 4 2" xfId="25407"/>
    <cellStyle name="40% - Ênfase4 5 2 4 4 3" xfId="36593"/>
    <cellStyle name="40% - Ênfase4 5 2 4 5" xfId="16348"/>
    <cellStyle name="40% - Ênfase4 5 2 4 5 2" xfId="27303"/>
    <cellStyle name="40% - Ênfase4 5 2 4 5 3" xfId="38489"/>
    <cellStyle name="40% - Ênfase4 5 2 4 6" xfId="18073"/>
    <cellStyle name="40% - Ênfase4 5 2 4 6 2" xfId="29199"/>
    <cellStyle name="40% - Ênfase4 5 2 4 6 3" xfId="40385"/>
    <cellStyle name="40% - Ênfase4 5 2 4 7" xfId="19798"/>
    <cellStyle name="40% - Ênfase4 5 2 4 8" xfId="30986"/>
    <cellStyle name="40% - Ênfase4 5 2 4 9" xfId="42172"/>
    <cellStyle name="40% - Ênfase4 5 2 5" xfId="1644"/>
    <cellStyle name="40% - Ênfase4 5 2 5 10" xfId="44185"/>
    <cellStyle name="40% - Ênfase4 5 2 5 2" xfId="11458"/>
    <cellStyle name="40% - Ênfase4 5 2 5 2 2" xfId="21934"/>
    <cellStyle name="40% - Ênfase4 5 2 5 2 3" xfId="33122"/>
    <cellStyle name="40% - Ênfase4 5 2 5 3" xfId="13186"/>
    <cellStyle name="40% - Ênfase4 5 2 5 3 2" xfId="23827"/>
    <cellStyle name="40% - Ênfase4 5 2 5 3 3" xfId="35013"/>
    <cellStyle name="40% - Ênfase4 5 2 5 4" xfId="14911"/>
    <cellStyle name="40% - Ênfase4 5 2 5 4 2" xfId="25723"/>
    <cellStyle name="40% - Ênfase4 5 2 5 4 3" xfId="36909"/>
    <cellStyle name="40% - Ênfase4 5 2 5 5" xfId="16636"/>
    <cellStyle name="40% - Ênfase4 5 2 5 5 2" xfId="27619"/>
    <cellStyle name="40% - Ênfase4 5 2 5 5 3" xfId="38805"/>
    <cellStyle name="40% - Ênfase4 5 2 5 6" xfId="18361"/>
    <cellStyle name="40% - Ênfase4 5 2 5 6 2" xfId="29515"/>
    <cellStyle name="40% - Ênfase4 5 2 5 6 3" xfId="40701"/>
    <cellStyle name="40% - Ênfase4 5 2 5 7" xfId="20086"/>
    <cellStyle name="40% - Ênfase4 5 2 5 8" xfId="31274"/>
    <cellStyle name="40% - Ênfase4 5 2 5 9" xfId="42460"/>
    <cellStyle name="40% - Ênfase4 5 2 6" xfId="1960"/>
    <cellStyle name="40% - Ênfase4 5 2 6 10" xfId="44473"/>
    <cellStyle name="40% - Ênfase4 5 2 6 2" xfId="11746"/>
    <cellStyle name="40% - Ênfase4 5 2 6 2 2" xfId="22250"/>
    <cellStyle name="40% - Ênfase4 5 2 6 2 3" xfId="33438"/>
    <cellStyle name="40% - Ênfase4 5 2 6 3" xfId="13474"/>
    <cellStyle name="40% - Ênfase4 5 2 6 3 2" xfId="24143"/>
    <cellStyle name="40% - Ênfase4 5 2 6 3 3" xfId="35329"/>
    <cellStyle name="40% - Ênfase4 5 2 6 4" xfId="15199"/>
    <cellStyle name="40% - Ênfase4 5 2 6 4 2" xfId="26039"/>
    <cellStyle name="40% - Ênfase4 5 2 6 4 3" xfId="37225"/>
    <cellStyle name="40% - Ênfase4 5 2 6 5" xfId="16924"/>
    <cellStyle name="40% - Ênfase4 5 2 6 5 2" xfId="27935"/>
    <cellStyle name="40% - Ênfase4 5 2 6 5 3" xfId="39121"/>
    <cellStyle name="40% - Ênfase4 5 2 6 6" xfId="18649"/>
    <cellStyle name="40% - Ênfase4 5 2 6 6 2" xfId="29831"/>
    <cellStyle name="40% - Ênfase4 5 2 6 6 3" xfId="41017"/>
    <cellStyle name="40% - Ênfase4 5 2 6 7" xfId="20374"/>
    <cellStyle name="40% - Ênfase4 5 2 6 8" xfId="31562"/>
    <cellStyle name="40% - Ênfase4 5 2 6 9" xfId="42748"/>
    <cellStyle name="40% - Ênfase4 5 2 7" xfId="10305"/>
    <cellStyle name="40% - Ênfase4 5 2 7 2" xfId="20670"/>
    <cellStyle name="40% - Ênfase4 5 2 7 3" xfId="31858"/>
    <cellStyle name="40% - Ênfase4 5 2 8" xfId="12034"/>
    <cellStyle name="40% - Ênfase4 5 2 8 2" xfId="22563"/>
    <cellStyle name="40% - Ênfase4 5 2 8 3" xfId="33749"/>
    <cellStyle name="40% - Ênfase4 5 2 9" xfId="13759"/>
    <cellStyle name="40% - Ênfase4 5 2 9 2" xfId="24459"/>
    <cellStyle name="40% - Ênfase4 5 2 9 3" xfId="35645"/>
    <cellStyle name="40% - Ênfase4 5 3" xfId="538"/>
    <cellStyle name="40% - Ênfase4 5 3 10" xfId="43177"/>
    <cellStyle name="40% - Ênfase4 5 3 2" xfId="10450"/>
    <cellStyle name="40% - Ênfase4 5 3 2 2" xfId="20828"/>
    <cellStyle name="40% - Ênfase4 5 3 2 3" xfId="32016"/>
    <cellStyle name="40% - Ênfase4 5 3 3" xfId="12178"/>
    <cellStyle name="40% - Ênfase4 5 3 3 2" xfId="22721"/>
    <cellStyle name="40% - Ênfase4 5 3 3 3" xfId="33907"/>
    <cellStyle name="40% - Ênfase4 5 3 4" xfId="13903"/>
    <cellStyle name="40% - Ênfase4 5 3 4 2" xfId="24617"/>
    <cellStyle name="40% - Ênfase4 5 3 4 3" xfId="35803"/>
    <cellStyle name="40% - Ênfase4 5 3 5" xfId="15628"/>
    <cellStyle name="40% - Ênfase4 5 3 5 2" xfId="26513"/>
    <cellStyle name="40% - Ênfase4 5 3 5 3" xfId="37699"/>
    <cellStyle name="40% - Ênfase4 5 3 6" xfId="17353"/>
    <cellStyle name="40% - Ênfase4 5 3 6 2" xfId="28409"/>
    <cellStyle name="40% - Ênfase4 5 3 6 3" xfId="39595"/>
    <cellStyle name="40% - Ênfase4 5 3 7" xfId="19078"/>
    <cellStyle name="40% - Ênfase4 5 3 8" xfId="30266"/>
    <cellStyle name="40% - Ênfase4 5 3 9" xfId="41452"/>
    <cellStyle name="40% - Ênfase4 5 4" xfId="854"/>
    <cellStyle name="40% - Ênfase4 5 4 10" xfId="43465"/>
    <cellStyle name="40% - Ênfase4 5 4 2" xfId="10738"/>
    <cellStyle name="40% - Ênfase4 5 4 2 2" xfId="21144"/>
    <cellStyle name="40% - Ênfase4 5 4 2 3" xfId="32332"/>
    <cellStyle name="40% - Ênfase4 5 4 3" xfId="12466"/>
    <cellStyle name="40% - Ênfase4 5 4 3 2" xfId="23037"/>
    <cellStyle name="40% - Ênfase4 5 4 3 3" xfId="34223"/>
    <cellStyle name="40% - Ênfase4 5 4 4" xfId="14191"/>
    <cellStyle name="40% - Ênfase4 5 4 4 2" xfId="24933"/>
    <cellStyle name="40% - Ênfase4 5 4 4 3" xfId="36119"/>
    <cellStyle name="40% - Ênfase4 5 4 5" xfId="15916"/>
    <cellStyle name="40% - Ênfase4 5 4 5 2" xfId="26829"/>
    <cellStyle name="40% - Ênfase4 5 4 5 3" xfId="38015"/>
    <cellStyle name="40% - Ênfase4 5 4 6" xfId="17641"/>
    <cellStyle name="40% - Ênfase4 5 4 6 2" xfId="28725"/>
    <cellStyle name="40% - Ênfase4 5 4 6 3" xfId="39911"/>
    <cellStyle name="40% - Ênfase4 5 4 7" xfId="19366"/>
    <cellStyle name="40% - Ênfase4 5 4 8" xfId="30554"/>
    <cellStyle name="40% - Ênfase4 5 4 9" xfId="41740"/>
    <cellStyle name="40% - Ênfase4 5 5" xfId="1170"/>
    <cellStyle name="40% - Ênfase4 5 5 10" xfId="43753"/>
    <cellStyle name="40% - Ênfase4 5 5 2" xfId="11026"/>
    <cellStyle name="40% - Ênfase4 5 5 2 2" xfId="21460"/>
    <cellStyle name="40% - Ênfase4 5 5 2 3" xfId="32648"/>
    <cellStyle name="40% - Ênfase4 5 5 3" xfId="12754"/>
    <cellStyle name="40% - Ênfase4 5 5 3 2" xfId="23353"/>
    <cellStyle name="40% - Ênfase4 5 5 3 3" xfId="34539"/>
    <cellStyle name="40% - Ênfase4 5 5 4" xfId="14479"/>
    <cellStyle name="40% - Ênfase4 5 5 4 2" xfId="25249"/>
    <cellStyle name="40% - Ênfase4 5 5 4 3" xfId="36435"/>
    <cellStyle name="40% - Ênfase4 5 5 5" xfId="16204"/>
    <cellStyle name="40% - Ênfase4 5 5 5 2" xfId="27145"/>
    <cellStyle name="40% - Ênfase4 5 5 5 3" xfId="38331"/>
    <cellStyle name="40% - Ênfase4 5 5 6" xfId="17929"/>
    <cellStyle name="40% - Ênfase4 5 5 6 2" xfId="29041"/>
    <cellStyle name="40% - Ênfase4 5 5 6 3" xfId="40227"/>
    <cellStyle name="40% - Ênfase4 5 5 7" xfId="19654"/>
    <cellStyle name="40% - Ênfase4 5 5 8" xfId="30842"/>
    <cellStyle name="40% - Ênfase4 5 5 9" xfId="42028"/>
    <cellStyle name="40% - Ênfase4 5 6" xfId="1486"/>
    <cellStyle name="40% - Ênfase4 5 6 10" xfId="44041"/>
    <cellStyle name="40% - Ênfase4 5 6 2" xfId="11314"/>
    <cellStyle name="40% - Ênfase4 5 6 2 2" xfId="21776"/>
    <cellStyle name="40% - Ênfase4 5 6 2 3" xfId="32964"/>
    <cellStyle name="40% - Ênfase4 5 6 3" xfId="13042"/>
    <cellStyle name="40% - Ênfase4 5 6 3 2" xfId="23669"/>
    <cellStyle name="40% - Ênfase4 5 6 3 3" xfId="34855"/>
    <cellStyle name="40% - Ênfase4 5 6 4" xfId="14767"/>
    <cellStyle name="40% - Ênfase4 5 6 4 2" xfId="25565"/>
    <cellStyle name="40% - Ênfase4 5 6 4 3" xfId="36751"/>
    <cellStyle name="40% - Ênfase4 5 6 5" xfId="16492"/>
    <cellStyle name="40% - Ênfase4 5 6 5 2" xfId="27461"/>
    <cellStyle name="40% - Ênfase4 5 6 5 3" xfId="38647"/>
    <cellStyle name="40% - Ênfase4 5 6 6" xfId="18217"/>
    <cellStyle name="40% - Ênfase4 5 6 6 2" xfId="29357"/>
    <cellStyle name="40% - Ênfase4 5 6 6 3" xfId="40543"/>
    <cellStyle name="40% - Ênfase4 5 6 7" xfId="19942"/>
    <cellStyle name="40% - Ênfase4 5 6 8" xfId="31130"/>
    <cellStyle name="40% - Ênfase4 5 6 9" xfId="42316"/>
    <cellStyle name="40% - Ênfase4 5 7" xfId="1802"/>
    <cellStyle name="40% - Ênfase4 5 7 10" xfId="44329"/>
    <cellStyle name="40% - Ênfase4 5 7 2" xfId="11602"/>
    <cellStyle name="40% - Ênfase4 5 7 2 2" xfId="22092"/>
    <cellStyle name="40% - Ênfase4 5 7 2 3" xfId="33280"/>
    <cellStyle name="40% - Ênfase4 5 7 3" xfId="13330"/>
    <cellStyle name="40% - Ênfase4 5 7 3 2" xfId="23985"/>
    <cellStyle name="40% - Ênfase4 5 7 3 3" xfId="35171"/>
    <cellStyle name="40% - Ênfase4 5 7 4" xfId="15055"/>
    <cellStyle name="40% - Ênfase4 5 7 4 2" xfId="25881"/>
    <cellStyle name="40% - Ênfase4 5 7 4 3" xfId="37067"/>
    <cellStyle name="40% - Ênfase4 5 7 5" xfId="16780"/>
    <cellStyle name="40% - Ênfase4 5 7 5 2" xfId="27777"/>
    <cellStyle name="40% - Ênfase4 5 7 5 3" xfId="38963"/>
    <cellStyle name="40% - Ênfase4 5 7 6" xfId="18505"/>
    <cellStyle name="40% - Ênfase4 5 7 6 2" xfId="29673"/>
    <cellStyle name="40% - Ênfase4 5 7 6 3" xfId="40859"/>
    <cellStyle name="40% - Ênfase4 5 7 7" xfId="20230"/>
    <cellStyle name="40% - Ênfase4 5 7 8" xfId="31418"/>
    <cellStyle name="40% - Ênfase4 5 7 9" xfId="42604"/>
    <cellStyle name="40% - Ênfase4 5 8" xfId="2071"/>
    <cellStyle name="40% - Ênfase4 5 8 2" xfId="20518"/>
    <cellStyle name="40% - Ênfase4 5 8 3" xfId="31706"/>
    <cellStyle name="40% - Ênfase4 5 9" xfId="11890"/>
    <cellStyle name="40% - Ênfase4 5 9 2" xfId="22405"/>
    <cellStyle name="40% - Ênfase4 5 9 3" xfId="33591"/>
    <cellStyle name="40% - Ênfase4 6" xfId="288"/>
    <cellStyle name="40% - Ênfase4 6 10" xfId="15402"/>
    <cellStyle name="40% - Ênfase4 6 10 2" xfId="26265"/>
    <cellStyle name="40% - Ênfase4 6 10 3" xfId="37451"/>
    <cellStyle name="40% - Ênfase4 6 11" xfId="17127"/>
    <cellStyle name="40% - Ênfase4 6 11 2" xfId="28161"/>
    <cellStyle name="40% - Ênfase4 6 11 3" xfId="39347"/>
    <cellStyle name="40% - Ênfase4 6 12" xfId="18852"/>
    <cellStyle name="40% - Ênfase4 6 13" xfId="30040"/>
    <cellStyle name="40% - Ênfase4 6 14" xfId="41226"/>
    <cellStyle name="40% - Ênfase4 6 15" xfId="42951"/>
    <cellStyle name="40% - Ênfase4 6 2" xfId="606"/>
    <cellStyle name="40% - Ênfase4 6 2 10" xfId="43239"/>
    <cellStyle name="40% - Ênfase4 6 2 2" xfId="10512"/>
    <cellStyle name="40% - Ênfase4 6 2 2 2" xfId="20896"/>
    <cellStyle name="40% - Ênfase4 6 2 2 3" xfId="32084"/>
    <cellStyle name="40% - Ênfase4 6 2 3" xfId="12240"/>
    <cellStyle name="40% - Ênfase4 6 2 3 2" xfId="22789"/>
    <cellStyle name="40% - Ênfase4 6 2 3 3" xfId="33975"/>
    <cellStyle name="40% - Ênfase4 6 2 4" xfId="13965"/>
    <cellStyle name="40% - Ênfase4 6 2 4 2" xfId="24685"/>
    <cellStyle name="40% - Ênfase4 6 2 4 3" xfId="35871"/>
    <cellStyle name="40% - Ênfase4 6 2 5" xfId="15690"/>
    <cellStyle name="40% - Ênfase4 6 2 5 2" xfId="26581"/>
    <cellStyle name="40% - Ênfase4 6 2 5 3" xfId="37767"/>
    <cellStyle name="40% - Ênfase4 6 2 6" xfId="17415"/>
    <cellStyle name="40% - Ênfase4 6 2 6 2" xfId="28477"/>
    <cellStyle name="40% - Ênfase4 6 2 6 3" xfId="39663"/>
    <cellStyle name="40% - Ênfase4 6 2 7" xfId="19140"/>
    <cellStyle name="40% - Ênfase4 6 2 8" xfId="30328"/>
    <cellStyle name="40% - Ênfase4 6 2 9" xfId="41514"/>
    <cellStyle name="40% - Ênfase4 6 3" xfId="922"/>
    <cellStyle name="40% - Ênfase4 6 3 10" xfId="43527"/>
    <cellStyle name="40% - Ênfase4 6 3 2" xfId="10800"/>
    <cellStyle name="40% - Ênfase4 6 3 2 2" xfId="21212"/>
    <cellStyle name="40% - Ênfase4 6 3 2 3" xfId="32400"/>
    <cellStyle name="40% - Ênfase4 6 3 3" xfId="12528"/>
    <cellStyle name="40% - Ênfase4 6 3 3 2" xfId="23105"/>
    <cellStyle name="40% - Ênfase4 6 3 3 3" xfId="34291"/>
    <cellStyle name="40% - Ênfase4 6 3 4" xfId="14253"/>
    <cellStyle name="40% - Ênfase4 6 3 4 2" xfId="25001"/>
    <cellStyle name="40% - Ênfase4 6 3 4 3" xfId="36187"/>
    <cellStyle name="40% - Ênfase4 6 3 5" xfId="15978"/>
    <cellStyle name="40% - Ênfase4 6 3 5 2" xfId="26897"/>
    <cellStyle name="40% - Ênfase4 6 3 5 3" xfId="38083"/>
    <cellStyle name="40% - Ênfase4 6 3 6" xfId="17703"/>
    <cellStyle name="40% - Ênfase4 6 3 6 2" xfId="28793"/>
    <cellStyle name="40% - Ênfase4 6 3 6 3" xfId="39979"/>
    <cellStyle name="40% - Ênfase4 6 3 7" xfId="19428"/>
    <cellStyle name="40% - Ênfase4 6 3 8" xfId="30616"/>
    <cellStyle name="40% - Ênfase4 6 3 9" xfId="41802"/>
    <cellStyle name="40% - Ênfase4 6 4" xfId="1238"/>
    <cellStyle name="40% - Ênfase4 6 4 10" xfId="43815"/>
    <cellStyle name="40% - Ênfase4 6 4 2" xfId="11088"/>
    <cellStyle name="40% - Ênfase4 6 4 2 2" xfId="21528"/>
    <cellStyle name="40% - Ênfase4 6 4 2 3" xfId="32716"/>
    <cellStyle name="40% - Ênfase4 6 4 3" xfId="12816"/>
    <cellStyle name="40% - Ênfase4 6 4 3 2" xfId="23421"/>
    <cellStyle name="40% - Ênfase4 6 4 3 3" xfId="34607"/>
    <cellStyle name="40% - Ênfase4 6 4 4" xfId="14541"/>
    <cellStyle name="40% - Ênfase4 6 4 4 2" xfId="25317"/>
    <cellStyle name="40% - Ênfase4 6 4 4 3" xfId="36503"/>
    <cellStyle name="40% - Ênfase4 6 4 5" xfId="16266"/>
    <cellStyle name="40% - Ênfase4 6 4 5 2" xfId="27213"/>
    <cellStyle name="40% - Ênfase4 6 4 5 3" xfId="38399"/>
    <cellStyle name="40% - Ênfase4 6 4 6" xfId="17991"/>
    <cellStyle name="40% - Ênfase4 6 4 6 2" xfId="29109"/>
    <cellStyle name="40% - Ênfase4 6 4 6 3" xfId="40295"/>
    <cellStyle name="40% - Ênfase4 6 4 7" xfId="19716"/>
    <cellStyle name="40% - Ênfase4 6 4 8" xfId="30904"/>
    <cellStyle name="40% - Ênfase4 6 4 9" xfId="42090"/>
    <cellStyle name="40% - Ênfase4 6 5" xfId="1554"/>
    <cellStyle name="40% - Ênfase4 6 5 10" xfId="44103"/>
    <cellStyle name="40% - Ênfase4 6 5 2" xfId="11376"/>
    <cellStyle name="40% - Ênfase4 6 5 2 2" xfId="21844"/>
    <cellStyle name="40% - Ênfase4 6 5 2 3" xfId="33032"/>
    <cellStyle name="40% - Ênfase4 6 5 3" xfId="13104"/>
    <cellStyle name="40% - Ênfase4 6 5 3 2" xfId="23737"/>
    <cellStyle name="40% - Ênfase4 6 5 3 3" xfId="34923"/>
    <cellStyle name="40% - Ênfase4 6 5 4" xfId="14829"/>
    <cellStyle name="40% - Ênfase4 6 5 4 2" xfId="25633"/>
    <cellStyle name="40% - Ênfase4 6 5 4 3" xfId="36819"/>
    <cellStyle name="40% - Ênfase4 6 5 5" xfId="16554"/>
    <cellStyle name="40% - Ênfase4 6 5 5 2" xfId="27529"/>
    <cellStyle name="40% - Ênfase4 6 5 5 3" xfId="38715"/>
    <cellStyle name="40% - Ênfase4 6 5 6" xfId="18279"/>
    <cellStyle name="40% - Ênfase4 6 5 6 2" xfId="29425"/>
    <cellStyle name="40% - Ênfase4 6 5 6 3" xfId="40611"/>
    <cellStyle name="40% - Ênfase4 6 5 7" xfId="20004"/>
    <cellStyle name="40% - Ênfase4 6 5 8" xfId="31192"/>
    <cellStyle name="40% - Ênfase4 6 5 9" xfId="42378"/>
    <cellStyle name="40% - Ênfase4 6 6" xfId="1870"/>
    <cellStyle name="40% - Ênfase4 6 6 10" xfId="44391"/>
    <cellStyle name="40% - Ênfase4 6 6 2" xfId="11664"/>
    <cellStyle name="40% - Ênfase4 6 6 2 2" xfId="22160"/>
    <cellStyle name="40% - Ênfase4 6 6 2 3" xfId="33348"/>
    <cellStyle name="40% - Ênfase4 6 6 3" xfId="13392"/>
    <cellStyle name="40% - Ênfase4 6 6 3 2" xfId="24053"/>
    <cellStyle name="40% - Ênfase4 6 6 3 3" xfId="35239"/>
    <cellStyle name="40% - Ênfase4 6 6 4" xfId="15117"/>
    <cellStyle name="40% - Ênfase4 6 6 4 2" xfId="25949"/>
    <cellStyle name="40% - Ênfase4 6 6 4 3" xfId="37135"/>
    <cellStyle name="40% - Ênfase4 6 6 5" xfId="16842"/>
    <cellStyle name="40% - Ênfase4 6 6 5 2" xfId="27845"/>
    <cellStyle name="40% - Ênfase4 6 6 5 3" xfId="39031"/>
    <cellStyle name="40% - Ênfase4 6 6 6" xfId="18567"/>
    <cellStyle name="40% - Ênfase4 6 6 6 2" xfId="29741"/>
    <cellStyle name="40% - Ênfase4 6 6 6 3" xfId="40927"/>
    <cellStyle name="40% - Ênfase4 6 6 7" xfId="20292"/>
    <cellStyle name="40% - Ênfase4 6 6 8" xfId="31480"/>
    <cellStyle name="40% - Ênfase4 6 6 9" xfId="42666"/>
    <cellStyle name="40% - Ênfase4 6 7" xfId="10223"/>
    <cellStyle name="40% - Ênfase4 6 7 2" xfId="20580"/>
    <cellStyle name="40% - Ênfase4 6 7 3" xfId="31768"/>
    <cellStyle name="40% - Ênfase4 6 8" xfId="11952"/>
    <cellStyle name="40% - Ênfase4 6 8 2" xfId="22473"/>
    <cellStyle name="40% - Ênfase4 6 8 3" xfId="33659"/>
    <cellStyle name="40% - Ênfase4 6 9" xfId="13677"/>
    <cellStyle name="40% - Ênfase4 6 9 2" xfId="24369"/>
    <cellStyle name="40% - Ênfase4 6 9 3" xfId="35555"/>
    <cellStyle name="40% - Ênfase4 7" xfId="448"/>
    <cellStyle name="40% - Ênfase4 7 10" xfId="43095"/>
    <cellStyle name="40% - Ênfase4 7 2" xfId="10368"/>
    <cellStyle name="40% - Ênfase4 7 2 2" xfId="20738"/>
    <cellStyle name="40% - Ênfase4 7 2 3" xfId="31926"/>
    <cellStyle name="40% - Ênfase4 7 3" xfId="12096"/>
    <cellStyle name="40% - Ênfase4 7 3 2" xfId="22631"/>
    <cellStyle name="40% - Ênfase4 7 3 3" xfId="33817"/>
    <cellStyle name="40% - Ênfase4 7 4" xfId="13821"/>
    <cellStyle name="40% - Ênfase4 7 4 2" xfId="24527"/>
    <cellStyle name="40% - Ênfase4 7 4 3" xfId="35713"/>
    <cellStyle name="40% - Ênfase4 7 5" xfId="15546"/>
    <cellStyle name="40% - Ênfase4 7 5 2" xfId="26423"/>
    <cellStyle name="40% - Ênfase4 7 5 3" xfId="37609"/>
    <cellStyle name="40% - Ênfase4 7 6" xfId="17271"/>
    <cellStyle name="40% - Ênfase4 7 6 2" xfId="28319"/>
    <cellStyle name="40% - Ênfase4 7 6 3" xfId="39505"/>
    <cellStyle name="40% - Ênfase4 7 7" xfId="18996"/>
    <cellStyle name="40% - Ênfase4 7 8" xfId="30184"/>
    <cellStyle name="40% - Ênfase4 7 9" xfId="41370"/>
    <cellStyle name="40% - Ênfase4 8" xfId="764"/>
    <cellStyle name="40% - Ênfase4 8 10" xfId="43383"/>
    <cellStyle name="40% - Ênfase4 8 2" xfId="10656"/>
    <cellStyle name="40% - Ênfase4 8 2 2" xfId="21054"/>
    <cellStyle name="40% - Ênfase4 8 2 3" xfId="32242"/>
    <cellStyle name="40% - Ênfase4 8 3" xfId="12384"/>
    <cellStyle name="40% - Ênfase4 8 3 2" xfId="22947"/>
    <cellStyle name="40% - Ênfase4 8 3 3" xfId="34133"/>
    <cellStyle name="40% - Ênfase4 8 4" xfId="14109"/>
    <cellStyle name="40% - Ênfase4 8 4 2" xfId="24843"/>
    <cellStyle name="40% - Ênfase4 8 4 3" xfId="36029"/>
    <cellStyle name="40% - Ênfase4 8 5" xfId="15834"/>
    <cellStyle name="40% - Ênfase4 8 5 2" xfId="26739"/>
    <cellStyle name="40% - Ênfase4 8 5 3" xfId="37925"/>
    <cellStyle name="40% - Ênfase4 8 6" xfId="17559"/>
    <cellStyle name="40% - Ênfase4 8 6 2" xfId="28635"/>
    <cellStyle name="40% - Ênfase4 8 6 3" xfId="39821"/>
    <cellStyle name="40% - Ênfase4 8 7" xfId="19284"/>
    <cellStyle name="40% - Ênfase4 8 8" xfId="30472"/>
    <cellStyle name="40% - Ênfase4 8 9" xfId="41658"/>
    <cellStyle name="40% - Ênfase4 9" xfId="1080"/>
    <cellStyle name="40% - Ênfase4 9 10" xfId="43671"/>
    <cellStyle name="40% - Ênfase4 9 2" xfId="10944"/>
    <cellStyle name="40% - Ênfase4 9 2 2" xfId="21370"/>
    <cellStyle name="40% - Ênfase4 9 2 3" xfId="32558"/>
    <cellStyle name="40% - Ênfase4 9 3" xfId="12672"/>
    <cellStyle name="40% - Ênfase4 9 3 2" xfId="23263"/>
    <cellStyle name="40% - Ênfase4 9 3 3" xfId="34449"/>
    <cellStyle name="40% - Ênfase4 9 4" xfId="14397"/>
    <cellStyle name="40% - Ênfase4 9 4 2" xfId="25159"/>
    <cellStyle name="40% - Ênfase4 9 4 3" xfId="36345"/>
    <cellStyle name="40% - Ênfase4 9 5" xfId="16122"/>
    <cellStyle name="40% - Ênfase4 9 5 2" xfId="27055"/>
    <cellStyle name="40% - Ênfase4 9 5 3" xfId="38241"/>
    <cellStyle name="40% - Ênfase4 9 6" xfId="17847"/>
    <cellStyle name="40% - Ênfase4 9 6 2" xfId="28951"/>
    <cellStyle name="40% - Ênfase4 9 6 3" xfId="40137"/>
    <cellStyle name="40% - Ênfase4 9 7" xfId="19572"/>
    <cellStyle name="40% - Ênfase4 9 8" xfId="30760"/>
    <cellStyle name="40% - Ênfase4 9 9" xfId="41946"/>
    <cellStyle name="40% - Ênfase5" xfId="39" builtinId="47" customBuiltin="1"/>
    <cellStyle name="40% - Ênfase5 10" xfId="1397"/>
    <cellStyle name="40% - Ênfase5 10 10" xfId="43960"/>
    <cellStyle name="40% - Ênfase5 10 2" xfId="11233"/>
    <cellStyle name="40% - Ênfase5 10 2 2" xfId="21687"/>
    <cellStyle name="40% - Ênfase5 10 2 3" xfId="32875"/>
    <cellStyle name="40% - Ênfase5 10 3" xfId="12961"/>
    <cellStyle name="40% - Ênfase5 10 3 2" xfId="23580"/>
    <cellStyle name="40% - Ênfase5 10 3 3" xfId="34766"/>
    <cellStyle name="40% - Ênfase5 10 4" xfId="14686"/>
    <cellStyle name="40% - Ênfase5 10 4 2" xfId="25476"/>
    <cellStyle name="40% - Ênfase5 10 4 3" xfId="36662"/>
    <cellStyle name="40% - Ênfase5 10 5" xfId="16411"/>
    <cellStyle name="40% - Ênfase5 10 5 2" xfId="27372"/>
    <cellStyle name="40% - Ênfase5 10 5 3" xfId="38558"/>
    <cellStyle name="40% - Ênfase5 10 6" xfId="18136"/>
    <cellStyle name="40% - Ênfase5 10 6 2" xfId="29268"/>
    <cellStyle name="40% - Ênfase5 10 6 3" xfId="40454"/>
    <cellStyle name="40% - Ênfase5 10 7" xfId="19861"/>
    <cellStyle name="40% - Ênfase5 10 8" xfId="31049"/>
    <cellStyle name="40% - Ênfase5 10 9" xfId="42235"/>
    <cellStyle name="40% - Ênfase5 11" xfId="1713"/>
    <cellStyle name="40% - Ênfase5 11 10" xfId="44248"/>
    <cellStyle name="40% - Ênfase5 11 2" xfId="11521"/>
    <cellStyle name="40% - Ênfase5 11 2 2" xfId="22003"/>
    <cellStyle name="40% - Ênfase5 11 2 3" xfId="33191"/>
    <cellStyle name="40% - Ênfase5 11 3" xfId="13249"/>
    <cellStyle name="40% - Ênfase5 11 3 2" xfId="23896"/>
    <cellStyle name="40% - Ênfase5 11 3 3" xfId="35082"/>
    <cellStyle name="40% - Ênfase5 11 4" xfId="14974"/>
    <cellStyle name="40% - Ênfase5 11 4 2" xfId="25792"/>
    <cellStyle name="40% - Ênfase5 11 4 3" xfId="36978"/>
    <cellStyle name="40% - Ênfase5 11 5" xfId="16699"/>
    <cellStyle name="40% - Ênfase5 11 5 2" xfId="27688"/>
    <cellStyle name="40% - Ênfase5 11 5 3" xfId="38874"/>
    <cellStyle name="40% - Ênfase5 11 6" xfId="18424"/>
    <cellStyle name="40% - Ênfase5 11 6 2" xfId="29584"/>
    <cellStyle name="40% - Ênfase5 11 6 3" xfId="40770"/>
    <cellStyle name="40% - Ênfase5 11 7" xfId="20149"/>
    <cellStyle name="40% - Ênfase5 11 8" xfId="31337"/>
    <cellStyle name="40% - Ênfase5 11 9" xfId="42523"/>
    <cellStyle name="40% - Ênfase5 12" xfId="2124"/>
    <cellStyle name="40% - Ênfase5 12 2" xfId="20437"/>
    <cellStyle name="40% - Ênfase5 12 3" xfId="31625"/>
    <cellStyle name="40% - Ênfase5 13" xfId="11809"/>
    <cellStyle name="40% - Ênfase5 13 2" xfId="22319"/>
    <cellStyle name="40% - Ênfase5 13 3" xfId="33507"/>
    <cellStyle name="40% - Ênfase5 14" xfId="13537"/>
    <cellStyle name="40% - Ênfase5 14 2" xfId="24212"/>
    <cellStyle name="40% - Ênfase5 14 3" xfId="35398"/>
    <cellStyle name="40% - Ênfase5 15" xfId="15262"/>
    <cellStyle name="40% - Ênfase5 15 2" xfId="26108"/>
    <cellStyle name="40% - Ênfase5 15 3" xfId="37294"/>
    <cellStyle name="40% - Ênfase5 16" xfId="16987"/>
    <cellStyle name="40% - Ênfase5 16 2" xfId="28004"/>
    <cellStyle name="40% - Ênfase5 16 3" xfId="39190"/>
    <cellStyle name="40% - Ênfase5 17" xfId="18712"/>
    <cellStyle name="40% - Ênfase5 18" xfId="29900"/>
    <cellStyle name="40% - Ênfase5 19" xfId="41086"/>
    <cellStyle name="40% - Ênfase5 2" xfId="153"/>
    <cellStyle name="40% - Ênfase5 2 10" xfId="11829"/>
    <cellStyle name="40% - Ênfase5 2 10 2" xfId="22338"/>
    <cellStyle name="40% - Ênfase5 2 10 3" xfId="33524"/>
    <cellStyle name="40% - Ênfase5 2 11" xfId="13554"/>
    <cellStyle name="40% - Ênfase5 2 11 2" xfId="24234"/>
    <cellStyle name="40% - Ênfase5 2 11 3" xfId="35420"/>
    <cellStyle name="40% - Ênfase5 2 12" xfId="15279"/>
    <cellStyle name="40% - Ênfase5 2 12 2" xfId="26130"/>
    <cellStyle name="40% - Ênfase5 2 12 3" xfId="37316"/>
    <cellStyle name="40% - Ênfase5 2 13" xfId="17004"/>
    <cellStyle name="40% - Ênfase5 2 13 2" xfId="28026"/>
    <cellStyle name="40% - Ênfase5 2 13 3" xfId="39212"/>
    <cellStyle name="40% - Ênfase5 2 14" xfId="18729"/>
    <cellStyle name="40% - Ênfase5 2 15" xfId="29917"/>
    <cellStyle name="40% - Ênfase5 2 16" xfId="41103"/>
    <cellStyle name="40% - Ênfase5 2 17" xfId="42828"/>
    <cellStyle name="40% - Ênfase5 2 2" xfId="243"/>
    <cellStyle name="40% - Ênfase5 2 2 10" xfId="13636"/>
    <cellStyle name="40% - Ênfase5 2 2 10 2" xfId="24324"/>
    <cellStyle name="40% - Ênfase5 2 2 10 3" xfId="35510"/>
    <cellStyle name="40% - Ênfase5 2 2 11" xfId="15361"/>
    <cellStyle name="40% - Ênfase5 2 2 11 2" xfId="26220"/>
    <cellStyle name="40% - Ênfase5 2 2 11 3" xfId="37406"/>
    <cellStyle name="40% - Ênfase5 2 2 12" xfId="17086"/>
    <cellStyle name="40% - Ênfase5 2 2 12 2" xfId="28116"/>
    <cellStyle name="40% - Ênfase5 2 2 12 3" xfId="39302"/>
    <cellStyle name="40% - Ênfase5 2 2 13" xfId="18811"/>
    <cellStyle name="40% - Ênfase5 2 2 14" xfId="29999"/>
    <cellStyle name="40% - Ênfase5 2 2 15" xfId="41185"/>
    <cellStyle name="40% - Ênfase5 2 2 16" xfId="42910"/>
    <cellStyle name="40% - Ênfase5 2 2 2" xfId="401"/>
    <cellStyle name="40% - Ênfase5 2 2 2 10" xfId="15505"/>
    <cellStyle name="40% - Ênfase5 2 2 2 10 2" xfId="26378"/>
    <cellStyle name="40% - Ênfase5 2 2 2 10 3" xfId="37564"/>
    <cellStyle name="40% - Ênfase5 2 2 2 11" xfId="17230"/>
    <cellStyle name="40% - Ênfase5 2 2 2 11 2" xfId="28274"/>
    <cellStyle name="40% - Ênfase5 2 2 2 11 3" xfId="39460"/>
    <cellStyle name="40% - Ênfase5 2 2 2 12" xfId="18955"/>
    <cellStyle name="40% - Ênfase5 2 2 2 13" xfId="30143"/>
    <cellStyle name="40% - Ênfase5 2 2 2 14" xfId="41329"/>
    <cellStyle name="40% - Ênfase5 2 2 2 15" xfId="43054"/>
    <cellStyle name="40% - Ênfase5 2 2 2 2" xfId="719"/>
    <cellStyle name="40% - Ênfase5 2 2 2 2 10" xfId="43342"/>
    <cellStyle name="40% - Ênfase5 2 2 2 2 2" xfId="10615"/>
    <cellStyle name="40% - Ênfase5 2 2 2 2 2 2" xfId="21009"/>
    <cellStyle name="40% - Ênfase5 2 2 2 2 2 3" xfId="32197"/>
    <cellStyle name="40% - Ênfase5 2 2 2 2 3" xfId="12343"/>
    <cellStyle name="40% - Ênfase5 2 2 2 2 3 2" xfId="22902"/>
    <cellStyle name="40% - Ênfase5 2 2 2 2 3 3" xfId="34088"/>
    <cellStyle name="40% - Ênfase5 2 2 2 2 4" xfId="14068"/>
    <cellStyle name="40% - Ênfase5 2 2 2 2 4 2" xfId="24798"/>
    <cellStyle name="40% - Ênfase5 2 2 2 2 4 3" xfId="35984"/>
    <cellStyle name="40% - Ênfase5 2 2 2 2 5" xfId="15793"/>
    <cellStyle name="40% - Ênfase5 2 2 2 2 5 2" xfId="26694"/>
    <cellStyle name="40% - Ênfase5 2 2 2 2 5 3" xfId="37880"/>
    <cellStyle name="40% - Ênfase5 2 2 2 2 6" xfId="17518"/>
    <cellStyle name="40% - Ênfase5 2 2 2 2 6 2" xfId="28590"/>
    <cellStyle name="40% - Ênfase5 2 2 2 2 6 3" xfId="39776"/>
    <cellStyle name="40% - Ênfase5 2 2 2 2 7" xfId="19243"/>
    <cellStyle name="40% - Ênfase5 2 2 2 2 8" xfId="30431"/>
    <cellStyle name="40% - Ênfase5 2 2 2 2 9" xfId="41617"/>
    <cellStyle name="40% - Ênfase5 2 2 2 3" xfId="1035"/>
    <cellStyle name="40% - Ênfase5 2 2 2 3 10" xfId="43630"/>
    <cellStyle name="40% - Ênfase5 2 2 2 3 2" xfId="10903"/>
    <cellStyle name="40% - Ênfase5 2 2 2 3 2 2" xfId="21325"/>
    <cellStyle name="40% - Ênfase5 2 2 2 3 2 3" xfId="32513"/>
    <cellStyle name="40% - Ênfase5 2 2 2 3 3" xfId="12631"/>
    <cellStyle name="40% - Ênfase5 2 2 2 3 3 2" xfId="23218"/>
    <cellStyle name="40% - Ênfase5 2 2 2 3 3 3" xfId="34404"/>
    <cellStyle name="40% - Ênfase5 2 2 2 3 4" xfId="14356"/>
    <cellStyle name="40% - Ênfase5 2 2 2 3 4 2" xfId="25114"/>
    <cellStyle name="40% - Ênfase5 2 2 2 3 4 3" xfId="36300"/>
    <cellStyle name="40% - Ênfase5 2 2 2 3 5" xfId="16081"/>
    <cellStyle name="40% - Ênfase5 2 2 2 3 5 2" xfId="27010"/>
    <cellStyle name="40% - Ênfase5 2 2 2 3 5 3" xfId="38196"/>
    <cellStyle name="40% - Ênfase5 2 2 2 3 6" xfId="17806"/>
    <cellStyle name="40% - Ênfase5 2 2 2 3 6 2" xfId="28906"/>
    <cellStyle name="40% - Ênfase5 2 2 2 3 6 3" xfId="40092"/>
    <cellStyle name="40% - Ênfase5 2 2 2 3 7" xfId="19531"/>
    <cellStyle name="40% - Ênfase5 2 2 2 3 8" xfId="30719"/>
    <cellStyle name="40% - Ênfase5 2 2 2 3 9" xfId="41905"/>
    <cellStyle name="40% - Ênfase5 2 2 2 4" xfId="1351"/>
    <cellStyle name="40% - Ênfase5 2 2 2 4 10" xfId="43918"/>
    <cellStyle name="40% - Ênfase5 2 2 2 4 2" xfId="11191"/>
    <cellStyle name="40% - Ênfase5 2 2 2 4 2 2" xfId="21641"/>
    <cellStyle name="40% - Ênfase5 2 2 2 4 2 3" xfId="32829"/>
    <cellStyle name="40% - Ênfase5 2 2 2 4 3" xfId="12919"/>
    <cellStyle name="40% - Ênfase5 2 2 2 4 3 2" xfId="23534"/>
    <cellStyle name="40% - Ênfase5 2 2 2 4 3 3" xfId="34720"/>
    <cellStyle name="40% - Ênfase5 2 2 2 4 4" xfId="14644"/>
    <cellStyle name="40% - Ênfase5 2 2 2 4 4 2" xfId="25430"/>
    <cellStyle name="40% - Ênfase5 2 2 2 4 4 3" xfId="36616"/>
    <cellStyle name="40% - Ênfase5 2 2 2 4 5" xfId="16369"/>
    <cellStyle name="40% - Ênfase5 2 2 2 4 5 2" xfId="27326"/>
    <cellStyle name="40% - Ênfase5 2 2 2 4 5 3" xfId="38512"/>
    <cellStyle name="40% - Ênfase5 2 2 2 4 6" xfId="18094"/>
    <cellStyle name="40% - Ênfase5 2 2 2 4 6 2" xfId="29222"/>
    <cellStyle name="40% - Ênfase5 2 2 2 4 6 3" xfId="40408"/>
    <cellStyle name="40% - Ênfase5 2 2 2 4 7" xfId="19819"/>
    <cellStyle name="40% - Ênfase5 2 2 2 4 8" xfId="31007"/>
    <cellStyle name="40% - Ênfase5 2 2 2 4 9" xfId="42193"/>
    <cellStyle name="40% - Ênfase5 2 2 2 5" xfId="1667"/>
    <cellStyle name="40% - Ênfase5 2 2 2 5 10" xfId="44206"/>
    <cellStyle name="40% - Ênfase5 2 2 2 5 2" xfId="11479"/>
    <cellStyle name="40% - Ênfase5 2 2 2 5 2 2" xfId="21957"/>
    <cellStyle name="40% - Ênfase5 2 2 2 5 2 3" xfId="33145"/>
    <cellStyle name="40% - Ênfase5 2 2 2 5 3" xfId="13207"/>
    <cellStyle name="40% - Ênfase5 2 2 2 5 3 2" xfId="23850"/>
    <cellStyle name="40% - Ênfase5 2 2 2 5 3 3" xfId="35036"/>
    <cellStyle name="40% - Ênfase5 2 2 2 5 4" xfId="14932"/>
    <cellStyle name="40% - Ênfase5 2 2 2 5 4 2" xfId="25746"/>
    <cellStyle name="40% - Ênfase5 2 2 2 5 4 3" xfId="36932"/>
    <cellStyle name="40% - Ênfase5 2 2 2 5 5" xfId="16657"/>
    <cellStyle name="40% - Ênfase5 2 2 2 5 5 2" xfId="27642"/>
    <cellStyle name="40% - Ênfase5 2 2 2 5 5 3" xfId="38828"/>
    <cellStyle name="40% - Ênfase5 2 2 2 5 6" xfId="18382"/>
    <cellStyle name="40% - Ênfase5 2 2 2 5 6 2" xfId="29538"/>
    <cellStyle name="40% - Ênfase5 2 2 2 5 6 3" xfId="40724"/>
    <cellStyle name="40% - Ênfase5 2 2 2 5 7" xfId="20107"/>
    <cellStyle name="40% - Ênfase5 2 2 2 5 8" xfId="31295"/>
    <cellStyle name="40% - Ênfase5 2 2 2 5 9" xfId="42481"/>
    <cellStyle name="40% - Ênfase5 2 2 2 6" xfId="1983"/>
    <cellStyle name="40% - Ênfase5 2 2 2 6 10" xfId="44494"/>
    <cellStyle name="40% - Ênfase5 2 2 2 6 2" xfId="11767"/>
    <cellStyle name="40% - Ênfase5 2 2 2 6 2 2" xfId="22273"/>
    <cellStyle name="40% - Ênfase5 2 2 2 6 2 3" xfId="33461"/>
    <cellStyle name="40% - Ênfase5 2 2 2 6 3" xfId="13495"/>
    <cellStyle name="40% - Ênfase5 2 2 2 6 3 2" xfId="24166"/>
    <cellStyle name="40% - Ênfase5 2 2 2 6 3 3" xfId="35352"/>
    <cellStyle name="40% - Ênfase5 2 2 2 6 4" xfId="15220"/>
    <cellStyle name="40% - Ênfase5 2 2 2 6 4 2" xfId="26062"/>
    <cellStyle name="40% - Ênfase5 2 2 2 6 4 3" xfId="37248"/>
    <cellStyle name="40% - Ênfase5 2 2 2 6 5" xfId="16945"/>
    <cellStyle name="40% - Ênfase5 2 2 2 6 5 2" xfId="27958"/>
    <cellStyle name="40% - Ênfase5 2 2 2 6 5 3" xfId="39144"/>
    <cellStyle name="40% - Ênfase5 2 2 2 6 6" xfId="18670"/>
    <cellStyle name="40% - Ênfase5 2 2 2 6 6 2" xfId="29854"/>
    <cellStyle name="40% - Ênfase5 2 2 2 6 6 3" xfId="41040"/>
    <cellStyle name="40% - Ênfase5 2 2 2 6 7" xfId="20395"/>
    <cellStyle name="40% - Ênfase5 2 2 2 6 8" xfId="31583"/>
    <cellStyle name="40% - Ênfase5 2 2 2 6 9" xfId="42769"/>
    <cellStyle name="40% - Ênfase5 2 2 2 7" xfId="10326"/>
    <cellStyle name="40% - Ênfase5 2 2 2 7 2" xfId="20693"/>
    <cellStyle name="40% - Ênfase5 2 2 2 7 3" xfId="31881"/>
    <cellStyle name="40% - Ênfase5 2 2 2 8" xfId="12055"/>
    <cellStyle name="40% - Ênfase5 2 2 2 8 2" xfId="22586"/>
    <cellStyle name="40% - Ênfase5 2 2 2 8 3" xfId="33772"/>
    <cellStyle name="40% - Ênfase5 2 2 2 9" xfId="13780"/>
    <cellStyle name="40% - Ênfase5 2 2 2 9 2" xfId="24482"/>
    <cellStyle name="40% - Ênfase5 2 2 2 9 3" xfId="35668"/>
    <cellStyle name="40% - Ênfase5 2 2 3" xfId="561"/>
    <cellStyle name="40% - Ênfase5 2 2 3 10" xfId="43198"/>
    <cellStyle name="40% - Ênfase5 2 2 3 2" xfId="10471"/>
    <cellStyle name="40% - Ênfase5 2 2 3 2 2" xfId="20851"/>
    <cellStyle name="40% - Ênfase5 2 2 3 2 3" xfId="32039"/>
    <cellStyle name="40% - Ênfase5 2 2 3 3" xfId="12199"/>
    <cellStyle name="40% - Ênfase5 2 2 3 3 2" xfId="22744"/>
    <cellStyle name="40% - Ênfase5 2 2 3 3 3" xfId="33930"/>
    <cellStyle name="40% - Ênfase5 2 2 3 4" xfId="13924"/>
    <cellStyle name="40% - Ênfase5 2 2 3 4 2" xfId="24640"/>
    <cellStyle name="40% - Ênfase5 2 2 3 4 3" xfId="35826"/>
    <cellStyle name="40% - Ênfase5 2 2 3 5" xfId="15649"/>
    <cellStyle name="40% - Ênfase5 2 2 3 5 2" xfId="26536"/>
    <cellStyle name="40% - Ênfase5 2 2 3 5 3" xfId="37722"/>
    <cellStyle name="40% - Ênfase5 2 2 3 6" xfId="17374"/>
    <cellStyle name="40% - Ênfase5 2 2 3 6 2" xfId="28432"/>
    <cellStyle name="40% - Ênfase5 2 2 3 6 3" xfId="39618"/>
    <cellStyle name="40% - Ênfase5 2 2 3 7" xfId="19099"/>
    <cellStyle name="40% - Ênfase5 2 2 3 8" xfId="30287"/>
    <cellStyle name="40% - Ênfase5 2 2 3 9" xfId="41473"/>
    <cellStyle name="40% - Ênfase5 2 2 4" xfId="877"/>
    <cellStyle name="40% - Ênfase5 2 2 4 10" xfId="43486"/>
    <cellStyle name="40% - Ênfase5 2 2 4 2" xfId="10759"/>
    <cellStyle name="40% - Ênfase5 2 2 4 2 2" xfId="21167"/>
    <cellStyle name="40% - Ênfase5 2 2 4 2 3" xfId="32355"/>
    <cellStyle name="40% - Ênfase5 2 2 4 3" xfId="12487"/>
    <cellStyle name="40% - Ênfase5 2 2 4 3 2" xfId="23060"/>
    <cellStyle name="40% - Ênfase5 2 2 4 3 3" xfId="34246"/>
    <cellStyle name="40% - Ênfase5 2 2 4 4" xfId="14212"/>
    <cellStyle name="40% - Ênfase5 2 2 4 4 2" xfId="24956"/>
    <cellStyle name="40% - Ênfase5 2 2 4 4 3" xfId="36142"/>
    <cellStyle name="40% - Ênfase5 2 2 4 5" xfId="15937"/>
    <cellStyle name="40% - Ênfase5 2 2 4 5 2" xfId="26852"/>
    <cellStyle name="40% - Ênfase5 2 2 4 5 3" xfId="38038"/>
    <cellStyle name="40% - Ênfase5 2 2 4 6" xfId="17662"/>
    <cellStyle name="40% - Ênfase5 2 2 4 6 2" xfId="28748"/>
    <cellStyle name="40% - Ênfase5 2 2 4 6 3" xfId="39934"/>
    <cellStyle name="40% - Ênfase5 2 2 4 7" xfId="19387"/>
    <cellStyle name="40% - Ênfase5 2 2 4 8" xfId="30575"/>
    <cellStyle name="40% - Ênfase5 2 2 4 9" xfId="41761"/>
    <cellStyle name="40% - Ênfase5 2 2 5" xfId="1193"/>
    <cellStyle name="40% - Ênfase5 2 2 5 10" xfId="43774"/>
    <cellStyle name="40% - Ênfase5 2 2 5 2" xfId="11047"/>
    <cellStyle name="40% - Ênfase5 2 2 5 2 2" xfId="21483"/>
    <cellStyle name="40% - Ênfase5 2 2 5 2 3" xfId="32671"/>
    <cellStyle name="40% - Ênfase5 2 2 5 3" xfId="12775"/>
    <cellStyle name="40% - Ênfase5 2 2 5 3 2" xfId="23376"/>
    <cellStyle name="40% - Ênfase5 2 2 5 3 3" xfId="34562"/>
    <cellStyle name="40% - Ênfase5 2 2 5 4" xfId="14500"/>
    <cellStyle name="40% - Ênfase5 2 2 5 4 2" xfId="25272"/>
    <cellStyle name="40% - Ênfase5 2 2 5 4 3" xfId="36458"/>
    <cellStyle name="40% - Ênfase5 2 2 5 5" xfId="16225"/>
    <cellStyle name="40% - Ênfase5 2 2 5 5 2" xfId="27168"/>
    <cellStyle name="40% - Ênfase5 2 2 5 5 3" xfId="38354"/>
    <cellStyle name="40% - Ênfase5 2 2 5 6" xfId="17950"/>
    <cellStyle name="40% - Ênfase5 2 2 5 6 2" xfId="29064"/>
    <cellStyle name="40% - Ênfase5 2 2 5 6 3" xfId="40250"/>
    <cellStyle name="40% - Ênfase5 2 2 5 7" xfId="19675"/>
    <cellStyle name="40% - Ênfase5 2 2 5 8" xfId="30863"/>
    <cellStyle name="40% - Ênfase5 2 2 5 9" xfId="42049"/>
    <cellStyle name="40% - Ênfase5 2 2 6" xfId="1509"/>
    <cellStyle name="40% - Ênfase5 2 2 6 10" xfId="44062"/>
    <cellStyle name="40% - Ênfase5 2 2 6 2" xfId="11335"/>
    <cellStyle name="40% - Ênfase5 2 2 6 2 2" xfId="21799"/>
    <cellStyle name="40% - Ênfase5 2 2 6 2 3" xfId="32987"/>
    <cellStyle name="40% - Ênfase5 2 2 6 3" xfId="13063"/>
    <cellStyle name="40% - Ênfase5 2 2 6 3 2" xfId="23692"/>
    <cellStyle name="40% - Ênfase5 2 2 6 3 3" xfId="34878"/>
    <cellStyle name="40% - Ênfase5 2 2 6 4" xfId="14788"/>
    <cellStyle name="40% - Ênfase5 2 2 6 4 2" xfId="25588"/>
    <cellStyle name="40% - Ênfase5 2 2 6 4 3" xfId="36774"/>
    <cellStyle name="40% - Ênfase5 2 2 6 5" xfId="16513"/>
    <cellStyle name="40% - Ênfase5 2 2 6 5 2" xfId="27484"/>
    <cellStyle name="40% - Ênfase5 2 2 6 5 3" xfId="38670"/>
    <cellStyle name="40% - Ênfase5 2 2 6 6" xfId="18238"/>
    <cellStyle name="40% - Ênfase5 2 2 6 6 2" xfId="29380"/>
    <cellStyle name="40% - Ênfase5 2 2 6 6 3" xfId="40566"/>
    <cellStyle name="40% - Ênfase5 2 2 6 7" xfId="19963"/>
    <cellStyle name="40% - Ênfase5 2 2 6 8" xfId="31151"/>
    <cellStyle name="40% - Ênfase5 2 2 6 9" xfId="42337"/>
    <cellStyle name="40% - Ênfase5 2 2 7" xfId="1825"/>
    <cellStyle name="40% - Ênfase5 2 2 7 10" xfId="44350"/>
    <cellStyle name="40% - Ênfase5 2 2 7 2" xfId="11623"/>
    <cellStyle name="40% - Ênfase5 2 2 7 2 2" xfId="22115"/>
    <cellStyle name="40% - Ênfase5 2 2 7 2 3" xfId="33303"/>
    <cellStyle name="40% - Ênfase5 2 2 7 3" xfId="13351"/>
    <cellStyle name="40% - Ênfase5 2 2 7 3 2" xfId="24008"/>
    <cellStyle name="40% - Ênfase5 2 2 7 3 3" xfId="35194"/>
    <cellStyle name="40% - Ênfase5 2 2 7 4" xfId="15076"/>
    <cellStyle name="40% - Ênfase5 2 2 7 4 2" xfId="25904"/>
    <cellStyle name="40% - Ênfase5 2 2 7 4 3" xfId="37090"/>
    <cellStyle name="40% - Ênfase5 2 2 7 5" xfId="16801"/>
    <cellStyle name="40% - Ênfase5 2 2 7 5 2" xfId="27800"/>
    <cellStyle name="40% - Ênfase5 2 2 7 5 3" xfId="38986"/>
    <cellStyle name="40% - Ênfase5 2 2 7 6" xfId="18526"/>
    <cellStyle name="40% - Ênfase5 2 2 7 6 2" xfId="29696"/>
    <cellStyle name="40% - Ênfase5 2 2 7 6 3" xfId="40882"/>
    <cellStyle name="40% - Ênfase5 2 2 7 7" xfId="20251"/>
    <cellStyle name="40% - Ênfase5 2 2 7 8" xfId="31439"/>
    <cellStyle name="40% - Ênfase5 2 2 7 9" xfId="42625"/>
    <cellStyle name="40% - Ênfase5 2 2 8" xfId="2106"/>
    <cellStyle name="40% - Ênfase5 2 2 8 2" xfId="20539"/>
    <cellStyle name="40% - Ênfase5 2 2 8 3" xfId="31727"/>
    <cellStyle name="40% - Ênfase5 2 2 9" xfId="11911"/>
    <cellStyle name="40% - Ênfase5 2 2 9 2" xfId="22428"/>
    <cellStyle name="40% - Ênfase5 2 2 9 3" xfId="33614"/>
    <cellStyle name="40% - Ênfase5 2 3" xfId="311"/>
    <cellStyle name="40% - Ênfase5 2 3 10" xfId="15423"/>
    <cellStyle name="40% - Ênfase5 2 3 10 2" xfId="26288"/>
    <cellStyle name="40% - Ênfase5 2 3 10 3" xfId="37474"/>
    <cellStyle name="40% - Ênfase5 2 3 11" xfId="17148"/>
    <cellStyle name="40% - Ênfase5 2 3 11 2" xfId="28184"/>
    <cellStyle name="40% - Ênfase5 2 3 11 3" xfId="39370"/>
    <cellStyle name="40% - Ênfase5 2 3 12" xfId="18873"/>
    <cellStyle name="40% - Ênfase5 2 3 13" xfId="30061"/>
    <cellStyle name="40% - Ênfase5 2 3 14" xfId="41247"/>
    <cellStyle name="40% - Ênfase5 2 3 15" xfId="42972"/>
    <cellStyle name="40% - Ênfase5 2 3 2" xfId="629"/>
    <cellStyle name="40% - Ênfase5 2 3 2 10" xfId="43260"/>
    <cellStyle name="40% - Ênfase5 2 3 2 2" xfId="10533"/>
    <cellStyle name="40% - Ênfase5 2 3 2 2 2" xfId="20919"/>
    <cellStyle name="40% - Ênfase5 2 3 2 2 3" xfId="32107"/>
    <cellStyle name="40% - Ênfase5 2 3 2 3" xfId="12261"/>
    <cellStyle name="40% - Ênfase5 2 3 2 3 2" xfId="22812"/>
    <cellStyle name="40% - Ênfase5 2 3 2 3 3" xfId="33998"/>
    <cellStyle name="40% - Ênfase5 2 3 2 4" xfId="13986"/>
    <cellStyle name="40% - Ênfase5 2 3 2 4 2" xfId="24708"/>
    <cellStyle name="40% - Ênfase5 2 3 2 4 3" xfId="35894"/>
    <cellStyle name="40% - Ênfase5 2 3 2 5" xfId="15711"/>
    <cellStyle name="40% - Ênfase5 2 3 2 5 2" xfId="26604"/>
    <cellStyle name="40% - Ênfase5 2 3 2 5 3" xfId="37790"/>
    <cellStyle name="40% - Ênfase5 2 3 2 6" xfId="17436"/>
    <cellStyle name="40% - Ênfase5 2 3 2 6 2" xfId="28500"/>
    <cellStyle name="40% - Ênfase5 2 3 2 6 3" xfId="39686"/>
    <cellStyle name="40% - Ênfase5 2 3 2 7" xfId="19161"/>
    <cellStyle name="40% - Ênfase5 2 3 2 8" xfId="30349"/>
    <cellStyle name="40% - Ênfase5 2 3 2 9" xfId="41535"/>
    <cellStyle name="40% - Ênfase5 2 3 3" xfId="945"/>
    <cellStyle name="40% - Ênfase5 2 3 3 10" xfId="43548"/>
    <cellStyle name="40% - Ênfase5 2 3 3 2" xfId="10821"/>
    <cellStyle name="40% - Ênfase5 2 3 3 2 2" xfId="21235"/>
    <cellStyle name="40% - Ênfase5 2 3 3 2 3" xfId="32423"/>
    <cellStyle name="40% - Ênfase5 2 3 3 3" xfId="12549"/>
    <cellStyle name="40% - Ênfase5 2 3 3 3 2" xfId="23128"/>
    <cellStyle name="40% - Ênfase5 2 3 3 3 3" xfId="34314"/>
    <cellStyle name="40% - Ênfase5 2 3 3 4" xfId="14274"/>
    <cellStyle name="40% - Ênfase5 2 3 3 4 2" xfId="25024"/>
    <cellStyle name="40% - Ênfase5 2 3 3 4 3" xfId="36210"/>
    <cellStyle name="40% - Ênfase5 2 3 3 5" xfId="15999"/>
    <cellStyle name="40% - Ênfase5 2 3 3 5 2" xfId="26920"/>
    <cellStyle name="40% - Ênfase5 2 3 3 5 3" xfId="38106"/>
    <cellStyle name="40% - Ênfase5 2 3 3 6" xfId="17724"/>
    <cellStyle name="40% - Ênfase5 2 3 3 6 2" xfId="28816"/>
    <cellStyle name="40% - Ênfase5 2 3 3 6 3" xfId="40002"/>
    <cellStyle name="40% - Ênfase5 2 3 3 7" xfId="19449"/>
    <cellStyle name="40% - Ênfase5 2 3 3 8" xfId="30637"/>
    <cellStyle name="40% - Ênfase5 2 3 3 9" xfId="41823"/>
    <cellStyle name="40% - Ênfase5 2 3 4" xfId="1261"/>
    <cellStyle name="40% - Ênfase5 2 3 4 10" xfId="43836"/>
    <cellStyle name="40% - Ênfase5 2 3 4 2" xfId="11109"/>
    <cellStyle name="40% - Ênfase5 2 3 4 2 2" xfId="21551"/>
    <cellStyle name="40% - Ênfase5 2 3 4 2 3" xfId="32739"/>
    <cellStyle name="40% - Ênfase5 2 3 4 3" xfId="12837"/>
    <cellStyle name="40% - Ênfase5 2 3 4 3 2" xfId="23444"/>
    <cellStyle name="40% - Ênfase5 2 3 4 3 3" xfId="34630"/>
    <cellStyle name="40% - Ênfase5 2 3 4 4" xfId="14562"/>
    <cellStyle name="40% - Ênfase5 2 3 4 4 2" xfId="25340"/>
    <cellStyle name="40% - Ênfase5 2 3 4 4 3" xfId="36526"/>
    <cellStyle name="40% - Ênfase5 2 3 4 5" xfId="16287"/>
    <cellStyle name="40% - Ênfase5 2 3 4 5 2" xfId="27236"/>
    <cellStyle name="40% - Ênfase5 2 3 4 5 3" xfId="38422"/>
    <cellStyle name="40% - Ênfase5 2 3 4 6" xfId="18012"/>
    <cellStyle name="40% - Ênfase5 2 3 4 6 2" xfId="29132"/>
    <cellStyle name="40% - Ênfase5 2 3 4 6 3" xfId="40318"/>
    <cellStyle name="40% - Ênfase5 2 3 4 7" xfId="19737"/>
    <cellStyle name="40% - Ênfase5 2 3 4 8" xfId="30925"/>
    <cellStyle name="40% - Ênfase5 2 3 4 9" xfId="42111"/>
    <cellStyle name="40% - Ênfase5 2 3 5" xfId="1577"/>
    <cellStyle name="40% - Ênfase5 2 3 5 10" xfId="44124"/>
    <cellStyle name="40% - Ênfase5 2 3 5 2" xfId="11397"/>
    <cellStyle name="40% - Ênfase5 2 3 5 2 2" xfId="21867"/>
    <cellStyle name="40% - Ênfase5 2 3 5 2 3" xfId="33055"/>
    <cellStyle name="40% - Ênfase5 2 3 5 3" xfId="13125"/>
    <cellStyle name="40% - Ênfase5 2 3 5 3 2" xfId="23760"/>
    <cellStyle name="40% - Ênfase5 2 3 5 3 3" xfId="34946"/>
    <cellStyle name="40% - Ênfase5 2 3 5 4" xfId="14850"/>
    <cellStyle name="40% - Ênfase5 2 3 5 4 2" xfId="25656"/>
    <cellStyle name="40% - Ênfase5 2 3 5 4 3" xfId="36842"/>
    <cellStyle name="40% - Ênfase5 2 3 5 5" xfId="16575"/>
    <cellStyle name="40% - Ênfase5 2 3 5 5 2" xfId="27552"/>
    <cellStyle name="40% - Ênfase5 2 3 5 5 3" xfId="38738"/>
    <cellStyle name="40% - Ênfase5 2 3 5 6" xfId="18300"/>
    <cellStyle name="40% - Ênfase5 2 3 5 6 2" xfId="29448"/>
    <cellStyle name="40% - Ênfase5 2 3 5 6 3" xfId="40634"/>
    <cellStyle name="40% - Ênfase5 2 3 5 7" xfId="20025"/>
    <cellStyle name="40% - Ênfase5 2 3 5 8" xfId="31213"/>
    <cellStyle name="40% - Ênfase5 2 3 5 9" xfId="42399"/>
    <cellStyle name="40% - Ênfase5 2 3 6" xfId="1893"/>
    <cellStyle name="40% - Ênfase5 2 3 6 10" xfId="44412"/>
    <cellStyle name="40% - Ênfase5 2 3 6 2" xfId="11685"/>
    <cellStyle name="40% - Ênfase5 2 3 6 2 2" xfId="22183"/>
    <cellStyle name="40% - Ênfase5 2 3 6 2 3" xfId="33371"/>
    <cellStyle name="40% - Ênfase5 2 3 6 3" xfId="13413"/>
    <cellStyle name="40% - Ênfase5 2 3 6 3 2" xfId="24076"/>
    <cellStyle name="40% - Ênfase5 2 3 6 3 3" xfId="35262"/>
    <cellStyle name="40% - Ênfase5 2 3 6 4" xfId="15138"/>
    <cellStyle name="40% - Ênfase5 2 3 6 4 2" xfId="25972"/>
    <cellStyle name="40% - Ênfase5 2 3 6 4 3" xfId="37158"/>
    <cellStyle name="40% - Ênfase5 2 3 6 5" xfId="16863"/>
    <cellStyle name="40% - Ênfase5 2 3 6 5 2" xfId="27868"/>
    <cellStyle name="40% - Ênfase5 2 3 6 5 3" xfId="39054"/>
    <cellStyle name="40% - Ênfase5 2 3 6 6" xfId="18588"/>
    <cellStyle name="40% - Ênfase5 2 3 6 6 2" xfId="29764"/>
    <cellStyle name="40% - Ênfase5 2 3 6 6 3" xfId="40950"/>
    <cellStyle name="40% - Ênfase5 2 3 6 7" xfId="20313"/>
    <cellStyle name="40% - Ênfase5 2 3 6 8" xfId="31501"/>
    <cellStyle name="40% - Ênfase5 2 3 6 9" xfId="42687"/>
    <cellStyle name="40% - Ênfase5 2 3 7" xfId="10244"/>
    <cellStyle name="40% - Ênfase5 2 3 7 2" xfId="20603"/>
    <cellStyle name="40% - Ênfase5 2 3 7 3" xfId="31791"/>
    <cellStyle name="40% - Ênfase5 2 3 8" xfId="11973"/>
    <cellStyle name="40% - Ênfase5 2 3 8 2" xfId="22496"/>
    <cellStyle name="40% - Ênfase5 2 3 8 3" xfId="33682"/>
    <cellStyle name="40% - Ênfase5 2 3 9" xfId="13698"/>
    <cellStyle name="40% - Ênfase5 2 3 9 2" xfId="24392"/>
    <cellStyle name="40% - Ênfase5 2 3 9 3" xfId="35578"/>
    <cellStyle name="40% - Ênfase5 2 4" xfId="471"/>
    <cellStyle name="40% - Ênfase5 2 4 10" xfId="43116"/>
    <cellStyle name="40% - Ênfase5 2 4 2" xfId="10389"/>
    <cellStyle name="40% - Ênfase5 2 4 2 2" xfId="20761"/>
    <cellStyle name="40% - Ênfase5 2 4 2 3" xfId="31949"/>
    <cellStyle name="40% - Ênfase5 2 4 3" xfId="12117"/>
    <cellStyle name="40% - Ênfase5 2 4 3 2" xfId="22654"/>
    <cellStyle name="40% - Ênfase5 2 4 3 3" xfId="33840"/>
    <cellStyle name="40% - Ênfase5 2 4 4" xfId="13842"/>
    <cellStyle name="40% - Ênfase5 2 4 4 2" xfId="24550"/>
    <cellStyle name="40% - Ênfase5 2 4 4 3" xfId="35736"/>
    <cellStyle name="40% - Ênfase5 2 4 5" xfId="15567"/>
    <cellStyle name="40% - Ênfase5 2 4 5 2" xfId="26446"/>
    <cellStyle name="40% - Ênfase5 2 4 5 3" xfId="37632"/>
    <cellStyle name="40% - Ênfase5 2 4 6" xfId="17292"/>
    <cellStyle name="40% - Ênfase5 2 4 6 2" xfId="28342"/>
    <cellStyle name="40% - Ênfase5 2 4 6 3" xfId="39528"/>
    <cellStyle name="40% - Ênfase5 2 4 7" xfId="19017"/>
    <cellStyle name="40% - Ênfase5 2 4 8" xfId="30205"/>
    <cellStyle name="40% - Ênfase5 2 4 9" xfId="41391"/>
    <cellStyle name="40% - Ênfase5 2 5" xfId="787"/>
    <cellStyle name="40% - Ênfase5 2 5 10" xfId="43404"/>
    <cellStyle name="40% - Ênfase5 2 5 2" xfId="10677"/>
    <cellStyle name="40% - Ênfase5 2 5 2 2" xfId="21077"/>
    <cellStyle name="40% - Ênfase5 2 5 2 3" xfId="32265"/>
    <cellStyle name="40% - Ênfase5 2 5 3" xfId="12405"/>
    <cellStyle name="40% - Ênfase5 2 5 3 2" xfId="22970"/>
    <cellStyle name="40% - Ênfase5 2 5 3 3" xfId="34156"/>
    <cellStyle name="40% - Ênfase5 2 5 4" xfId="14130"/>
    <cellStyle name="40% - Ênfase5 2 5 4 2" xfId="24866"/>
    <cellStyle name="40% - Ênfase5 2 5 4 3" xfId="36052"/>
    <cellStyle name="40% - Ênfase5 2 5 5" xfId="15855"/>
    <cellStyle name="40% - Ênfase5 2 5 5 2" xfId="26762"/>
    <cellStyle name="40% - Ênfase5 2 5 5 3" xfId="37948"/>
    <cellStyle name="40% - Ênfase5 2 5 6" xfId="17580"/>
    <cellStyle name="40% - Ênfase5 2 5 6 2" xfId="28658"/>
    <cellStyle name="40% - Ênfase5 2 5 6 3" xfId="39844"/>
    <cellStyle name="40% - Ênfase5 2 5 7" xfId="19305"/>
    <cellStyle name="40% - Ênfase5 2 5 8" xfId="30493"/>
    <cellStyle name="40% - Ênfase5 2 5 9" xfId="41679"/>
    <cellStyle name="40% - Ênfase5 2 6" xfId="1103"/>
    <cellStyle name="40% - Ênfase5 2 6 10" xfId="43692"/>
    <cellStyle name="40% - Ênfase5 2 6 2" xfId="10965"/>
    <cellStyle name="40% - Ênfase5 2 6 2 2" xfId="21393"/>
    <cellStyle name="40% - Ênfase5 2 6 2 3" xfId="32581"/>
    <cellStyle name="40% - Ênfase5 2 6 3" xfId="12693"/>
    <cellStyle name="40% - Ênfase5 2 6 3 2" xfId="23286"/>
    <cellStyle name="40% - Ênfase5 2 6 3 3" xfId="34472"/>
    <cellStyle name="40% - Ênfase5 2 6 4" xfId="14418"/>
    <cellStyle name="40% - Ênfase5 2 6 4 2" xfId="25182"/>
    <cellStyle name="40% - Ênfase5 2 6 4 3" xfId="36368"/>
    <cellStyle name="40% - Ênfase5 2 6 5" xfId="16143"/>
    <cellStyle name="40% - Ênfase5 2 6 5 2" xfId="27078"/>
    <cellStyle name="40% - Ênfase5 2 6 5 3" xfId="38264"/>
    <cellStyle name="40% - Ênfase5 2 6 6" xfId="17868"/>
    <cellStyle name="40% - Ênfase5 2 6 6 2" xfId="28974"/>
    <cellStyle name="40% - Ênfase5 2 6 6 3" xfId="40160"/>
    <cellStyle name="40% - Ênfase5 2 6 7" xfId="19593"/>
    <cellStyle name="40% - Ênfase5 2 6 8" xfId="30781"/>
    <cellStyle name="40% - Ênfase5 2 6 9" xfId="41967"/>
    <cellStyle name="40% - Ênfase5 2 7" xfId="1419"/>
    <cellStyle name="40% - Ênfase5 2 7 10" xfId="43980"/>
    <cellStyle name="40% - Ênfase5 2 7 2" xfId="11253"/>
    <cellStyle name="40% - Ênfase5 2 7 2 2" xfId="21709"/>
    <cellStyle name="40% - Ênfase5 2 7 2 3" xfId="32897"/>
    <cellStyle name="40% - Ênfase5 2 7 3" xfId="12981"/>
    <cellStyle name="40% - Ênfase5 2 7 3 2" xfId="23602"/>
    <cellStyle name="40% - Ênfase5 2 7 3 3" xfId="34788"/>
    <cellStyle name="40% - Ênfase5 2 7 4" xfId="14706"/>
    <cellStyle name="40% - Ênfase5 2 7 4 2" xfId="25498"/>
    <cellStyle name="40% - Ênfase5 2 7 4 3" xfId="36684"/>
    <cellStyle name="40% - Ênfase5 2 7 5" xfId="16431"/>
    <cellStyle name="40% - Ênfase5 2 7 5 2" xfId="27394"/>
    <cellStyle name="40% - Ênfase5 2 7 5 3" xfId="38580"/>
    <cellStyle name="40% - Ênfase5 2 7 6" xfId="18156"/>
    <cellStyle name="40% - Ênfase5 2 7 6 2" xfId="29290"/>
    <cellStyle name="40% - Ênfase5 2 7 6 3" xfId="40476"/>
    <cellStyle name="40% - Ênfase5 2 7 7" xfId="19881"/>
    <cellStyle name="40% - Ênfase5 2 7 8" xfId="31069"/>
    <cellStyle name="40% - Ênfase5 2 7 9" xfId="42255"/>
    <cellStyle name="40% - Ênfase5 2 8" xfId="1735"/>
    <cellStyle name="40% - Ênfase5 2 8 10" xfId="44268"/>
    <cellStyle name="40% - Ênfase5 2 8 2" xfId="11541"/>
    <cellStyle name="40% - Ênfase5 2 8 2 2" xfId="22025"/>
    <cellStyle name="40% - Ênfase5 2 8 2 3" xfId="33213"/>
    <cellStyle name="40% - Ênfase5 2 8 3" xfId="13269"/>
    <cellStyle name="40% - Ênfase5 2 8 3 2" xfId="23918"/>
    <cellStyle name="40% - Ênfase5 2 8 3 3" xfId="35104"/>
    <cellStyle name="40% - Ênfase5 2 8 4" xfId="14994"/>
    <cellStyle name="40% - Ênfase5 2 8 4 2" xfId="25814"/>
    <cellStyle name="40% - Ênfase5 2 8 4 3" xfId="37000"/>
    <cellStyle name="40% - Ênfase5 2 8 5" xfId="16719"/>
    <cellStyle name="40% - Ênfase5 2 8 5 2" xfId="27710"/>
    <cellStyle name="40% - Ênfase5 2 8 5 3" xfId="38896"/>
    <cellStyle name="40% - Ênfase5 2 8 6" xfId="18444"/>
    <cellStyle name="40% - Ênfase5 2 8 6 2" xfId="29606"/>
    <cellStyle name="40% - Ênfase5 2 8 6 3" xfId="40792"/>
    <cellStyle name="40% - Ênfase5 2 8 7" xfId="20169"/>
    <cellStyle name="40% - Ênfase5 2 8 8" xfId="31357"/>
    <cellStyle name="40% - Ênfase5 2 8 9" xfId="42543"/>
    <cellStyle name="40% - Ênfase5 2 9" xfId="2151"/>
    <cellStyle name="40% - Ênfase5 2 9 2" xfId="20457"/>
    <cellStyle name="40% - Ênfase5 2 9 3" xfId="31645"/>
    <cellStyle name="40% - Ênfase5 20" xfId="42811"/>
    <cellStyle name="40% - Ênfase5 3" xfId="177"/>
    <cellStyle name="40% - Ênfase5 3 10" xfId="11851"/>
    <cellStyle name="40% - Ênfase5 3 10 2" xfId="22362"/>
    <cellStyle name="40% - Ênfase5 3 10 3" xfId="33548"/>
    <cellStyle name="40% - Ênfase5 3 11" xfId="13576"/>
    <cellStyle name="40% - Ênfase5 3 11 2" xfId="24258"/>
    <cellStyle name="40% - Ênfase5 3 11 3" xfId="35444"/>
    <cellStyle name="40% - Ênfase5 3 12" xfId="15301"/>
    <cellStyle name="40% - Ênfase5 3 12 2" xfId="26154"/>
    <cellStyle name="40% - Ênfase5 3 12 3" xfId="37340"/>
    <cellStyle name="40% - Ênfase5 3 13" xfId="17026"/>
    <cellStyle name="40% - Ênfase5 3 13 2" xfId="28050"/>
    <cellStyle name="40% - Ênfase5 3 13 3" xfId="39236"/>
    <cellStyle name="40% - Ênfase5 3 14" xfId="18751"/>
    <cellStyle name="40% - Ênfase5 3 15" xfId="29939"/>
    <cellStyle name="40% - Ênfase5 3 16" xfId="41125"/>
    <cellStyle name="40% - Ênfase5 3 17" xfId="42850"/>
    <cellStyle name="40% - Ênfase5 3 2" xfId="267"/>
    <cellStyle name="40% - Ênfase5 3 2 10" xfId="13658"/>
    <cellStyle name="40% - Ênfase5 3 2 10 2" xfId="24348"/>
    <cellStyle name="40% - Ênfase5 3 2 10 3" xfId="35534"/>
    <cellStyle name="40% - Ênfase5 3 2 11" xfId="15383"/>
    <cellStyle name="40% - Ênfase5 3 2 11 2" xfId="26244"/>
    <cellStyle name="40% - Ênfase5 3 2 11 3" xfId="37430"/>
    <cellStyle name="40% - Ênfase5 3 2 12" xfId="17108"/>
    <cellStyle name="40% - Ênfase5 3 2 12 2" xfId="28140"/>
    <cellStyle name="40% - Ênfase5 3 2 12 3" xfId="39326"/>
    <cellStyle name="40% - Ênfase5 3 2 13" xfId="18833"/>
    <cellStyle name="40% - Ênfase5 3 2 14" xfId="30021"/>
    <cellStyle name="40% - Ênfase5 3 2 15" xfId="41207"/>
    <cellStyle name="40% - Ênfase5 3 2 16" xfId="42932"/>
    <cellStyle name="40% - Ênfase5 3 2 2" xfId="425"/>
    <cellStyle name="40% - Ênfase5 3 2 2 10" xfId="15527"/>
    <cellStyle name="40% - Ênfase5 3 2 2 10 2" xfId="26402"/>
    <cellStyle name="40% - Ênfase5 3 2 2 10 3" xfId="37588"/>
    <cellStyle name="40% - Ênfase5 3 2 2 11" xfId="17252"/>
    <cellStyle name="40% - Ênfase5 3 2 2 11 2" xfId="28298"/>
    <cellStyle name="40% - Ênfase5 3 2 2 11 3" xfId="39484"/>
    <cellStyle name="40% - Ênfase5 3 2 2 12" xfId="18977"/>
    <cellStyle name="40% - Ênfase5 3 2 2 13" xfId="30165"/>
    <cellStyle name="40% - Ênfase5 3 2 2 14" xfId="41351"/>
    <cellStyle name="40% - Ênfase5 3 2 2 15" xfId="43076"/>
    <cellStyle name="40% - Ênfase5 3 2 2 2" xfId="743"/>
    <cellStyle name="40% - Ênfase5 3 2 2 2 10" xfId="43364"/>
    <cellStyle name="40% - Ênfase5 3 2 2 2 2" xfId="10637"/>
    <cellStyle name="40% - Ênfase5 3 2 2 2 2 2" xfId="21033"/>
    <cellStyle name="40% - Ênfase5 3 2 2 2 2 3" xfId="32221"/>
    <cellStyle name="40% - Ênfase5 3 2 2 2 3" xfId="12365"/>
    <cellStyle name="40% - Ênfase5 3 2 2 2 3 2" xfId="22926"/>
    <cellStyle name="40% - Ênfase5 3 2 2 2 3 3" xfId="34112"/>
    <cellStyle name="40% - Ênfase5 3 2 2 2 4" xfId="14090"/>
    <cellStyle name="40% - Ênfase5 3 2 2 2 4 2" xfId="24822"/>
    <cellStyle name="40% - Ênfase5 3 2 2 2 4 3" xfId="36008"/>
    <cellStyle name="40% - Ênfase5 3 2 2 2 5" xfId="15815"/>
    <cellStyle name="40% - Ênfase5 3 2 2 2 5 2" xfId="26718"/>
    <cellStyle name="40% - Ênfase5 3 2 2 2 5 3" xfId="37904"/>
    <cellStyle name="40% - Ênfase5 3 2 2 2 6" xfId="17540"/>
    <cellStyle name="40% - Ênfase5 3 2 2 2 6 2" xfId="28614"/>
    <cellStyle name="40% - Ênfase5 3 2 2 2 6 3" xfId="39800"/>
    <cellStyle name="40% - Ênfase5 3 2 2 2 7" xfId="19265"/>
    <cellStyle name="40% - Ênfase5 3 2 2 2 8" xfId="30453"/>
    <cellStyle name="40% - Ênfase5 3 2 2 2 9" xfId="41639"/>
    <cellStyle name="40% - Ênfase5 3 2 2 3" xfId="1059"/>
    <cellStyle name="40% - Ênfase5 3 2 2 3 10" xfId="43652"/>
    <cellStyle name="40% - Ênfase5 3 2 2 3 2" xfId="10925"/>
    <cellStyle name="40% - Ênfase5 3 2 2 3 2 2" xfId="21349"/>
    <cellStyle name="40% - Ênfase5 3 2 2 3 2 3" xfId="32537"/>
    <cellStyle name="40% - Ênfase5 3 2 2 3 3" xfId="12653"/>
    <cellStyle name="40% - Ênfase5 3 2 2 3 3 2" xfId="23242"/>
    <cellStyle name="40% - Ênfase5 3 2 2 3 3 3" xfId="34428"/>
    <cellStyle name="40% - Ênfase5 3 2 2 3 4" xfId="14378"/>
    <cellStyle name="40% - Ênfase5 3 2 2 3 4 2" xfId="25138"/>
    <cellStyle name="40% - Ênfase5 3 2 2 3 4 3" xfId="36324"/>
    <cellStyle name="40% - Ênfase5 3 2 2 3 5" xfId="16103"/>
    <cellStyle name="40% - Ênfase5 3 2 2 3 5 2" xfId="27034"/>
    <cellStyle name="40% - Ênfase5 3 2 2 3 5 3" xfId="38220"/>
    <cellStyle name="40% - Ênfase5 3 2 2 3 6" xfId="17828"/>
    <cellStyle name="40% - Ênfase5 3 2 2 3 6 2" xfId="28930"/>
    <cellStyle name="40% - Ênfase5 3 2 2 3 6 3" xfId="40116"/>
    <cellStyle name="40% - Ênfase5 3 2 2 3 7" xfId="19553"/>
    <cellStyle name="40% - Ênfase5 3 2 2 3 8" xfId="30741"/>
    <cellStyle name="40% - Ênfase5 3 2 2 3 9" xfId="41927"/>
    <cellStyle name="40% - Ênfase5 3 2 2 4" xfId="1375"/>
    <cellStyle name="40% - Ênfase5 3 2 2 4 10" xfId="43940"/>
    <cellStyle name="40% - Ênfase5 3 2 2 4 2" xfId="11213"/>
    <cellStyle name="40% - Ênfase5 3 2 2 4 2 2" xfId="21665"/>
    <cellStyle name="40% - Ênfase5 3 2 2 4 2 3" xfId="32853"/>
    <cellStyle name="40% - Ênfase5 3 2 2 4 3" xfId="12941"/>
    <cellStyle name="40% - Ênfase5 3 2 2 4 3 2" xfId="23558"/>
    <cellStyle name="40% - Ênfase5 3 2 2 4 3 3" xfId="34744"/>
    <cellStyle name="40% - Ênfase5 3 2 2 4 4" xfId="14666"/>
    <cellStyle name="40% - Ênfase5 3 2 2 4 4 2" xfId="25454"/>
    <cellStyle name="40% - Ênfase5 3 2 2 4 4 3" xfId="36640"/>
    <cellStyle name="40% - Ênfase5 3 2 2 4 5" xfId="16391"/>
    <cellStyle name="40% - Ênfase5 3 2 2 4 5 2" xfId="27350"/>
    <cellStyle name="40% - Ênfase5 3 2 2 4 5 3" xfId="38536"/>
    <cellStyle name="40% - Ênfase5 3 2 2 4 6" xfId="18116"/>
    <cellStyle name="40% - Ênfase5 3 2 2 4 6 2" xfId="29246"/>
    <cellStyle name="40% - Ênfase5 3 2 2 4 6 3" xfId="40432"/>
    <cellStyle name="40% - Ênfase5 3 2 2 4 7" xfId="19841"/>
    <cellStyle name="40% - Ênfase5 3 2 2 4 8" xfId="31029"/>
    <cellStyle name="40% - Ênfase5 3 2 2 4 9" xfId="42215"/>
    <cellStyle name="40% - Ênfase5 3 2 2 5" xfId="1691"/>
    <cellStyle name="40% - Ênfase5 3 2 2 5 10" xfId="44228"/>
    <cellStyle name="40% - Ênfase5 3 2 2 5 2" xfId="11501"/>
    <cellStyle name="40% - Ênfase5 3 2 2 5 2 2" xfId="21981"/>
    <cellStyle name="40% - Ênfase5 3 2 2 5 2 3" xfId="33169"/>
    <cellStyle name="40% - Ênfase5 3 2 2 5 3" xfId="13229"/>
    <cellStyle name="40% - Ênfase5 3 2 2 5 3 2" xfId="23874"/>
    <cellStyle name="40% - Ênfase5 3 2 2 5 3 3" xfId="35060"/>
    <cellStyle name="40% - Ênfase5 3 2 2 5 4" xfId="14954"/>
    <cellStyle name="40% - Ênfase5 3 2 2 5 4 2" xfId="25770"/>
    <cellStyle name="40% - Ênfase5 3 2 2 5 4 3" xfId="36956"/>
    <cellStyle name="40% - Ênfase5 3 2 2 5 5" xfId="16679"/>
    <cellStyle name="40% - Ênfase5 3 2 2 5 5 2" xfId="27666"/>
    <cellStyle name="40% - Ênfase5 3 2 2 5 5 3" xfId="38852"/>
    <cellStyle name="40% - Ênfase5 3 2 2 5 6" xfId="18404"/>
    <cellStyle name="40% - Ênfase5 3 2 2 5 6 2" xfId="29562"/>
    <cellStyle name="40% - Ênfase5 3 2 2 5 6 3" xfId="40748"/>
    <cellStyle name="40% - Ênfase5 3 2 2 5 7" xfId="20129"/>
    <cellStyle name="40% - Ênfase5 3 2 2 5 8" xfId="31317"/>
    <cellStyle name="40% - Ênfase5 3 2 2 5 9" xfId="42503"/>
    <cellStyle name="40% - Ênfase5 3 2 2 6" xfId="2007"/>
    <cellStyle name="40% - Ênfase5 3 2 2 6 10" xfId="44516"/>
    <cellStyle name="40% - Ênfase5 3 2 2 6 2" xfId="11789"/>
    <cellStyle name="40% - Ênfase5 3 2 2 6 2 2" xfId="22297"/>
    <cellStyle name="40% - Ênfase5 3 2 2 6 2 3" xfId="33485"/>
    <cellStyle name="40% - Ênfase5 3 2 2 6 3" xfId="13517"/>
    <cellStyle name="40% - Ênfase5 3 2 2 6 3 2" xfId="24190"/>
    <cellStyle name="40% - Ênfase5 3 2 2 6 3 3" xfId="35376"/>
    <cellStyle name="40% - Ênfase5 3 2 2 6 4" xfId="15242"/>
    <cellStyle name="40% - Ênfase5 3 2 2 6 4 2" xfId="26086"/>
    <cellStyle name="40% - Ênfase5 3 2 2 6 4 3" xfId="37272"/>
    <cellStyle name="40% - Ênfase5 3 2 2 6 5" xfId="16967"/>
    <cellStyle name="40% - Ênfase5 3 2 2 6 5 2" xfId="27982"/>
    <cellStyle name="40% - Ênfase5 3 2 2 6 5 3" xfId="39168"/>
    <cellStyle name="40% - Ênfase5 3 2 2 6 6" xfId="18692"/>
    <cellStyle name="40% - Ênfase5 3 2 2 6 6 2" xfId="29878"/>
    <cellStyle name="40% - Ênfase5 3 2 2 6 6 3" xfId="41064"/>
    <cellStyle name="40% - Ênfase5 3 2 2 6 7" xfId="20417"/>
    <cellStyle name="40% - Ênfase5 3 2 2 6 8" xfId="31605"/>
    <cellStyle name="40% - Ênfase5 3 2 2 6 9" xfId="42791"/>
    <cellStyle name="40% - Ênfase5 3 2 2 7" xfId="10348"/>
    <cellStyle name="40% - Ênfase5 3 2 2 7 2" xfId="20717"/>
    <cellStyle name="40% - Ênfase5 3 2 2 7 3" xfId="31905"/>
    <cellStyle name="40% - Ênfase5 3 2 2 8" xfId="12077"/>
    <cellStyle name="40% - Ênfase5 3 2 2 8 2" xfId="22610"/>
    <cellStyle name="40% - Ênfase5 3 2 2 8 3" xfId="33796"/>
    <cellStyle name="40% - Ênfase5 3 2 2 9" xfId="13802"/>
    <cellStyle name="40% - Ênfase5 3 2 2 9 2" xfId="24506"/>
    <cellStyle name="40% - Ênfase5 3 2 2 9 3" xfId="35692"/>
    <cellStyle name="40% - Ênfase5 3 2 3" xfId="585"/>
    <cellStyle name="40% - Ênfase5 3 2 3 10" xfId="43220"/>
    <cellStyle name="40% - Ênfase5 3 2 3 2" xfId="10493"/>
    <cellStyle name="40% - Ênfase5 3 2 3 2 2" xfId="20875"/>
    <cellStyle name="40% - Ênfase5 3 2 3 2 3" xfId="32063"/>
    <cellStyle name="40% - Ênfase5 3 2 3 3" xfId="12221"/>
    <cellStyle name="40% - Ênfase5 3 2 3 3 2" xfId="22768"/>
    <cellStyle name="40% - Ênfase5 3 2 3 3 3" xfId="33954"/>
    <cellStyle name="40% - Ênfase5 3 2 3 4" xfId="13946"/>
    <cellStyle name="40% - Ênfase5 3 2 3 4 2" xfId="24664"/>
    <cellStyle name="40% - Ênfase5 3 2 3 4 3" xfId="35850"/>
    <cellStyle name="40% - Ênfase5 3 2 3 5" xfId="15671"/>
    <cellStyle name="40% - Ênfase5 3 2 3 5 2" xfId="26560"/>
    <cellStyle name="40% - Ênfase5 3 2 3 5 3" xfId="37746"/>
    <cellStyle name="40% - Ênfase5 3 2 3 6" xfId="17396"/>
    <cellStyle name="40% - Ênfase5 3 2 3 6 2" xfId="28456"/>
    <cellStyle name="40% - Ênfase5 3 2 3 6 3" xfId="39642"/>
    <cellStyle name="40% - Ênfase5 3 2 3 7" xfId="19121"/>
    <cellStyle name="40% - Ênfase5 3 2 3 8" xfId="30309"/>
    <cellStyle name="40% - Ênfase5 3 2 3 9" xfId="41495"/>
    <cellStyle name="40% - Ênfase5 3 2 4" xfId="901"/>
    <cellStyle name="40% - Ênfase5 3 2 4 10" xfId="43508"/>
    <cellStyle name="40% - Ênfase5 3 2 4 2" xfId="10781"/>
    <cellStyle name="40% - Ênfase5 3 2 4 2 2" xfId="21191"/>
    <cellStyle name="40% - Ênfase5 3 2 4 2 3" xfId="32379"/>
    <cellStyle name="40% - Ênfase5 3 2 4 3" xfId="12509"/>
    <cellStyle name="40% - Ênfase5 3 2 4 3 2" xfId="23084"/>
    <cellStyle name="40% - Ênfase5 3 2 4 3 3" xfId="34270"/>
    <cellStyle name="40% - Ênfase5 3 2 4 4" xfId="14234"/>
    <cellStyle name="40% - Ênfase5 3 2 4 4 2" xfId="24980"/>
    <cellStyle name="40% - Ênfase5 3 2 4 4 3" xfId="36166"/>
    <cellStyle name="40% - Ênfase5 3 2 4 5" xfId="15959"/>
    <cellStyle name="40% - Ênfase5 3 2 4 5 2" xfId="26876"/>
    <cellStyle name="40% - Ênfase5 3 2 4 5 3" xfId="38062"/>
    <cellStyle name="40% - Ênfase5 3 2 4 6" xfId="17684"/>
    <cellStyle name="40% - Ênfase5 3 2 4 6 2" xfId="28772"/>
    <cellStyle name="40% - Ênfase5 3 2 4 6 3" xfId="39958"/>
    <cellStyle name="40% - Ênfase5 3 2 4 7" xfId="19409"/>
    <cellStyle name="40% - Ênfase5 3 2 4 8" xfId="30597"/>
    <cellStyle name="40% - Ênfase5 3 2 4 9" xfId="41783"/>
    <cellStyle name="40% - Ênfase5 3 2 5" xfId="1217"/>
    <cellStyle name="40% - Ênfase5 3 2 5 10" xfId="43796"/>
    <cellStyle name="40% - Ênfase5 3 2 5 2" xfId="11069"/>
    <cellStyle name="40% - Ênfase5 3 2 5 2 2" xfId="21507"/>
    <cellStyle name="40% - Ênfase5 3 2 5 2 3" xfId="32695"/>
    <cellStyle name="40% - Ênfase5 3 2 5 3" xfId="12797"/>
    <cellStyle name="40% - Ênfase5 3 2 5 3 2" xfId="23400"/>
    <cellStyle name="40% - Ênfase5 3 2 5 3 3" xfId="34586"/>
    <cellStyle name="40% - Ênfase5 3 2 5 4" xfId="14522"/>
    <cellStyle name="40% - Ênfase5 3 2 5 4 2" xfId="25296"/>
    <cellStyle name="40% - Ênfase5 3 2 5 4 3" xfId="36482"/>
    <cellStyle name="40% - Ênfase5 3 2 5 5" xfId="16247"/>
    <cellStyle name="40% - Ênfase5 3 2 5 5 2" xfId="27192"/>
    <cellStyle name="40% - Ênfase5 3 2 5 5 3" xfId="38378"/>
    <cellStyle name="40% - Ênfase5 3 2 5 6" xfId="17972"/>
    <cellStyle name="40% - Ênfase5 3 2 5 6 2" xfId="29088"/>
    <cellStyle name="40% - Ênfase5 3 2 5 6 3" xfId="40274"/>
    <cellStyle name="40% - Ênfase5 3 2 5 7" xfId="19697"/>
    <cellStyle name="40% - Ênfase5 3 2 5 8" xfId="30885"/>
    <cellStyle name="40% - Ênfase5 3 2 5 9" xfId="42071"/>
    <cellStyle name="40% - Ênfase5 3 2 6" xfId="1533"/>
    <cellStyle name="40% - Ênfase5 3 2 6 10" xfId="44084"/>
    <cellStyle name="40% - Ênfase5 3 2 6 2" xfId="11357"/>
    <cellStyle name="40% - Ênfase5 3 2 6 2 2" xfId="21823"/>
    <cellStyle name="40% - Ênfase5 3 2 6 2 3" xfId="33011"/>
    <cellStyle name="40% - Ênfase5 3 2 6 3" xfId="13085"/>
    <cellStyle name="40% - Ênfase5 3 2 6 3 2" xfId="23716"/>
    <cellStyle name="40% - Ênfase5 3 2 6 3 3" xfId="34902"/>
    <cellStyle name="40% - Ênfase5 3 2 6 4" xfId="14810"/>
    <cellStyle name="40% - Ênfase5 3 2 6 4 2" xfId="25612"/>
    <cellStyle name="40% - Ênfase5 3 2 6 4 3" xfId="36798"/>
    <cellStyle name="40% - Ênfase5 3 2 6 5" xfId="16535"/>
    <cellStyle name="40% - Ênfase5 3 2 6 5 2" xfId="27508"/>
    <cellStyle name="40% - Ênfase5 3 2 6 5 3" xfId="38694"/>
    <cellStyle name="40% - Ênfase5 3 2 6 6" xfId="18260"/>
    <cellStyle name="40% - Ênfase5 3 2 6 6 2" xfId="29404"/>
    <cellStyle name="40% - Ênfase5 3 2 6 6 3" xfId="40590"/>
    <cellStyle name="40% - Ênfase5 3 2 6 7" xfId="19985"/>
    <cellStyle name="40% - Ênfase5 3 2 6 8" xfId="31173"/>
    <cellStyle name="40% - Ênfase5 3 2 6 9" xfId="42359"/>
    <cellStyle name="40% - Ênfase5 3 2 7" xfId="1849"/>
    <cellStyle name="40% - Ênfase5 3 2 7 10" xfId="44372"/>
    <cellStyle name="40% - Ênfase5 3 2 7 2" xfId="11645"/>
    <cellStyle name="40% - Ênfase5 3 2 7 2 2" xfId="22139"/>
    <cellStyle name="40% - Ênfase5 3 2 7 2 3" xfId="33327"/>
    <cellStyle name="40% - Ênfase5 3 2 7 3" xfId="13373"/>
    <cellStyle name="40% - Ênfase5 3 2 7 3 2" xfId="24032"/>
    <cellStyle name="40% - Ênfase5 3 2 7 3 3" xfId="35218"/>
    <cellStyle name="40% - Ênfase5 3 2 7 4" xfId="15098"/>
    <cellStyle name="40% - Ênfase5 3 2 7 4 2" xfId="25928"/>
    <cellStyle name="40% - Ênfase5 3 2 7 4 3" xfId="37114"/>
    <cellStyle name="40% - Ênfase5 3 2 7 5" xfId="16823"/>
    <cellStyle name="40% - Ênfase5 3 2 7 5 2" xfId="27824"/>
    <cellStyle name="40% - Ênfase5 3 2 7 5 3" xfId="39010"/>
    <cellStyle name="40% - Ênfase5 3 2 7 6" xfId="18548"/>
    <cellStyle name="40% - Ênfase5 3 2 7 6 2" xfId="29720"/>
    <cellStyle name="40% - Ênfase5 3 2 7 6 3" xfId="40906"/>
    <cellStyle name="40% - Ênfase5 3 2 7 7" xfId="20273"/>
    <cellStyle name="40% - Ênfase5 3 2 7 8" xfId="31461"/>
    <cellStyle name="40% - Ênfase5 3 2 7 9" xfId="42647"/>
    <cellStyle name="40% - Ênfase5 3 2 8" xfId="2046"/>
    <cellStyle name="40% - Ênfase5 3 2 8 2" xfId="20561"/>
    <cellStyle name="40% - Ênfase5 3 2 8 3" xfId="31749"/>
    <cellStyle name="40% - Ênfase5 3 2 9" xfId="11933"/>
    <cellStyle name="40% - Ênfase5 3 2 9 2" xfId="22452"/>
    <cellStyle name="40% - Ênfase5 3 2 9 3" xfId="33638"/>
    <cellStyle name="40% - Ênfase5 3 3" xfId="335"/>
    <cellStyle name="40% - Ênfase5 3 3 10" xfId="15445"/>
    <cellStyle name="40% - Ênfase5 3 3 10 2" xfId="26312"/>
    <cellStyle name="40% - Ênfase5 3 3 10 3" xfId="37498"/>
    <cellStyle name="40% - Ênfase5 3 3 11" xfId="17170"/>
    <cellStyle name="40% - Ênfase5 3 3 11 2" xfId="28208"/>
    <cellStyle name="40% - Ênfase5 3 3 11 3" xfId="39394"/>
    <cellStyle name="40% - Ênfase5 3 3 12" xfId="18895"/>
    <cellStyle name="40% - Ênfase5 3 3 13" xfId="30083"/>
    <cellStyle name="40% - Ênfase5 3 3 14" xfId="41269"/>
    <cellStyle name="40% - Ênfase5 3 3 15" xfId="42994"/>
    <cellStyle name="40% - Ênfase5 3 3 2" xfId="653"/>
    <cellStyle name="40% - Ênfase5 3 3 2 10" xfId="43282"/>
    <cellStyle name="40% - Ênfase5 3 3 2 2" xfId="10555"/>
    <cellStyle name="40% - Ênfase5 3 3 2 2 2" xfId="20943"/>
    <cellStyle name="40% - Ênfase5 3 3 2 2 3" xfId="32131"/>
    <cellStyle name="40% - Ênfase5 3 3 2 3" xfId="12283"/>
    <cellStyle name="40% - Ênfase5 3 3 2 3 2" xfId="22836"/>
    <cellStyle name="40% - Ênfase5 3 3 2 3 3" xfId="34022"/>
    <cellStyle name="40% - Ênfase5 3 3 2 4" xfId="14008"/>
    <cellStyle name="40% - Ênfase5 3 3 2 4 2" xfId="24732"/>
    <cellStyle name="40% - Ênfase5 3 3 2 4 3" xfId="35918"/>
    <cellStyle name="40% - Ênfase5 3 3 2 5" xfId="15733"/>
    <cellStyle name="40% - Ênfase5 3 3 2 5 2" xfId="26628"/>
    <cellStyle name="40% - Ênfase5 3 3 2 5 3" xfId="37814"/>
    <cellStyle name="40% - Ênfase5 3 3 2 6" xfId="17458"/>
    <cellStyle name="40% - Ênfase5 3 3 2 6 2" xfId="28524"/>
    <cellStyle name="40% - Ênfase5 3 3 2 6 3" xfId="39710"/>
    <cellStyle name="40% - Ênfase5 3 3 2 7" xfId="19183"/>
    <cellStyle name="40% - Ênfase5 3 3 2 8" xfId="30371"/>
    <cellStyle name="40% - Ênfase5 3 3 2 9" xfId="41557"/>
    <cellStyle name="40% - Ênfase5 3 3 3" xfId="969"/>
    <cellStyle name="40% - Ênfase5 3 3 3 10" xfId="43570"/>
    <cellStyle name="40% - Ênfase5 3 3 3 2" xfId="10843"/>
    <cellStyle name="40% - Ênfase5 3 3 3 2 2" xfId="21259"/>
    <cellStyle name="40% - Ênfase5 3 3 3 2 3" xfId="32447"/>
    <cellStyle name="40% - Ênfase5 3 3 3 3" xfId="12571"/>
    <cellStyle name="40% - Ênfase5 3 3 3 3 2" xfId="23152"/>
    <cellStyle name="40% - Ênfase5 3 3 3 3 3" xfId="34338"/>
    <cellStyle name="40% - Ênfase5 3 3 3 4" xfId="14296"/>
    <cellStyle name="40% - Ênfase5 3 3 3 4 2" xfId="25048"/>
    <cellStyle name="40% - Ênfase5 3 3 3 4 3" xfId="36234"/>
    <cellStyle name="40% - Ênfase5 3 3 3 5" xfId="16021"/>
    <cellStyle name="40% - Ênfase5 3 3 3 5 2" xfId="26944"/>
    <cellStyle name="40% - Ênfase5 3 3 3 5 3" xfId="38130"/>
    <cellStyle name="40% - Ênfase5 3 3 3 6" xfId="17746"/>
    <cellStyle name="40% - Ênfase5 3 3 3 6 2" xfId="28840"/>
    <cellStyle name="40% - Ênfase5 3 3 3 6 3" xfId="40026"/>
    <cellStyle name="40% - Ênfase5 3 3 3 7" xfId="19471"/>
    <cellStyle name="40% - Ênfase5 3 3 3 8" xfId="30659"/>
    <cellStyle name="40% - Ênfase5 3 3 3 9" xfId="41845"/>
    <cellStyle name="40% - Ênfase5 3 3 4" xfId="1285"/>
    <cellStyle name="40% - Ênfase5 3 3 4 10" xfId="43858"/>
    <cellStyle name="40% - Ênfase5 3 3 4 2" xfId="11131"/>
    <cellStyle name="40% - Ênfase5 3 3 4 2 2" xfId="21575"/>
    <cellStyle name="40% - Ênfase5 3 3 4 2 3" xfId="32763"/>
    <cellStyle name="40% - Ênfase5 3 3 4 3" xfId="12859"/>
    <cellStyle name="40% - Ênfase5 3 3 4 3 2" xfId="23468"/>
    <cellStyle name="40% - Ênfase5 3 3 4 3 3" xfId="34654"/>
    <cellStyle name="40% - Ênfase5 3 3 4 4" xfId="14584"/>
    <cellStyle name="40% - Ênfase5 3 3 4 4 2" xfId="25364"/>
    <cellStyle name="40% - Ênfase5 3 3 4 4 3" xfId="36550"/>
    <cellStyle name="40% - Ênfase5 3 3 4 5" xfId="16309"/>
    <cellStyle name="40% - Ênfase5 3 3 4 5 2" xfId="27260"/>
    <cellStyle name="40% - Ênfase5 3 3 4 5 3" xfId="38446"/>
    <cellStyle name="40% - Ênfase5 3 3 4 6" xfId="18034"/>
    <cellStyle name="40% - Ênfase5 3 3 4 6 2" xfId="29156"/>
    <cellStyle name="40% - Ênfase5 3 3 4 6 3" xfId="40342"/>
    <cellStyle name="40% - Ênfase5 3 3 4 7" xfId="19759"/>
    <cellStyle name="40% - Ênfase5 3 3 4 8" xfId="30947"/>
    <cellStyle name="40% - Ênfase5 3 3 4 9" xfId="42133"/>
    <cellStyle name="40% - Ênfase5 3 3 5" xfId="1601"/>
    <cellStyle name="40% - Ênfase5 3 3 5 10" xfId="44146"/>
    <cellStyle name="40% - Ênfase5 3 3 5 2" xfId="11419"/>
    <cellStyle name="40% - Ênfase5 3 3 5 2 2" xfId="21891"/>
    <cellStyle name="40% - Ênfase5 3 3 5 2 3" xfId="33079"/>
    <cellStyle name="40% - Ênfase5 3 3 5 3" xfId="13147"/>
    <cellStyle name="40% - Ênfase5 3 3 5 3 2" xfId="23784"/>
    <cellStyle name="40% - Ênfase5 3 3 5 3 3" xfId="34970"/>
    <cellStyle name="40% - Ênfase5 3 3 5 4" xfId="14872"/>
    <cellStyle name="40% - Ênfase5 3 3 5 4 2" xfId="25680"/>
    <cellStyle name="40% - Ênfase5 3 3 5 4 3" xfId="36866"/>
    <cellStyle name="40% - Ênfase5 3 3 5 5" xfId="16597"/>
    <cellStyle name="40% - Ênfase5 3 3 5 5 2" xfId="27576"/>
    <cellStyle name="40% - Ênfase5 3 3 5 5 3" xfId="38762"/>
    <cellStyle name="40% - Ênfase5 3 3 5 6" xfId="18322"/>
    <cellStyle name="40% - Ênfase5 3 3 5 6 2" xfId="29472"/>
    <cellStyle name="40% - Ênfase5 3 3 5 6 3" xfId="40658"/>
    <cellStyle name="40% - Ênfase5 3 3 5 7" xfId="20047"/>
    <cellStyle name="40% - Ênfase5 3 3 5 8" xfId="31235"/>
    <cellStyle name="40% - Ênfase5 3 3 5 9" xfId="42421"/>
    <cellStyle name="40% - Ênfase5 3 3 6" xfId="1917"/>
    <cellStyle name="40% - Ênfase5 3 3 6 10" xfId="44434"/>
    <cellStyle name="40% - Ênfase5 3 3 6 2" xfId="11707"/>
    <cellStyle name="40% - Ênfase5 3 3 6 2 2" xfId="22207"/>
    <cellStyle name="40% - Ênfase5 3 3 6 2 3" xfId="33395"/>
    <cellStyle name="40% - Ênfase5 3 3 6 3" xfId="13435"/>
    <cellStyle name="40% - Ênfase5 3 3 6 3 2" xfId="24100"/>
    <cellStyle name="40% - Ênfase5 3 3 6 3 3" xfId="35286"/>
    <cellStyle name="40% - Ênfase5 3 3 6 4" xfId="15160"/>
    <cellStyle name="40% - Ênfase5 3 3 6 4 2" xfId="25996"/>
    <cellStyle name="40% - Ênfase5 3 3 6 4 3" xfId="37182"/>
    <cellStyle name="40% - Ênfase5 3 3 6 5" xfId="16885"/>
    <cellStyle name="40% - Ênfase5 3 3 6 5 2" xfId="27892"/>
    <cellStyle name="40% - Ênfase5 3 3 6 5 3" xfId="39078"/>
    <cellStyle name="40% - Ênfase5 3 3 6 6" xfId="18610"/>
    <cellStyle name="40% - Ênfase5 3 3 6 6 2" xfId="29788"/>
    <cellStyle name="40% - Ênfase5 3 3 6 6 3" xfId="40974"/>
    <cellStyle name="40% - Ênfase5 3 3 6 7" xfId="20335"/>
    <cellStyle name="40% - Ênfase5 3 3 6 8" xfId="31523"/>
    <cellStyle name="40% - Ênfase5 3 3 6 9" xfId="42709"/>
    <cellStyle name="40% - Ênfase5 3 3 7" xfId="10266"/>
    <cellStyle name="40% - Ênfase5 3 3 7 2" xfId="20627"/>
    <cellStyle name="40% - Ênfase5 3 3 7 3" xfId="31815"/>
    <cellStyle name="40% - Ênfase5 3 3 8" xfId="11995"/>
    <cellStyle name="40% - Ênfase5 3 3 8 2" xfId="22520"/>
    <cellStyle name="40% - Ênfase5 3 3 8 3" xfId="33706"/>
    <cellStyle name="40% - Ênfase5 3 3 9" xfId="13720"/>
    <cellStyle name="40% - Ênfase5 3 3 9 2" xfId="24416"/>
    <cellStyle name="40% - Ênfase5 3 3 9 3" xfId="35602"/>
    <cellStyle name="40% - Ênfase5 3 4" xfId="495"/>
    <cellStyle name="40% - Ênfase5 3 4 10" xfId="43138"/>
    <cellStyle name="40% - Ênfase5 3 4 2" xfId="10411"/>
    <cellStyle name="40% - Ênfase5 3 4 2 2" xfId="20785"/>
    <cellStyle name="40% - Ênfase5 3 4 2 3" xfId="31973"/>
    <cellStyle name="40% - Ênfase5 3 4 3" xfId="12139"/>
    <cellStyle name="40% - Ênfase5 3 4 3 2" xfId="22678"/>
    <cellStyle name="40% - Ênfase5 3 4 3 3" xfId="33864"/>
    <cellStyle name="40% - Ênfase5 3 4 4" xfId="13864"/>
    <cellStyle name="40% - Ênfase5 3 4 4 2" xfId="24574"/>
    <cellStyle name="40% - Ênfase5 3 4 4 3" xfId="35760"/>
    <cellStyle name="40% - Ênfase5 3 4 5" xfId="15589"/>
    <cellStyle name="40% - Ênfase5 3 4 5 2" xfId="26470"/>
    <cellStyle name="40% - Ênfase5 3 4 5 3" xfId="37656"/>
    <cellStyle name="40% - Ênfase5 3 4 6" xfId="17314"/>
    <cellStyle name="40% - Ênfase5 3 4 6 2" xfId="28366"/>
    <cellStyle name="40% - Ênfase5 3 4 6 3" xfId="39552"/>
    <cellStyle name="40% - Ênfase5 3 4 7" xfId="19039"/>
    <cellStyle name="40% - Ênfase5 3 4 8" xfId="30227"/>
    <cellStyle name="40% - Ênfase5 3 4 9" xfId="41413"/>
    <cellStyle name="40% - Ênfase5 3 5" xfId="811"/>
    <cellStyle name="40% - Ênfase5 3 5 10" xfId="43426"/>
    <cellStyle name="40% - Ênfase5 3 5 2" xfId="10699"/>
    <cellStyle name="40% - Ênfase5 3 5 2 2" xfId="21101"/>
    <cellStyle name="40% - Ênfase5 3 5 2 3" xfId="32289"/>
    <cellStyle name="40% - Ênfase5 3 5 3" xfId="12427"/>
    <cellStyle name="40% - Ênfase5 3 5 3 2" xfId="22994"/>
    <cellStyle name="40% - Ênfase5 3 5 3 3" xfId="34180"/>
    <cellStyle name="40% - Ênfase5 3 5 4" xfId="14152"/>
    <cellStyle name="40% - Ênfase5 3 5 4 2" xfId="24890"/>
    <cellStyle name="40% - Ênfase5 3 5 4 3" xfId="36076"/>
    <cellStyle name="40% - Ênfase5 3 5 5" xfId="15877"/>
    <cellStyle name="40% - Ênfase5 3 5 5 2" xfId="26786"/>
    <cellStyle name="40% - Ênfase5 3 5 5 3" xfId="37972"/>
    <cellStyle name="40% - Ênfase5 3 5 6" xfId="17602"/>
    <cellStyle name="40% - Ênfase5 3 5 6 2" xfId="28682"/>
    <cellStyle name="40% - Ênfase5 3 5 6 3" xfId="39868"/>
    <cellStyle name="40% - Ênfase5 3 5 7" xfId="19327"/>
    <cellStyle name="40% - Ênfase5 3 5 8" xfId="30515"/>
    <cellStyle name="40% - Ênfase5 3 5 9" xfId="41701"/>
    <cellStyle name="40% - Ênfase5 3 6" xfId="1127"/>
    <cellStyle name="40% - Ênfase5 3 6 10" xfId="43714"/>
    <cellStyle name="40% - Ênfase5 3 6 2" xfId="10987"/>
    <cellStyle name="40% - Ênfase5 3 6 2 2" xfId="21417"/>
    <cellStyle name="40% - Ênfase5 3 6 2 3" xfId="32605"/>
    <cellStyle name="40% - Ênfase5 3 6 3" xfId="12715"/>
    <cellStyle name="40% - Ênfase5 3 6 3 2" xfId="23310"/>
    <cellStyle name="40% - Ênfase5 3 6 3 3" xfId="34496"/>
    <cellStyle name="40% - Ênfase5 3 6 4" xfId="14440"/>
    <cellStyle name="40% - Ênfase5 3 6 4 2" xfId="25206"/>
    <cellStyle name="40% - Ênfase5 3 6 4 3" xfId="36392"/>
    <cellStyle name="40% - Ênfase5 3 6 5" xfId="16165"/>
    <cellStyle name="40% - Ênfase5 3 6 5 2" xfId="27102"/>
    <cellStyle name="40% - Ênfase5 3 6 5 3" xfId="38288"/>
    <cellStyle name="40% - Ênfase5 3 6 6" xfId="17890"/>
    <cellStyle name="40% - Ênfase5 3 6 6 2" xfId="28998"/>
    <cellStyle name="40% - Ênfase5 3 6 6 3" xfId="40184"/>
    <cellStyle name="40% - Ênfase5 3 6 7" xfId="19615"/>
    <cellStyle name="40% - Ênfase5 3 6 8" xfId="30803"/>
    <cellStyle name="40% - Ênfase5 3 6 9" xfId="41989"/>
    <cellStyle name="40% - Ênfase5 3 7" xfId="1443"/>
    <cellStyle name="40% - Ênfase5 3 7 10" xfId="44002"/>
    <cellStyle name="40% - Ênfase5 3 7 2" xfId="11275"/>
    <cellStyle name="40% - Ênfase5 3 7 2 2" xfId="21733"/>
    <cellStyle name="40% - Ênfase5 3 7 2 3" xfId="32921"/>
    <cellStyle name="40% - Ênfase5 3 7 3" xfId="13003"/>
    <cellStyle name="40% - Ênfase5 3 7 3 2" xfId="23626"/>
    <cellStyle name="40% - Ênfase5 3 7 3 3" xfId="34812"/>
    <cellStyle name="40% - Ênfase5 3 7 4" xfId="14728"/>
    <cellStyle name="40% - Ênfase5 3 7 4 2" xfId="25522"/>
    <cellStyle name="40% - Ênfase5 3 7 4 3" xfId="36708"/>
    <cellStyle name="40% - Ênfase5 3 7 5" xfId="16453"/>
    <cellStyle name="40% - Ênfase5 3 7 5 2" xfId="27418"/>
    <cellStyle name="40% - Ênfase5 3 7 5 3" xfId="38604"/>
    <cellStyle name="40% - Ênfase5 3 7 6" xfId="18178"/>
    <cellStyle name="40% - Ênfase5 3 7 6 2" xfId="29314"/>
    <cellStyle name="40% - Ênfase5 3 7 6 3" xfId="40500"/>
    <cellStyle name="40% - Ênfase5 3 7 7" xfId="19903"/>
    <cellStyle name="40% - Ênfase5 3 7 8" xfId="31091"/>
    <cellStyle name="40% - Ênfase5 3 7 9" xfId="42277"/>
    <cellStyle name="40% - Ênfase5 3 8" xfId="1759"/>
    <cellStyle name="40% - Ênfase5 3 8 10" xfId="44290"/>
    <cellStyle name="40% - Ênfase5 3 8 2" xfId="11563"/>
    <cellStyle name="40% - Ênfase5 3 8 2 2" xfId="22049"/>
    <cellStyle name="40% - Ênfase5 3 8 2 3" xfId="33237"/>
    <cellStyle name="40% - Ênfase5 3 8 3" xfId="13291"/>
    <cellStyle name="40% - Ênfase5 3 8 3 2" xfId="23942"/>
    <cellStyle name="40% - Ênfase5 3 8 3 3" xfId="35128"/>
    <cellStyle name="40% - Ênfase5 3 8 4" xfId="15016"/>
    <cellStyle name="40% - Ênfase5 3 8 4 2" xfId="25838"/>
    <cellStyle name="40% - Ênfase5 3 8 4 3" xfId="37024"/>
    <cellStyle name="40% - Ênfase5 3 8 5" xfId="16741"/>
    <cellStyle name="40% - Ênfase5 3 8 5 2" xfId="27734"/>
    <cellStyle name="40% - Ênfase5 3 8 5 3" xfId="38920"/>
    <cellStyle name="40% - Ênfase5 3 8 6" xfId="18466"/>
    <cellStyle name="40% - Ênfase5 3 8 6 2" xfId="29630"/>
    <cellStyle name="40% - Ênfase5 3 8 6 3" xfId="40816"/>
    <cellStyle name="40% - Ênfase5 3 8 7" xfId="20191"/>
    <cellStyle name="40% - Ênfase5 3 8 8" xfId="31379"/>
    <cellStyle name="40% - Ênfase5 3 8 9" xfId="42565"/>
    <cellStyle name="40% - Ênfase5 3 9" xfId="2150"/>
    <cellStyle name="40% - Ênfase5 3 9 2" xfId="20479"/>
    <cellStyle name="40% - Ênfase5 3 9 3" xfId="31667"/>
    <cellStyle name="40% - Ênfase5 4" xfId="199"/>
    <cellStyle name="40% - Ênfase5 4 10" xfId="13596"/>
    <cellStyle name="40% - Ênfase5 4 10 2" xfId="24280"/>
    <cellStyle name="40% - Ênfase5 4 10 3" xfId="35466"/>
    <cellStyle name="40% - Ênfase5 4 11" xfId="15321"/>
    <cellStyle name="40% - Ênfase5 4 11 2" xfId="26176"/>
    <cellStyle name="40% - Ênfase5 4 11 3" xfId="37362"/>
    <cellStyle name="40% - Ênfase5 4 12" xfId="17046"/>
    <cellStyle name="40% - Ênfase5 4 12 2" xfId="28072"/>
    <cellStyle name="40% - Ênfase5 4 12 3" xfId="39258"/>
    <cellStyle name="40% - Ênfase5 4 13" xfId="18771"/>
    <cellStyle name="40% - Ênfase5 4 14" xfId="29959"/>
    <cellStyle name="40% - Ênfase5 4 15" xfId="41145"/>
    <cellStyle name="40% - Ênfase5 4 16" xfId="42870"/>
    <cellStyle name="40% - Ênfase5 4 2" xfId="357"/>
    <cellStyle name="40% - Ênfase5 4 2 10" xfId="15465"/>
    <cellStyle name="40% - Ênfase5 4 2 10 2" xfId="26334"/>
    <cellStyle name="40% - Ênfase5 4 2 10 3" xfId="37520"/>
    <cellStyle name="40% - Ênfase5 4 2 11" xfId="17190"/>
    <cellStyle name="40% - Ênfase5 4 2 11 2" xfId="28230"/>
    <cellStyle name="40% - Ênfase5 4 2 11 3" xfId="39416"/>
    <cellStyle name="40% - Ênfase5 4 2 12" xfId="18915"/>
    <cellStyle name="40% - Ênfase5 4 2 13" xfId="30103"/>
    <cellStyle name="40% - Ênfase5 4 2 14" xfId="41289"/>
    <cellStyle name="40% - Ênfase5 4 2 15" xfId="43014"/>
    <cellStyle name="40% - Ênfase5 4 2 2" xfId="675"/>
    <cellStyle name="40% - Ênfase5 4 2 2 10" xfId="43302"/>
    <cellStyle name="40% - Ênfase5 4 2 2 2" xfId="10575"/>
    <cellStyle name="40% - Ênfase5 4 2 2 2 2" xfId="20965"/>
    <cellStyle name="40% - Ênfase5 4 2 2 2 3" xfId="32153"/>
    <cellStyle name="40% - Ênfase5 4 2 2 3" xfId="12303"/>
    <cellStyle name="40% - Ênfase5 4 2 2 3 2" xfId="22858"/>
    <cellStyle name="40% - Ênfase5 4 2 2 3 3" xfId="34044"/>
    <cellStyle name="40% - Ênfase5 4 2 2 4" xfId="14028"/>
    <cellStyle name="40% - Ênfase5 4 2 2 4 2" xfId="24754"/>
    <cellStyle name="40% - Ênfase5 4 2 2 4 3" xfId="35940"/>
    <cellStyle name="40% - Ênfase5 4 2 2 5" xfId="15753"/>
    <cellStyle name="40% - Ênfase5 4 2 2 5 2" xfId="26650"/>
    <cellStyle name="40% - Ênfase5 4 2 2 5 3" xfId="37836"/>
    <cellStyle name="40% - Ênfase5 4 2 2 6" xfId="17478"/>
    <cellStyle name="40% - Ênfase5 4 2 2 6 2" xfId="28546"/>
    <cellStyle name="40% - Ênfase5 4 2 2 6 3" xfId="39732"/>
    <cellStyle name="40% - Ênfase5 4 2 2 7" xfId="19203"/>
    <cellStyle name="40% - Ênfase5 4 2 2 8" xfId="30391"/>
    <cellStyle name="40% - Ênfase5 4 2 2 9" xfId="41577"/>
    <cellStyle name="40% - Ênfase5 4 2 3" xfId="991"/>
    <cellStyle name="40% - Ênfase5 4 2 3 10" xfId="43590"/>
    <cellStyle name="40% - Ênfase5 4 2 3 2" xfId="10863"/>
    <cellStyle name="40% - Ênfase5 4 2 3 2 2" xfId="21281"/>
    <cellStyle name="40% - Ênfase5 4 2 3 2 3" xfId="32469"/>
    <cellStyle name="40% - Ênfase5 4 2 3 3" xfId="12591"/>
    <cellStyle name="40% - Ênfase5 4 2 3 3 2" xfId="23174"/>
    <cellStyle name="40% - Ênfase5 4 2 3 3 3" xfId="34360"/>
    <cellStyle name="40% - Ênfase5 4 2 3 4" xfId="14316"/>
    <cellStyle name="40% - Ênfase5 4 2 3 4 2" xfId="25070"/>
    <cellStyle name="40% - Ênfase5 4 2 3 4 3" xfId="36256"/>
    <cellStyle name="40% - Ênfase5 4 2 3 5" xfId="16041"/>
    <cellStyle name="40% - Ênfase5 4 2 3 5 2" xfId="26966"/>
    <cellStyle name="40% - Ênfase5 4 2 3 5 3" xfId="38152"/>
    <cellStyle name="40% - Ênfase5 4 2 3 6" xfId="17766"/>
    <cellStyle name="40% - Ênfase5 4 2 3 6 2" xfId="28862"/>
    <cellStyle name="40% - Ênfase5 4 2 3 6 3" xfId="40048"/>
    <cellStyle name="40% - Ênfase5 4 2 3 7" xfId="19491"/>
    <cellStyle name="40% - Ênfase5 4 2 3 8" xfId="30679"/>
    <cellStyle name="40% - Ênfase5 4 2 3 9" xfId="41865"/>
    <cellStyle name="40% - Ênfase5 4 2 4" xfId="1307"/>
    <cellStyle name="40% - Ênfase5 4 2 4 10" xfId="43878"/>
    <cellStyle name="40% - Ênfase5 4 2 4 2" xfId="11151"/>
    <cellStyle name="40% - Ênfase5 4 2 4 2 2" xfId="21597"/>
    <cellStyle name="40% - Ênfase5 4 2 4 2 3" xfId="32785"/>
    <cellStyle name="40% - Ênfase5 4 2 4 3" xfId="12879"/>
    <cellStyle name="40% - Ênfase5 4 2 4 3 2" xfId="23490"/>
    <cellStyle name="40% - Ênfase5 4 2 4 3 3" xfId="34676"/>
    <cellStyle name="40% - Ênfase5 4 2 4 4" xfId="14604"/>
    <cellStyle name="40% - Ênfase5 4 2 4 4 2" xfId="25386"/>
    <cellStyle name="40% - Ênfase5 4 2 4 4 3" xfId="36572"/>
    <cellStyle name="40% - Ênfase5 4 2 4 5" xfId="16329"/>
    <cellStyle name="40% - Ênfase5 4 2 4 5 2" xfId="27282"/>
    <cellStyle name="40% - Ênfase5 4 2 4 5 3" xfId="38468"/>
    <cellStyle name="40% - Ênfase5 4 2 4 6" xfId="18054"/>
    <cellStyle name="40% - Ênfase5 4 2 4 6 2" xfId="29178"/>
    <cellStyle name="40% - Ênfase5 4 2 4 6 3" xfId="40364"/>
    <cellStyle name="40% - Ênfase5 4 2 4 7" xfId="19779"/>
    <cellStyle name="40% - Ênfase5 4 2 4 8" xfId="30967"/>
    <cellStyle name="40% - Ênfase5 4 2 4 9" xfId="42153"/>
    <cellStyle name="40% - Ênfase5 4 2 5" xfId="1623"/>
    <cellStyle name="40% - Ênfase5 4 2 5 10" xfId="44166"/>
    <cellStyle name="40% - Ênfase5 4 2 5 2" xfId="11439"/>
    <cellStyle name="40% - Ênfase5 4 2 5 2 2" xfId="21913"/>
    <cellStyle name="40% - Ênfase5 4 2 5 2 3" xfId="33101"/>
    <cellStyle name="40% - Ênfase5 4 2 5 3" xfId="13167"/>
    <cellStyle name="40% - Ênfase5 4 2 5 3 2" xfId="23806"/>
    <cellStyle name="40% - Ênfase5 4 2 5 3 3" xfId="34992"/>
    <cellStyle name="40% - Ênfase5 4 2 5 4" xfId="14892"/>
    <cellStyle name="40% - Ênfase5 4 2 5 4 2" xfId="25702"/>
    <cellStyle name="40% - Ênfase5 4 2 5 4 3" xfId="36888"/>
    <cellStyle name="40% - Ênfase5 4 2 5 5" xfId="16617"/>
    <cellStyle name="40% - Ênfase5 4 2 5 5 2" xfId="27598"/>
    <cellStyle name="40% - Ênfase5 4 2 5 5 3" xfId="38784"/>
    <cellStyle name="40% - Ênfase5 4 2 5 6" xfId="18342"/>
    <cellStyle name="40% - Ênfase5 4 2 5 6 2" xfId="29494"/>
    <cellStyle name="40% - Ênfase5 4 2 5 6 3" xfId="40680"/>
    <cellStyle name="40% - Ênfase5 4 2 5 7" xfId="20067"/>
    <cellStyle name="40% - Ênfase5 4 2 5 8" xfId="31255"/>
    <cellStyle name="40% - Ênfase5 4 2 5 9" xfId="42441"/>
    <cellStyle name="40% - Ênfase5 4 2 6" xfId="1939"/>
    <cellStyle name="40% - Ênfase5 4 2 6 10" xfId="44454"/>
    <cellStyle name="40% - Ênfase5 4 2 6 2" xfId="11727"/>
    <cellStyle name="40% - Ênfase5 4 2 6 2 2" xfId="22229"/>
    <cellStyle name="40% - Ênfase5 4 2 6 2 3" xfId="33417"/>
    <cellStyle name="40% - Ênfase5 4 2 6 3" xfId="13455"/>
    <cellStyle name="40% - Ênfase5 4 2 6 3 2" xfId="24122"/>
    <cellStyle name="40% - Ênfase5 4 2 6 3 3" xfId="35308"/>
    <cellStyle name="40% - Ênfase5 4 2 6 4" xfId="15180"/>
    <cellStyle name="40% - Ênfase5 4 2 6 4 2" xfId="26018"/>
    <cellStyle name="40% - Ênfase5 4 2 6 4 3" xfId="37204"/>
    <cellStyle name="40% - Ênfase5 4 2 6 5" xfId="16905"/>
    <cellStyle name="40% - Ênfase5 4 2 6 5 2" xfId="27914"/>
    <cellStyle name="40% - Ênfase5 4 2 6 5 3" xfId="39100"/>
    <cellStyle name="40% - Ênfase5 4 2 6 6" xfId="18630"/>
    <cellStyle name="40% - Ênfase5 4 2 6 6 2" xfId="29810"/>
    <cellStyle name="40% - Ênfase5 4 2 6 6 3" xfId="40996"/>
    <cellStyle name="40% - Ênfase5 4 2 6 7" xfId="20355"/>
    <cellStyle name="40% - Ênfase5 4 2 6 8" xfId="31543"/>
    <cellStyle name="40% - Ênfase5 4 2 6 9" xfId="42729"/>
    <cellStyle name="40% - Ênfase5 4 2 7" xfId="10286"/>
    <cellStyle name="40% - Ênfase5 4 2 7 2" xfId="20649"/>
    <cellStyle name="40% - Ênfase5 4 2 7 3" xfId="31837"/>
    <cellStyle name="40% - Ênfase5 4 2 8" xfId="12015"/>
    <cellStyle name="40% - Ênfase5 4 2 8 2" xfId="22542"/>
    <cellStyle name="40% - Ênfase5 4 2 8 3" xfId="33728"/>
    <cellStyle name="40% - Ênfase5 4 2 9" xfId="13740"/>
    <cellStyle name="40% - Ênfase5 4 2 9 2" xfId="24438"/>
    <cellStyle name="40% - Ênfase5 4 2 9 3" xfId="35624"/>
    <cellStyle name="40% - Ênfase5 4 3" xfId="517"/>
    <cellStyle name="40% - Ênfase5 4 3 10" xfId="43158"/>
    <cellStyle name="40% - Ênfase5 4 3 2" xfId="10431"/>
    <cellStyle name="40% - Ênfase5 4 3 2 2" xfId="20807"/>
    <cellStyle name="40% - Ênfase5 4 3 2 3" xfId="31995"/>
    <cellStyle name="40% - Ênfase5 4 3 3" xfId="12159"/>
    <cellStyle name="40% - Ênfase5 4 3 3 2" xfId="22700"/>
    <cellStyle name="40% - Ênfase5 4 3 3 3" xfId="33886"/>
    <cellStyle name="40% - Ênfase5 4 3 4" xfId="13884"/>
    <cellStyle name="40% - Ênfase5 4 3 4 2" xfId="24596"/>
    <cellStyle name="40% - Ênfase5 4 3 4 3" xfId="35782"/>
    <cellStyle name="40% - Ênfase5 4 3 5" xfId="15609"/>
    <cellStyle name="40% - Ênfase5 4 3 5 2" xfId="26492"/>
    <cellStyle name="40% - Ênfase5 4 3 5 3" xfId="37678"/>
    <cellStyle name="40% - Ênfase5 4 3 6" xfId="17334"/>
    <cellStyle name="40% - Ênfase5 4 3 6 2" xfId="28388"/>
    <cellStyle name="40% - Ênfase5 4 3 6 3" xfId="39574"/>
    <cellStyle name="40% - Ênfase5 4 3 7" xfId="19059"/>
    <cellStyle name="40% - Ênfase5 4 3 8" xfId="30247"/>
    <cellStyle name="40% - Ênfase5 4 3 9" xfId="41433"/>
    <cellStyle name="40% - Ênfase5 4 4" xfId="833"/>
    <cellStyle name="40% - Ênfase5 4 4 10" xfId="43446"/>
    <cellStyle name="40% - Ênfase5 4 4 2" xfId="10719"/>
    <cellStyle name="40% - Ênfase5 4 4 2 2" xfId="21123"/>
    <cellStyle name="40% - Ênfase5 4 4 2 3" xfId="32311"/>
    <cellStyle name="40% - Ênfase5 4 4 3" xfId="12447"/>
    <cellStyle name="40% - Ênfase5 4 4 3 2" xfId="23016"/>
    <cellStyle name="40% - Ênfase5 4 4 3 3" xfId="34202"/>
    <cellStyle name="40% - Ênfase5 4 4 4" xfId="14172"/>
    <cellStyle name="40% - Ênfase5 4 4 4 2" xfId="24912"/>
    <cellStyle name="40% - Ênfase5 4 4 4 3" xfId="36098"/>
    <cellStyle name="40% - Ênfase5 4 4 5" xfId="15897"/>
    <cellStyle name="40% - Ênfase5 4 4 5 2" xfId="26808"/>
    <cellStyle name="40% - Ênfase5 4 4 5 3" xfId="37994"/>
    <cellStyle name="40% - Ênfase5 4 4 6" xfId="17622"/>
    <cellStyle name="40% - Ênfase5 4 4 6 2" xfId="28704"/>
    <cellStyle name="40% - Ênfase5 4 4 6 3" xfId="39890"/>
    <cellStyle name="40% - Ênfase5 4 4 7" xfId="19347"/>
    <cellStyle name="40% - Ênfase5 4 4 8" xfId="30535"/>
    <cellStyle name="40% - Ênfase5 4 4 9" xfId="41721"/>
    <cellStyle name="40% - Ênfase5 4 5" xfId="1149"/>
    <cellStyle name="40% - Ênfase5 4 5 10" xfId="43734"/>
    <cellStyle name="40% - Ênfase5 4 5 2" xfId="11007"/>
    <cellStyle name="40% - Ênfase5 4 5 2 2" xfId="21439"/>
    <cellStyle name="40% - Ênfase5 4 5 2 3" xfId="32627"/>
    <cellStyle name="40% - Ênfase5 4 5 3" xfId="12735"/>
    <cellStyle name="40% - Ênfase5 4 5 3 2" xfId="23332"/>
    <cellStyle name="40% - Ênfase5 4 5 3 3" xfId="34518"/>
    <cellStyle name="40% - Ênfase5 4 5 4" xfId="14460"/>
    <cellStyle name="40% - Ênfase5 4 5 4 2" xfId="25228"/>
    <cellStyle name="40% - Ênfase5 4 5 4 3" xfId="36414"/>
    <cellStyle name="40% - Ênfase5 4 5 5" xfId="16185"/>
    <cellStyle name="40% - Ênfase5 4 5 5 2" xfId="27124"/>
    <cellStyle name="40% - Ênfase5 4 5 5 3" xfId="38310"/>
    <cellStyle name="40% - Ênfase5 4 5 6" xfId="17910"/>
    <cellStyle name="40% - Ênfase5 4 5 6 2" xfId="29020"/>
    <cellStyle name="40% - Ênfase5 4 5 6 3" xfId="40206"/>
    <cellStyle name="40% - Ênfase5 4 5 7" xfId="19635"/>
    <cellStyle name="40% - Ênfase5 4 5 8" xfId="30823"/>
    <cellStyle name="40% - Ênfase5 4 5 9" xfId="42009"/>
    <cellStyle name="40% - Ênfase5 4 6" xfId="1465"/>
    <cellStyle name="40% - Ênfase5 4 6 10" xfId="44022"/>
    <cellStyle name="40% - Ênfase5 4 6 2" xfId="11295"/>
    <cellStyle name="40% - Ênfase5 4 6 2 2" xfId="21755"/>
    <cellStyle name="40% - Ênfase5 4 6 2 3" xfId="32943"/>
    <cellStyle name="40% - Ênfase5 4 6 3" xfId="13023"/>
    <cellStyle name="40% - Ênfase5 4 6 3 2" xfId="23648"/>
    <cellStyle name="40% - Ênfase5 4 6 3 3" xfId="34834"/>
    <cellStyle name="40% - Ênfase5 4 6 4" xfId="14748"/>
    <cellStyle name="40% - Ênfase5 4 6 4 2" xfId="25544"/>
    <cellStyle name="40% - Ênfase5 4 6 4 3" xfId="36730"/>
    <cellStyle name="40% - Ênfase5 4 6 5" xfId="16473"/>
    <cellStyle name="40% - Ênfase5 4 6 5 2" xfId="27440"/>
    <cellStyle name="40% - Ênfase5 4 6 5 3" xfId="38626"/>
    <cellStyle name="40% - Ênfase5 4 6 6" xfId="18198"/>
    <cellStyle name="40% - Ênfase5 4 6 6 2" xfId="29336"/>
    <cellStyle name="40% - Ênfase5 4 6 6 3" xfId="40522"/>
    <cellStyle name="40% - Ênfase5 4 6 7" xfId="19923"/>
    <cellStyle name="40% - Ênfase5 4 6 8" xfId="31111"/>
    <cellStyle name="40% - Ênfase5 4 6 9" xfId="42297"/>
    <cellStyle name="40% - Ênfase5 4 7" xfId="1781"/>
    <cellStyle name="40% - Ênfase5 4 7 10" xfId="44310"/>
    <cellStyle name="40% - Ênfase5 4 7 2" xfId="11583"/>
    <cellStyle name="40% - Ênfase5 4 7 2 2" xfId="22071"/>
    <cellStyle name="40% - Ênfase5 4 7 2 3" xfId="33259"/>
    <cellStyle name="40% - Ênfase5 4 7 3" xfId="13311"/>
    <cellStyle name="40% - Ênfase5 4 7 3 2" xfId="23964"/>
    <cellStyle name="40% - Ênfase5 4 7 3 3" xfId="35150"/>
    <cellStyle name="40% - Ênfase5 4 7 4" xfId="15036"/>
    <cellStyle name="40% - Ênfase5 4 7 4 2" xfId="25860"/>
    <cellStyle name="40% - Ênfase5 4 7 4 3" xfId="37046"/>
    <cellStyle name="40% - Ênfase5 4 7 5" xfId="16761"/>
    <cellStyle name="40% - Ênfase5 4 7 5 2" xfId="27756"/>
    <cellStyle name="40% - Ênfase5 4 7 5 3" xfId="38942"/>
    <cellStyle name="40% - Ênfase5 4 7 6" xfId="18486"/>
    <cellStyle name="40% - Ênfase5 4 7 6 2" xfId="29652"/>
    <cellStyle name="40% - Ênfase5 4 7 6 3" xfId="40838"/>
    <cellStyle name="40% - Ênfase5 4 7 7" xfId="20211"/>
    <cellStyle name="40% - Ênfase5 4 7 8" xfId="31399"/>
    <cellStyle name="40% - Ênfase5 4 7 9" xfId="42585"/>
    <cellStyle name="40% - Ênfase5 4 8" xfId="2120"/>
    <cellStyle name="40% - Ênfase5 4 8 2" xfId="20499"/>
    <cellStyle name="40% - Ênfase5 4 8 3" xfId="31687"/>
    <cellStyle name="40% - Ênfase5 4 9" xfId="11871"/>
    <cellStyle name="40% - Ênfase5 4 9 2" xfId="22384"/>
    <cellStyle name="40% - Ênfase5 4 9 3" xfId="33570"/>
    <cellStyle name="40% - Ênfase5 5" xfId="221"/>
    <cellStyle name="40% - Ênfase5 5 10" xfId="13616"/>
    <cellStyle name="40% - Ênfase5 5 10 2" xfId="24302"/>
    <cellStyle name="40% - Ênfase5 5 10 3" xfId="35488"/>
    <cellStyle name="40% - Ênfase5 5 11" xfId="15341"/>
    <cellStyle name="40% - Ênfase5 5 11 2" xfId="26198"/>
    <cellStyle name="40% - Ênfase5 5 11 3" xfId="37384"/>
    <cellStyle name="40% - Ênfase5 5 12" xfId="17066"/>
    <cellStyle name="40% - Ênfase5 5 12 2" xfId="28094"/>
    <cellStyle name="40% - Ênfase5 5 12 3" xfId="39280"/>
    <cellStyle name="40% - Ênfase5 5 13" xfId="18791"/>
    <cellStyle name="40% - Ênfase5 5 14" xfId="29979"/>
    <cellStyle name="40% - Ênfase5 5 15" xfId="41165"/>
    <cellStyle name="40% - Ênfase5 5 16" xfId="42890"/>
    <cellStyle name="40% - Ênfase5 5 2" xfId="379"/>
    <cellStyle name="40% - Ênfase5 5 2 10" xfId="15485"/>
    <cellStyle name="40% - Ênfase5 5 2 10 2" xfId="26356"/>
    <cellStyle name="40% - Ênfase5 5 2 10 3" xfId="37542"/>
    <cellStyle name="40% - Ênfase5 5 2 11" xfId="17210"/>
    <cellStyle name="40% - Ênfase5 5 2 11 2" xfId="28252"/>
    <cellStyle name="40% - Ênfase5 5 2 11 3" xfId="39438"/>
    <cellStyle name="40% - Ênfase5 5 2 12" xfId="18935"/>
    <cellStyle name="40% - Ênfase5 5 2 13" xfId="30123"/>
    <cellStyle name="40% - Ênfase5 5 2 14" xfId="41309"/>
    <cellStyle name="40% - Ênfase5 5 2 15" xfId="43034"/>
    <cellStyle name="40% - Ênfase5 5 2 2" xfId="697"/>
    <cellStyle name="40% - Ênfase5 5 2 2 10" xfId="43322"/>
    <cellStyle name="40% - Ênfase5 5 2 2 2" xfId="10595"/>
    <cellStyle name="40% - Ênfase5 5 2 2 2 2" xfId="20987"/>
    <cellStyle name="40% - Ênfase5 5 2 2 2 3" xfId="32175"/>
    <cellStyle name="40% - Ênfase5 5 2 2 3" xfId="12323"/>
    <cellStyle name="40% - Ênfase5 5 2 2 3 2" xfId="22880"/>
    <cellStyle name="40% - Ênfase5 5 2 2 3 3" xfId="34066"/>
    <cellStyle name="40% - Ênfase5 5 2 2 4" xfId="14048"/>
    <cellStyle name="40% - Ênfase5 5 2 2 4 2" xfId="24776"/>
    <cellStyle name="40% - Ênfase5 5 2 2 4 3" xfId="35962"/>
    <cellStyle name="40% - Ênfase5 5 2 2 5" xfId="15773"/>
    <cellStyle name="40% - Ênfase5 5 2 2 5 2" xfId="26672"/>
    <cellStyle name="40% - Ênfase5 5 2 2 5 3" xfId="37858"/>
    <cellStyle name="40% - Ênfase5 5 2 2 6" xfId="17498"/>
    <cellStyle name="40% - Ênfase5 5 2 2 6 2" xfId="28568"/>
    <cellStyle name="40% - Ênfase5 5 2 2 6 3" xfId="39754"/>
    <cellStyle name="40% - Ênfase5 5 2 2 7" xfId="19223"/>
    <cellStyle name="40% - Ênfase5 5 2 2 8" xfId="30411"/>
    <cellStyle name="40% - Ênfase5 5 2 2 9" xfId="41597"/>
    <cellStyle name="40% - Ênfase5 5 2 3" xfId="1013"/>
    <cellStyle name="40% - Ênfase5 5 2 3 10" xfId="43610"/>
    <cellStyle name="40% - Ênfase5 5 2 3 2" xfId="10883"/>
    <cellStyle name="40% - Ênfase5 5 2 3 2 2" xfId="21303"/>
    <cellStyle name="40% - Ênfase5 5 2 3 2 3" xfId="32491"/>
    <cellStyle name="40% - Ênfase5 5 2 3 3" xfId="12611"/>
    <cellStyle name="40% - Ênfase5 5 2 3 3 2" xfId="23196"/>
    <cellStyle name="40% - Ênfase5 5 2 3 3 3" xfId="34382"/>
    <cellStyle name="40% - Ênfase5 5 2 3 4" xfId="14336"/>
    <cellStyle name="40% - Ênfase5 5 2 3 4 2" xfId="25092"/>
    <cellStyle name="40% - Ênfase5 5 2 3 4 3" xfId="36278"/>
    <cellStyle name="40% - Ênfase5 5 2 3 5" xfId="16061"/>
    <cellStyle name="40% - Ênfase5 5 2 3 5 2" xfId="26988"/>
    <cellStyle name="40% - Ênfase5 5 2 3 5 3" xfId="38174"/>
    <cellStyle name="40% - Ênfase5 5 2 3 6" xfId="17786"/>
    <cellStyle name="40% - Ênfase5 5 2 3 6 2" xfId="28884"/>
    <cellStyle name="40% - Ênfase5 5 2 3 6 3" xfId="40070"/>
    <cellStyle name="40% - Ênfase5 5 2 3 7" xfId="19511"/>
    <cellStyle name="40% - Ênfase5 5 2 3 8" xfId="30699"/>
    <cellStyle name="40% - Ênfase5 5 2 3 9" xfId="41885"/>
    <cellStyle name="40% - Ênfase5 5 2 4" xfId="1329"/>
    <cellStyle name="40% - Ênfase5 5 2 4 10" xfId="43898"/>
    <cellStyle name="40% - Ênfase5 5 2 4 2" xfId="11171"/>
    <cellStyle name="40% - Ênfase5 5 2 4 2 2" xfId="21619"/>
    <cellStyle name="40% - Ênfase5 5 2 4 2 3" xfId="32807"/>
    <cellStyle name="40% - Ênfase5 5 2 4 3" xfId="12899"/>
    <cellStyle name="40% - Ênfase5 5 2 4 3 2" xfId="23512"/>
    <cellStyle name="40% - Ênfase5 5 2 4 3 3" xfId="34698"/>
    <cellStyle name="40% - Ênfase5 5 2 4 4" xfId="14624"/>
    <cellStyle name="40% - Ênfase5 5 2 4 4 2" xfId="25408"/>
    <cellStyle name="40% - Ênfase5 5 2 4 4 3" xfId="36594"/>
    <cellStyle name="40% - Ênfase5 5 2 4 5" xfId="16349"/>
    <cellStyle name="40% - Ênfase5 5 2 4 5 2" xfId="27304"/>
    <cellStyle name="40% - Ênfase5 5 2 4 5 3" xfId="38490"/>
    <cellStyle name="40% - Ênfase5 5 2 4 6" xfId="18074"/>
    <cellStyle name="40% - Ênfase5 5 2 4 6 2" xfId="29200"/>
    <cellStyle name="40% - Ênfase5 5 2 4 6 3" xfId="40386"/>
    <cellStyle name="40% - Ênfase5 5 2 4 7" xfId="19799"/>
    <cellStyle name="40% - Ênfase5 5 2 4 8" xfId="30987"/>
    <cellStyle name="40% - Ênfase5 5 2 4 9" xfId="42173"/>
    <cellStyle name="40% - Ênfase5 5 2 5" xfId="1645"/>
    <cellStyle name="40% - Ênfase5 5 2 5 10" xfId="44186"/>
    <cellStyle name="40% - Ênfase5 5 2 5 2" xfId="11459"/>
    <cellStyle name="40% - Ênfase5 5 2 5 2 2" xfId="21935"/>
    <cellStyle name="40% - Ênfase5 5 2 5 2 3" xfId="33123"/>
    <cellStyle name="40% - Ênfase5 5 2 5 3" xfId="13187"/>
    <cellStyle name="40% - Ênfase5 5 2 5 3 2" xfId="23828"/>
    <cellStyle name="40% - Ênfase5 5 2 5 3 3" xfId="35014"/>
    <cellStyle name="40% - Ênfase5 5 2 5 4" xfId="14912"/>
    <cellStyle name="40% - Ênfase5 5 2 5 4 2" xfId="25724"/>
    <cellStyle name="40% - Ênfase5 5 2 5 4 3" xfId="36910"/>
    <cellStyle name="40% - Ênfase5 5 2 5 5" xfId="16637"/>
    <cellStyle name="40% - Ênfase5 5 2 5 5 2" xfId="27620"/>
    <cellStyle name="40% - Ênfase5 5 2 5 5 3" xfId="38806"/>
    <cellStyle name="40% - Ênfase5 5 2 5 6" xfId="18362"/>
    <cellStyle name="40% - Ênfase5 5 2 5 6 2" xfId="29516"/>
    <cellStyle name="40% - Ênfase5 5 2 5 6 3" xfId="40702"/>
    <cellStyle name="40% - Ênfase5 5 2 5 7" xfId="20087"/>
    <cellStyle name="40% - Ênfase5 5 2 5 8" xfId="31275"/>
    <cellStyle name="40% - Ênfase5 5 2 5 9" xfId="42461"/>
    <cellStyle name="40% - Ênfase5 5 2 6" xfId="1961"/>
    <cellStyle name="40% - Ênfase5 5 2 6 10" xfId="44474"/>
    <cellStyle name="40% - Ênfase5 5 2 6 2" xfId="11747"/>
    <cellStyle name="40% - Ênfase5 5 2 6 2 2" xfId="22251"/>
    <cellStyle name="40% - Ênfase5 5 2 6 2 3" xfId="33439"/>
    <cellStyle name="40% - Ênfase5 5 2 6 3" xfId="13475"/>
    <cellStyle name="40% - Ênfase5 5 2 6 3 2" xfId="24144"/>
    <cellStyle name="40% - Ênfase5 5 2 6 3 3" xfId="35330"/>
    <cellStyle name="40% - Ênfase5 5 2 6 4" xfId="15200"/>
    <cellStyle name="40% - Ênfase5 5 2 6 4 2" xfId="26040"/>
    <cellStyle name="40% - Ênfase5 5 2 6 4 3" xfId="37226"/>
    <cellStyle name="40% - Ênfase5 5 2 6 5" xfId="16925"/>
    <cellStyle name="40% - Ênfase5 5 2 6 5 2" xfId="27936"/>
    <cellStyle name="40% - Ênfase5 5 2 6 5 3" xfId="39122"/>
    <cellStyle name="40% - Ênfase5 5 2 6 6" xfId="18650"/>
    <cellStyle name="40% - Ênfase5 5 2 6 6 2" xfId="29832"/>
    <cellStyle name="40% - Ênfase5 5 2 6 6 3" xfId="41018"/>
    <cellStyle name="40% - Ênfase5 5 2 6 7" xfId="20375"/>
    <cellStyle name="40% - Ênfase5 5 2 6 8" xfId="31563"/>
    <cellStyle name="40% - Ênfase5 5 2 6 9" xfId="42749"/>
    <cellStyle name="40% - Ênfase5 5 2 7" xfId="10306"/>
    <cellStyle name="40% - Ênfase5 5 2 7 2" xfId="20671"/>
    <cellStyle name="40% - Ênfase5 5 2 7 3" xfId="31859"/>
    <cellStyle name="40% - Ênfase5 5 2 8" xfId="12035"/>
    <cellStyle name="40% - Ênfase5 5 2 8 2" xfId="22564"/>
    <cellStyle name="40% - Ênfase5 5 2 8 3" xfId="33750"/>
    <cellStyle name="40% - Ênfase5 5 2 9" xfId="13760"/>
    <cellStyle name="40% - Ênfase5 5 2 9 2" xfId="24460"/>
    <cellStyle name="40% - Ênfase5 5 2 9 3" xfId="35646"/>
    <cellStyle name="40% - Ênfase5 5 3" xfId="539"/>
    <cellStyle name="40% - Ênfase5 5 3 10" xfId="43178"/>
    <cellStyle name="40% - Ênfase5 5 3 2" xfId="10451"/>
    <cellStyle name="40% - Ênfase5 5 3 2 2" xfId="20829"/>
    <cellStyle name="40% - Ênfase5 5 3 2 3" xfId="32017"/>
    <cellStyle name="40% - Ênfase5 5 3 3" xfId="12179"/>
    <cellStyle name="40% - Ênfase5 5 3 3 2" xfId="22722"/>
    <cellStyle name="40% - Ênfase5 5 3 3 3" xfId="33908"/>
    <cellStyle name="40% - Ênfase5 5 3 4" xfId="13904"/>
    <cellStyle name="40% - Ênfase5 5 3 4 2" xfId="24618"/>
    <cellStyle name="40% - Ênfase5 5 3 4 3" xfId="35804"/>
    <cellStyle name="40% - Ênfase5 5 3 5" xfId="15629"/>
    <cellStyle name="40% - Ênfase5 5 3 5 2" xfId="26514"/>
    <cellStyle name="40% - Ênfase5 5 3 5 3" xfId="37700"/>
    <cellStyle name="40% - Ênfase5 5 3 6" xfId="17354"/>
    <cellStyle name="40% - Ênfase5 5 3 6 2" xfId="28410"/>
    <cellStyle name="40% - Ênfase5 5 3 6 3" xfId="39596"/>
    <cellStyle name="40% - Ênfase5 5 3 7" xfId="19079"/>
    <cellStyle name="40% - Ênfase5 5 3 8" xfId="30267"/>
    <cellStyle name="40% - Ênfase5 5 3 9" xfId="41453"/>
    <cellStyle name="40% - Ênfase5 5 4" xfId="855"/>
    <cellStyle name="40% - Ênfase5 5 4 10" xfId="43466"/>
    <cellStyle name="40% - Ênfase5 5 4 2" xfId="10739"/>
    <cellStyle name="40% - Ênfase5 5 4 2 2" xfId="21145"/>
    <cellStyle name="40% - Ênfase5 5 4 2 3" xfId="32333"/>
    <cellStyle name="40% - Ênfase5 5 4 3" xfId="12467"/>
    <cellStyle name="40% - Ênfase5 5 4 3 2" xfId="23038"/>
    <cellStyle name="40% - Ênfase5 5 4 3 3" xfId="34224"/>
    <cellStyle name="40% - Ênfase5 5 4 4" xfId="14192"/>
    <cellStyle name="40% - Ênfase5 5 4 4 2" xfId="24934"/>
    <cellStyle name="40% - Ênfase5 5 4 4 3" xfId="36120"/>
    <cellStyle name="40% - Ênfase5 5 4 5" xfId="15917"/>
    <cellStyle name="40% - Ênfase5 5 4 5 2" xfId="26830"/>
    <cellStyle name="40% - Ênfase5 5 4 5 3" xfId="38016"/>
    <cellStyle name="40% - Ênfase5 5 4 6" xfId="17642"/>
    <cellStyle name="40% - Ênfase5 5 4 6 2" xfId="28726"/>
    <cellStyle name="40% - Ênfase5 5 4 6 3" xfId="39912"/>
    <cellStyle name="40% - Ênfase5 5 4 7" xfId="19367"/>
    <cellStyle name="40% - Ênfase5 5 4 8" xfId="30555"/>
    <cellStyle name="40% - Ênfase5 5 4 9" xfId="41741"/>
    <cellStyle name="40% - Ênfase5 5 5" xfId="1171"/>
    <cellStyle name="40% - Ênfase5 5 5 10" xfId="43754"/>
    <cellStyle name="40% - Ênfase5 5 5 2" xfId="11027"/>
    <cellStyle name="40% - Ênfase5 5 5 2 2" xfId="21461"/>
    <cellStyle name="40% - Ênfase5 5 5 2 3" xfId="32649"/>
    <cellStyle name="40% - Ênfase5 5 5 3" xfId="12755"/>
    <cellStyle name="40% - Ênfase5 5 5 3 2" xfId="23354"/>
    <cellStyle name="40% - Ênfase5 5 5 3 3" xfId="34540"/>
    <cellStyle name="40% - Ênfase5 5 5 4" xfId="14480"/>
    <cellStyle name="40% - Ênfase5 5 5 4 2" xfId="25250"/>
    <cellStyle name="40% - Ênfase5 5 5 4 3" xfId="36436"/>
    <cellStyle name="40% - Ênfase5 5 5 5" xfId="16205"/>
    <cellStyle name="40% - Ênfase5 5 5 5 2" xfId="27146"/>
    <cellStyle name="40% - Ênfase5 5 5 5 3" xfId="38332"/>
    <cellStyle name="40% - Ênfase5 5 5 6" xfId="17930"/>
    <cellStyle name="40% - Ênfase5 5 5 6 2" xfId="29042"/>
    <cellStyle name="40% - Ênfase5 5 5 6 3" xfId="40228"/>
    <cellStyle name="40% - Ênfase5 5 5 7" xfId="19655"/>
    <cellStyle name="40% - Ênfase5 5 5 8" xfId="30843"/>
    <cellStyle name="40% - Ênfase5 5 5 9" xfId="42029"/>
    <cellStyle name="40% - Ênfase5 5 6" xfId="1487"/>
    <cellStyle name="40% - Ênfase5 5 6 10" xfId="44042"/>
    <cellStyle name="40% - Ênfase5 5 6 2" xfId="11315"/>
    <cellStyle name="40% - Ênfase5 5 6 2 2" xfId="21777"/>
    <cellStyle name="40% - Ênfase5 5 6 2 3" xfId="32965"/>
    <cellStyle name="40% - Ênfase5 5 6 3" xfId="13043"/>
    <cellStyle name="40% - Ênfase5 5 6 3 2" xfId="23670"/>
    <cellStyle name="40% - Ênfase5 5 6 3 3" xfId="34856"/>
    <cellStyle name="40% - Ênfase5 5 6 4" xfId="14768"/>
    <cellStyle name="40% - Ênfase5 5 6 4 2" xfId="25566"/>
    <cellStyle name="40% - Ênfase5 5 6 4 3" xfId="36752"/>
    <cellStyle name="40% - Ênfase5 5 6 5" xfId="16493"/>
    <cellStyle name="40% - Ênfase5 5 6 5 2" xfId="27462"/>
    <cellStyle name="40% - Ênfase5 5 6 5 3" xfId="38648"/>
    <cellStyle name="40% - Ênfase5 5 6 6" xfId="18218"/>
    <cellStyle name="40% - Ênfase5 5 6 6 2" xfId="29358"/>
    <cellStyle name="40% - Ênfase5 5 6 6 3" xfId="40544"/>
    <cellStyle name="40% - Ênfase5 5 6 7" xfId="19943"/>
    <cellStyle name="40% - Ênfase5 5 6 8" xfId="31131"/>
    <cellStyle name="40% - Ênfase5 5 6 9" xfId="42317"/>
    <cellStyle name="40% - Ênfase5 5 7" xfId="1803"/>
    <cellStyle name="40% - Ênfase5 5 7 10" xfId="44330"/>
    <cellStyle name="40% - Ênfase5 5 7 2" xfId="11603"/>
    <cellStyle name="40% - Ênfase5 5 7 2 2" xfId="22093"/>
    <cellStyle name="40% - Ênfase5 5 7 2 3" xfId="33281"/>
    <cellStyle name="40% - Ênfase5 5 7 3" xfId="13331"/>
    <cellStyle name="40% - Ênfase5 5 7 3 2" xfId="23986"/>
    <cellStyle name="40% - Ênfase5 5 7 3 3" xfId="35172"/>
    <cellStyle name="40% - Ênfase5 5 7 4" xfId="15056"/>
    <cellStyle name="40% - Ênfase5 5 7 4 2" xfId="25882"/>
    <cellStyle name="40% - Ênfase5 5 7 4 3" xfId="37068"/>
    <cellStyle name="40% - Ênfase5 5 7 5" xfId="16781"/>
    <cellStyle name="40% - Ênfase5 5 7 5 2" xfId="27778"/>
    <cellStyle name="40% - Ênfase5 5 7 5 3" xfId="38964"/>
    <cellStyle name="40% - Ênfase5 5 7 6" xfId="18506"/>
    <cellStyle name="40% - Ênfase5 5 7 6 2" xfId="29674"/>
    <cellStyle name="40% - Ênfase5 5 7 6 3" xfId="40860"/>
    <cellStyle name="40% - Ênfase5 5 7 7" xfId="20231"/>
    <cellStyle name="40% - Ênfase5 5 7 8" xfId="31419"/>
    <cellStyle name="40% - Ênfase5 5 7 9" xfId="42605"/>
    <cellStyle name="40% - Ênfase5 5 8" xfId="2041"/>
    <cellStyle name="40% - Ênfase5 5 8 2" xfId="20519"/>
    <cellStyle name="40% - Ênfase5 5 8 3" xfId="31707"/>
    <cellStyle name="40% - Ênfase5 5 9" xfId="11891"/>
    <cellStyle name="40% - Ênfase5 5 9 2" xfId="22406"/>
    <cellStyle name="40% - Ênfase5 5 9 3" xfId="33592"/>
    <cellStyle name="40% - Ênfase5 6" xfId="289"/>
    <cellStyle name="40% - Ênfase5 6 10" xfId="15403"/>
    <cellStyle name="40% - Ênfase5 6 10 2" xfId="26266"/>
    <cellStyle name="40% - Ênfase5 6 10 3" xfId="37452"/>
    <cellStyle name="40% - Ênfase5 6 11" xfId="17128"/>
    <cellStyle name="40% - Ênfase5 6 11 2" xfId="28162"/>
    <cellStyle name="40% - Ênfase5 6 11 3" xfId="39348"/>
    <cellStyle name="40% - Ênfase5 6 12" xfId="18853"/>
    <cellStyle name="40% - Ênfase5 6 13" xfId="30041"/>
    <cellStyle name="40% - Ênfase5 6 14" xfId="41227"/>
    <cellStyle name="40% - Ênfase5 6 15" xfId="42952"/>
    <cellStyle name="40% - Ênfase5 6 2" xfId="607"/>
    <cellStyle name="40% - Ênfase5 6 2 10" xfId="43240"/>
    <cellStyle name="40% - Ênfase5 6 2 2" xfId="10513"/>
    <cellStyle name="40% - Ênfase5 6 2 2 2" xfId="20897"/>
    <cellStyle name="40% - Ênfase5 6 2 2 3" xfId="32085"/>
    <cellStyle name="40% - Ênfase5 6 2 3" xfId="12241"/>
    <cellStyle name="40% - Ênfase5 6 2 3 2" xfId="22790"/>
    <cellStyle name="40% - Ênfase5 6 2 3 3" xfId="33976"/>
    <cellStyle name="40% - Ênfase5 6 2 4" xfId="13966"/>
    <cellStyle name="40% - Ênfase5 6 2 4 2" xfId="24686"/>
    <cellStyle name="40% - Ênfase5 6 2 4 3" xfId="35872"/>
    <cellStyle name="40% - Ênfase5 6 2 5" xfId="15691"/>
    <cellStyle name="40% - Ênfase5 6 2 5 2" xfId="26582"/>
    <cellStyle name="40% - Ênfase5 6 2 5 3" xfId="37768"/>
    <cellStyle name="40% - Ênfase5 6 2 6" xfId="17416"/>
    <cellStyle name="40% - Ênfase5 6 2 6 2" xfId="28478"/>
    <cellStyle name="40% - Ênfase5 6 2 6 3" xfId="39664"/>
    <cellStyle name="40% - Ênfase5 6 2 7" xfId="19141"/>
    <cellStyle name="40% - Ênfase5 6 2 8" xfId="30329"/>
    <cellStyle name="40% - Ênfase5 6 2 9" xfId="41515"/>
    <cellStyle name="40% - Ênfase5 6 3" xfId="923"/>
    <cellStyle name="40% - Ênfase5 6 3 10" xfId="43528"/>
    <cellStyle name="40% - Ênfase5 6 3 2" xfId="10801"/>
    <cellStyle name="40% - Ênfase5 6 3 2 2" xfId="21213"/>
    <cellStyle name="40% - Ênfase5 6 3 2 3" xfId="32401"/>
    <cellStyle name="40% - Ênfase5 6 3 3" xfId="12529"/>
    <cellStyle name="40% - Ênfase5 6 3 3 2" xfId="23106"/>
    <cellStyle name="40% - Ênfase5 6 3 3 3" xfId="34292"/>
    <cellStyle name="40% - Ênfase5 6 3 4" xfId="14254"/>
    <cellStyle name="40% - Ênfase5 6 3 4 2" xfId="25002"/>
    <cellStyle name="40% - Ênfase5 6 3 4 3" xfId="36188"/>
    <cellStyle name="40% - Ênfase5 6 3 5" xfId="15979"/>
    <cellStyle name="40% - Ênfase5 6 3 5 2" xfId="26898"/>
    <cellStyle name="40% - Ênfase5 6 3 5 3" xfId="38084"/>
    <cellStyle name="40% - Ênfase5 6 3 6" xfId="17704"/>
    <cellStyle name="40% - Ênfase5 6 3 6 2" xfId="28794"/>
    <cellStyle name="40% - Ênfase5 6 3 6 3" xfId="39980"/>
    <cellStyle name="40% - Ênfase5 6 3 7" xfId="19429"/>
    <cellStyle name="40% - Ênfase5 6 3 8" xfId="30617"/>
    <cellStyle name="40% - Ênfase5 6 3 9" xfId="41803"/>
    <cellStyle name="40% - Ênfase5 6 4" xfId="1239"/>
    <cellStyle name="40% - Ênfase5 6 4 10" xfId="43816"/>
    <cellStyle name="40% - Ênfase5 6 4 2" xfId="11089"/>
    <cellStyle name="40% - Ênfase5 6 4 2 2" xfId="21529"/>
    <cellStyle name="40% - Ênfase5 6 4 2 3" xfId="32717"/>
    <cellStyle name="40% - Ênfase5 6 4 3" xfId="12817"/>
    <cellStyle name="40% - Ênfase5 6 4 3 2" xfId="23422"/>
    <cellStyle name="40% - Ênfase5 6 4 3 3" xfId="34608"/>
    <cellStyle name="40% - Ênfase5 6 4 4" xfId="14542"/>
    <cellStyle name="40% - Ênfase5 6 4 4 2" xfId="25318"/>
    <cellStyle name="40% - Ênfase5 6 4 4 3" xfId="36504"/>
    <cellStyle name="40% - Ênfase5 6 4 5" xfId="16267"/>
    <cellStyle name="40% - Ênfase5 6 4 5 2" xfId="27214"/>
    <cellStyle name="40% - Ênfase5 6 4 5 3" xfId="38400"/>
    <cellStyle name="40% - Ênfase5 6 4 6" xfId="17992"/>
    <cellStyle name="40% - Ênfase5 6 4 6 2" xfId="29110"/>
    <cellStyle name="40% - Ênfase5 6 4 6 3" xfId="40296"/>
    <cellStyle name="40% - Ênfase5 6 4 7" xfId="19717"/>
    <cellStyle name="40% - Ênfase5 6 4 8" xfId="30905"/>
    <cellStyle name="40% - Ênfase5 6 4 9" xfId="42091"/>
    <cellStyle name="40% - Ênfase5 6 5" xfId="1555"/>
    <cellStyle name="40% - Ênfase5 6 5 10" xfId="44104"/>
    <cellStyle name="40% - Ênfase5 6 5 2" xfId="11377"/>
    <cellStyle name="40% - Ênfase5 6 5 2 2" xfId="21845"/>
    <cellStyle name="40% - Ênfase5 6 5 2 3" xfId="33033"/>
    <cellStyle name="40% - Ênfase5 6 5 3" xfId="13105"/>
    <cellStyle name="40% - Ênfase5 6 5 3 2" xfId="23738"/>
    <cellStyle name="40% - Ênfase5 6 5 3 3" xfId="34924"/>
    <cellStyle name="40% - Ênfase5 6 5 4" xfId="14830"/>
    <cellStyle name="40% - Ênfase5 6 5 4 2" xfId="25634"/>
    <cellStyle name="40% - Ênfase5 6 5 4 3" xfId="36820"/>
    <cellStyle name="40% - Ênfase5 6 5 5" xfId="16555"/>
    <cellStyle name="40% - Ênfase5 6 5 5 2" xfId="27530"/>
    <cellStyle name="40% - Ênfase5 6 5 5 3" xfId="38716"/>
    <cellStyle name="40% - Ênfase5 6 5 6" xfId="18280"/>
    <cellStyle name="40% - Ênfase5 6 5 6 2" xfId="29426"/>
    <cellStyle name="40% - Ênfase5 6 5 6 3" xfId="40612"/>
    <cellStyle name="40% - Ênfase5 6 5 7" xfId="20005"/>
    <cellStyle name="40% - Ênfase5 6 5 8" xfId="31193"/>
    <cellStyle name="40% - Ênfase5 6 5 9" xfId="42379"/>
    <cellStyle name="40% - Ênfase5 6 6" xfId="1871"/>
    <cellStyle name="40% - Ênfase5 6 6 10" xfId="44392"/>
    <cellStyle name="40% - Ênfase5 6 6 2" xfId="11665"/>
    <cellStyle name="40% - Ênfase5 6 6 2 2" xfId="22161"/>
    <cellStyle name="40% - Ênfase5 6 6 2 3" xfId="33349"/>
    <cellStyle name="40% - Ênfase5 6 6 3" xfId="13393"/>
    <cellStyle name="40% - Ênfase5 6 6 3 2" xfId="24054"/>
    <cellStyle name="40% - Ênfase5 6 6 3 3" xfId="35240"/>
    <cellStyle name="40% - Ênfase5 6 6 4" xfId="15118"/>
    <cellStyle name="40% - Ênfase5 6 6 4 2" xfId="25950"/>
    <cellStyle name="40% - Ênfase5 6 6 4 3" xfId="37136"/>
    <cellStyle name="40% - Ênfase5 6 6 5" xfId="16843"/>
    <cellStyle name="40% - Ênfase5 6 6 5 2" xfId="27846"/>
    <cellStyle name="40% - Ênfase5 6 6 5 3" xfId="39032"/>
    <cellStyle name="40% - Ênfase5 6 6 6" xfId="18568"/>
    <cellStyle name="40% - Ênfase5 6 6 6 2" xfId="29742"/>
    <cellStyle name="40% - Ênfase5 6 6 6 3" xfId="40928"/>
    <cellStyle name="40% - Ênfase5 6 6 7" xfId="20293"/>
    <cellStyle name="40% - Ênfase5 6 6 8" xfId="31481"/>
    <cellStyle name="40% - Ênfase5 6 6 9" xfId="42667"/>
    <cellStyle name="40% - Ênfase5 6 7" xfId="10224"/>
    <cellStyle name="40% - Ênfase5 6 7 2" xfId="20581"/>
    <cellStyle name="40% - Ênfase5 6 7 3" xfId="31769"/>
    <cellStyle name="40% - Ênfase5 6 8" xfId="11953"/>
    <cellStyle name="40% - Ênfase5 6 8 2" xfId="22474"/>
    <cellStyle name="40% - Ênfase5 6 8 3" xfId="33660"/>
    <cellStyle name="40% - Ênfase5 6 9" xfId="13678"/>
    <cellStyle name="40% - Ênfase5 6 9 2" xfId="24370"/>
    <cellStyle name="40% - Ênfase5 6 9 3" xfId="35556"/>
    <cellStyle name="40% - Ênfase5 7" xfId="449"/>
    <cellStyle name="40% - Ênfase5 7 10" xfId="43096"/>
    <cellStyle name="40% - Ênfase5 7 2" xfId="10369"/>
    <cellStyle name="40% - Ênfase5 7 2 2" xfId="20739"/>
    <cellStyle name="40% - Ênfase5 7 2 3" xfId="31927"/>
    <cellStyle name="40% - Ênfase5 7 3" xfId="12097"/>
    <cellStyle name="40% - Ênfase5 7 3 2" xfId="22632"/>
    <cellStyle name="40% - Ênfase5 7 3 3" xfId="33818"/>
    <cellStyle name="40% - Ênfase5 7 4" xfId="13822"/>
    <cellStyle name="40% - Ênfase5 7 4 2" xfId="24528"/>
    <cellStyle name="40% - Ênfase5 7 4 3" xfId="35714"/>
    <cellStyle name="40% - Ênfase5 7 5" xfId="15547"/>
    <cellStyle name="40% - Ênfase5 7 5 2" xfId="26424"/>
    <cellStyle name="40% - Ênfase5 7 5 3" xfId="37610"/>
    <cellStyle name="40% - Ênfase5 7 6" xfId="17272"/>
    <cellStyle name="40% - Ênfase5 7 6 2" xfId="28320"/>
    <cellStyle name="40% - Ênfase5 7 6 3" xfId="39506"/>
    <cellStyle name="40% - Ênfase5 7 7" xfId="18997"/>
    <cellStyle name="40% - Ênfase5 7 8" xfId="30185"/>
    <cellStyle name="40% - Ênfase5 7 9" xfId="41371"/>
    <cellStyle name="40% - Ênfase5 8" xfId="765"/>
    <cellStyle name="40% - Ênfase5 8 10" xfId="43384"/>
    <cellStyle name="40% - Ênfase5 8 2" xfId="10657"/>
    <cellStyle name="40% - Ênfase5 8 2 2" xfId="21055"/>
    <cellStyle name="40% - Ênfase5 8 2 3" xfId="32243"/>
    <cellStyle name="40% - Ênfase5 8 3" xfId="12385"/>
    <cellStyle name="40% - Ênfase5 8 3 2" xfId="22948"/>
    <cellStyle name="40% - Ênfase5 8 3 3" xfId="34134"/>
    <cellStyle name="40% - Ênfase5 8 4" xfId="14110"/>
    <cellStyle name="40% - Ênfase5 8 4 2" xfId="24844"/>
    <cellStyle name="40% - Ênfase5 8 4 3" xfId="36030"/>
    <cellStyle name="40% - Ênfase5 8 5" xfId="15835"/>
    <cellStyle name="40% - Ênfase5 8 5 2" xfId="26740"/>
    <cellStyle name="40% - Ênfase5 8 5 3" xfId="37926"/>
    <cellStyle name="40% - Ênfase5 8 6" xfId="17560"/>
    <cellStyle name="40% - Ênfase5 8 6 2" xfId="28636"/>
    <cellStyle name="40% - Ênfase5 8 6 3" xfId="39822"/>
    <cellStyle name="40% - Ênfase5 8 7" xfId="19285"/>
    <cellStyle name="40% - Ênfase5 8 8" xfId="30473"/>
    <cellStyle name="40% - Ênfase5 8 9" xfId="41659"/>
    <cellStyle name="40% - Ênfase5 9" xfId="1081"/>
    <cellStyle name="40% - Ênfase5 9 10" xfId="43672"/>
    <cellStyle name="40% - Ênfase5 9 2" xfId="10945"/>
    <cellStyle name="40% - Ênfase5 9 2 2" xfId="21371"/>
    <cellStyle name="40% - Ênfase5 9 2 3" xfId="32559"/>
    <cellStyle name="40% - Ênfase5 9 3" xfId="12673"/>
    <cellStyle name="40% - Ênfase5 9 3 2" xfId="23264"/>
    <cellStyle name="40% - Ênfase5 9 3 3" xfId="34450"/>
    <cellStyle name="40% - Ênfase5 9 4" xfId="14398"/>
    <cellStyle name="40% - Ênfase5 9 4 2" xfId="25160"/>
    <cellStyle name="40% - Ênfase5 9 4 3" xfId="36346"/>
    <cellStyle name="40% - Ênfase5 9 5" xfId="16123"/>
    <cellStyle name="40% - Ênfase5 9 5 2" xfId="27056"/>
    <cellStyle name="40% - Ênfase5 9 5 3" xfId="38242"/>
    <cellStyle name="40% - Ênfase5 9 6" xfId="17848"/>
    <cellStyle name="40% - Ênfase5 9 6 2" xfId="28952"/>
    <cellStyle name="40% - Ênfase5 9 6 3" xfId="40138"/>
    <cellStyle name="40% - Ênfase5 9 7" xfId="19573"/>
    <cellStyle name="40% - Ênfase5 9 8" xfId="30761"/>
    <cellStyle name="40% - Ênfase5 9 9" xfId="41947"/>
    <cellStyle name="40% - Ênfase6" xfId="42" builtinId="51" customBuiltin="1"/>
    <cellStyle name="40% - Ênfase6 10" xfId="1398"/>
    <cellStyle name="40% - Ênfase6 10 10" xfId="43961"/>
    <cellStyle name="40% - Ênfase6 10 2" xfId="11234"/>
    <cellStyle name="40% - Ênfase6 10 2 2" xfId="21688"/>
    <cellStyle name="40% - Ênfase6 10 2 3" xfId="32876"/>
    <cellStyle name="40% - Ênfase6 10 3" xfId="12962"/>
    <cellStyle name="40% - Ênfase6 10 3 2" xfId="23581"/>
    <cellStyle name="40% - Ênfase6 10 3 3" xfId="34767"/>
    <cellStyle name="40% - Ênfase6 10 4" xfId="14687"/>
    <cellStyle name="40% - Ênfase6 10 4 2" xfId="25477"/>
    <cellStyle name="40% - Ênfase6 10 4 3" xfId="36663"/>
    <cellStyle name="40% - Ênfase6 10 5" xfId="16412"/>
    <cellStyle name="40% - Ênfase6 10 5 2" xfId="27373"/>
    <cellStyle name="40% - Ênfase6 10 5 3" xfId="38559"/>
    <cellStyle name="40% - Ênfase6 10 6" xfId="18137"/>
    <cellStyle name="40% - Ênfase6 10 6 2" xfId="29269"/>
    <cellStyle name="40% - Ênfase6 10 6 3" xfId="40455"/>
    <cellStyle name="40% - Ênfase6 10 7" xfId="19862"/>
    <cellStyle name="40% - Ênfase6 10 8" xfId="31050"/>
    <cellStyle name="40% - Ênfase6 10 9" xfId="42236"/>
    <cellStyle name="40% - Ênfase6 11" xfId="1714"/>
    <cellStyle name="40% - Ênfase6 11 10" xfId="44249"/>
    <cellStyle name="40% - Ênfase6 11 2" xfId="11522"/>
    <cellStyle name="40% - Ênfase6 11 2 2" xfId="22004"/>
    <cellStyle name="40% - Ênfase6 11 2 3" xfId="33192"/>
    <cellStyle name="40% - Ênfase6 11 3" xfId="13250"/>
    <cellStyle name="40% - Ênfase6 11 3 2" xfId="23897"/>
    <cellStyle name="40% - Ênfase6 11 3 3" xfId="35083"/>
    <cellStyle name="40% - Ênfase6 11 4" xfId="14975"/>
    <cellStyle name="40% - Ênfase6 11 4 2" xfId="25793"/>
    <cellStyle name="40% - Ênfase6 11 4 3" xfId="36979"/>
    <cellStyle name="40% - Ênfase6 11 5" xfId="16700"/>
    <cellStyle name="40% - Ênfase6 11 5 2" xfId="27689"/>
    <cellStyle name="40% - Ênfase6 11 5 3" xfId="38875"/>
    <cellStyle name="40% - Ênfase6 11 6" xfId="18425"/>
    <cellStyle name="40% - Ênfase6 11 6 2" xfId="29585"/>
    <cellStyle name="40% - Ênfase6 11 6 3" xfId="40771"/>
    <cellStyle name="40% - Ênfase6 11 7" xfId="20150"/>
    <cellStyle name="40% - Ênfase6 11 8" xfId="31338"/>
    <cellStyle name="40% - Ênfase6 11 9" xfId="42524"/>
    <cellStyle name="40% - Ênfase6 12" xfId="2152"/>
    <cellStyle name="40% - Ênfase6 12 2" xfId="20438"/>
    <cellStyle name="40% - Ênfase6 12 3" xfId="31626"/>
    <cellStyle name="40% - Ênfase6 13" xfId="11810"/>
    <cellStyle name="40% - Ênfase6 13 2" xfId="22320"/>
    <cellStyle name="40% - Ênfase6 13 3" xfId="33508"/>
    <cellStyle name="40% - Ênfase6 14" xfId="13538"/>
    <cellStyle name="40% - Ênfase6 14 2" xfId="24213"/>
    <cellStyle name="40% - Ênfase6 14 3" xfId="35399"/>
    <cellStyle name="40% - Ênfase6 15" xfId="15263"/>
    <cellStyle name="40% - Ênfase6 15 2" xfId="26109"/>
    <cellStyle name="40% - Ênfase6 15 3" xfId="37295"/>
    <cellStyle name="40% - Ênfase6 16" xfId="16988"/>
    <cellStyle name="40% - Ênfase6 16 2" xfId="28005"/>
    <cellStyle name="40% - Ênfase6 16 3" xfId="39191"/>
    <cellStyle name="40% - Ênfase6 17" xfId="18713"/>
    <cellStyle name="40% - Ênfase6 18" xfId="29901"/>
    <cellStyle name="40% - Ênfase6 19" xfId="41087"/>
    <cellStyle name="40% - Ênfase6 2" xfId="154"/>
    <cellStyle name="40% - Ênfase6 2 10" xfId="11830"/>
    <cellStyle name="40% - Ênfase6 2 10 2" xfId="22339"/>
    <cellStyle name="40% - Ênfase6 2 10 3" xfId="33525"/>
    <cellStyle name="40% - Ênfase6 2 11" xfId="13555"/>
    <cellStyle name="40% - Ênfase6 2 11 2" xfId="24235"/>
    <cellStyle name="40% - Ênfase6 2 11 3" xfId="35421"/>
    <cellStyle name="40% - Ênfase6 2 12" xfId="15280"/>
    <cellStyle name="40% - Ênfase6 2 12 2" xfId="26131"/>
    <cellStyle name="40% - Ênfase6 2 12 3" xfId="37317"/>
    <cellStyle name="40% - Ênfase6 2 13" xfId="17005"/>
    <cellStyle name="40% - Ênfase6 2 13 2" xfId="28027"/>
    <cellStyle name="40% - Ênfase6 2 13 3" xfId="39213"/>
    <cellStyle name="40% - Ênfase6 2 14" xfId="18730"/>
    <cellStyle name="40% - Ênfase6 2 15" xfId="29918"/>
    <cellStyle name="40% - Ênfase6 2 16" xfId="41104"/>
    <cellStyle name="40% - Ênfase6 2 17" xfId="42829"/>
    <cellStyle name="40% - Ênfase6 2 2" xfId="244"/>
    <cellStyle name="40% - Ênfase6 2 2 10" xfId="13637"/>
    <cellStyle name="40% - Ênfase6 2 2 10 2" xfId="24325"/>
    <cellStyle name="40% - Ênfase6 2 2 10 3" xfId="35511"/>
    <cellStyle name="40% - Ênfase6 2 2 11" xfId="15362"/>
    <cellStyle name="40% - Ênfase6 2 2 11 2" xfId="26221"/>
    <cellStyle name="40% - Ênfase6 2 2 11 3" xfId="37407"/>
    <cellStyle name="40% - Ênfase6 2 2 12" xfId="17087"/>
    <cellStyle name="40% - Ênfase6 2 2 12 2" xfId="28117"/>
    <cellStyle name="40% - Ênfase6 2 2 12 3" xfId="39303"/>
    <cellStyle name="40% - Ênfase6 2 2 13" xfId="18812"/>
    <cellStyle name="40% - Ênfase6 2 2 14" xfId="30000"/>
    <cellStyle name="40% - Ênfase6 2 2 15" xfId="41186"/>
    <cellStyle name="40% - Ênfase6 2 2 16" xfId="42911"/>
    <cellStyle name="40% - Ênfase6 2 2 2" xfId="402"/>
    <cellStyle name="40% - Ênfase6 2 2 2 10" xfId="15506"/>
    <cellStyle name="40% - Ênfase6 2 2 2 10 2" xfId="26379"/>
    <cellStyle name="40% - Ênfase6 2 2 2 10 3" xfId="37565"/>
    <cellStyle name="40% - Ênfase6 2 2 2 11" xfId="17231"/>
    <cellStyle name="40% - Ênfase6 2 2 2 11 2" xfId="28275"/>
    <cellStyle name="40% - Ênfase6 2 2 2 11 3" xfId="39461"/>
    <cellStyle name="40% - Ênfase6 2 2 2 12" xfId="18956"/>
    <cellStyle name="40% - Ênfase6 2 2 2 13" xfId="30144"/>
    <cellStyle name="40% - Ênfase6 2 2 2 14" xfId="41330"/>
    <cellStyle name="40% - Ênfase6 2 2 2 15" xfId="43055"/>
    <cellStyle name="40% - Ênfase6 2 2 2 2" xfId="720"/>
    <cellStyle name="40% - Ênfase6 2 2 2 2 10" xfId="43343"/>
    <cellStyle name="40% - Ênfase6 2 2 2 2 2" xfId="10616"/>
    <cellStyle name="40% - Ênfase6 2 2 2 2 2 2" xfId="21010"/>
    <cellStyle name="40% - Ênfase6 2 2 2 2 2 3" xfId="32198"/>
    <cellStyle name="40% - Ênfase6 2 2 2 2 3" xfId="12344"/>
    <cellStyle name="40% - Ênfase6 2 2 2 2 3 2" xfId="22903"/>
    <cellStyle name="40% - Ênfase6 2 2 2 2 3 3" xfId="34089"/>
    <cellStyle name="40% - Ênfase6 2 2 2 2 4" xfId="14069"/>
    <cellStyle name="40% - Ênfase6 2 2 2 2 4 2" xfId="24799"/>
    <cellStyle name="40% - Ênfase6 2 2 2 2 4 3" xfId="35985"/>
    <cellStyle name="40% - Ênfase6 2 2 2 2 5" xfId="15794"/>
    <cellStyle name="40% - Ênfase6 2 2 2 2 5 2" xfId="26695"/>
    <cellStyle name="40% - Ênfase6 2 2 2 2 5 3" xfId="37881"/>
    <cellStyle name="40% - Ênfase6 2 2 2 2 6" xfId="17519"/>
    <cellStyle name="40% - Ênfase6 2 2 2 2 6 2" xfId="28591"/>
    <cellStyle name="40% - Ênfase6 2 2 2 2 6 3" xfId="39777"/>
    <cellStyle name="40% - Ênfase6 2 2 2 2 7" xfId="19244"/>
    <cellStyle name="40% - Ênfase6 2 2 2 2 8" xfId="30432"/>
    <cellStyle name="40% - Ênfase6 2 2 2 2 9" xfId="41618"/>
    <cellStyle name="40% - Ênfase6 2 2 2 3" xfId="1036"/>
    <cellStyle name="40% - Ênfase6 2 2 2 3 10" xfId="43631"/>
    <cellStyle name="40% - Ênfase6 2 2 2 3 2" xfId="10904"/>
    <cellStyle name="40% - Ênfase6 2 2 2 3 2 2" xfId="21326"/>
    <cellStyle name="40% - Ênfase6 2 2 2 3 2 3" xfId="32514"/>
    <cellStyle name="40% - Ênfase6 2 2 2 3 3" xfId="12632"/>
    <cellStyle name="40% - Ênfase6 2 2 2 3 3 2" xfId="23219"/>
    <cellStyle name="40% - Ênfase6 2 2 2 3 3 3" xfId="34405"/>
    <cellStyle name="40% - Ênfase6 2 2 2 3 4" xfId="14357"/>
    <cellStyle name="40% - Ênfase6 2 2 2 3 4 2" xfId="25115"/>
    <cellStyle name="40% - Ênfase6 2 2 2 3 4 3" xfId="36301"/>
    <cellStyle name="40% - Ênfase6 2 2 2 3 5" xfId="16082"/>
    <cellStyle name="40% - Ênfase6 2 2 2 3 5 2" xfId="27011"/>
    <cellStyle name="40% - Ênfase6 2 2 2 3 5 3" xfId="38197"/>
    <cellStyle name="40% - Ênfase6 2 2 2 3 6" xfId="17807"/>
    <cellStyle name="40% - Ênfase6 2 2 2 3 6 2" xfId="28907"/>
    <cellStyle name="40% - Ênfase6 2 2 2 3 6 3" xfId="40093"/>
    <cellStyle name="40% - Ênfase6 2 2 2 3 7" xfId="19532"/>
    <cellStyle name="40% - Ênfase6 2 2 2 3 8" xfId="30720"/>
    <cellStyle name="40% - Ênfase6 2 2 2 3 9" xfId="41906"/>
    <cellStyle name="40% - Ênfase6 2 2 2 4" xfId="1352"/>
    <cellStyle name="40% - Ênfase6 2 2 2 4 10" xfId="43919"/>
    <cellStyle name="40% - Ênfase6 2 2 2 4 2" xfId="11192"/>
    <cellStyle name="40% - Ênfase6 2 2 2 4 2 2" xfId="21642"/>
    <cellStyle name="40% - Ênfase6 2 2 2 4 2 3" xfId="32830"/>
    <cellStyle name="40% - Ênfase6 2 2 2 4 3" xfId="12920"/>
    <cellStyle name="40% - Ênfase6 2 2 2 4 3 2" xfId="23535"/>
    <cellStyle name="40% - Ênfase6 2 2 2 4 3 3" xfId="34721"/>
    <cellStyle name="40% - Ênfase6 2 2 2 4 4" xfId="14645"/>
    <cellStyle name="40% - Ênfase6 2 2 2 4 4 2" xfId="25431"/>
    <cellStyle name="40% - Ênfase6 2 2 2 4 4 3" xfId="36617"/>
    <cellStyle name="40% - Ênfase6 2 2 2 4 5" xfId="16370"/>
    <cellStyle name="40% - Ênfase6 2 2 2 4 5 2" xfId="27327"/>
    <cellStyle name="40% - Ênfase6 2 2 2 4 5 3" xfId="38513"/>
    <cellStyle name="40% - Ênfase6 2 2 2 4 6" xfId="18095"/>
    <cellStyle name="40% - Ênfase6 2 2 2 4 6 2" xfId="29223"/>
    <cellStyle name="40% - Ênfase6 2 2 2 4 6 3" xfId="40409"/>
    <cellStyle name="40% - Ênfase6 2 2 2 4 7" xfId="19820"/>
    <cellStyle name="40% - Ênfase6 2 2 2 4 8" xfId="31008"/>
    <cellStyle name="40% - Ênfase6 2 2 2 4 9" xfId="42194"/>
    <cellStyle name="40% - Ênfase6 2 2 2 5" xfId="1668"/>
    <cellStyle name="40% - Ênfase6 2 2 2 5 10" xfId="44207"/>
    <cellStyle name="40% - Ênfase6 2 2 2 5 2" xfId="11480"/>
    <cellStyle name="40% - Ênfase6 2 2 2 5 2 2" xfId="21958"/>
    <cellStyle name="40% - Ênfase6 2 2 2 5 2 3" xfId="33146"/>
    <cellStyle name="40% - Ênfase6 2 2 2 5 3" xfId="13208"/>
    <cellStyle name="40% - Ênfase6 2 2 2 5 3 2" xfId="23851"/>
    <cellStyle name="40% - Ênfase6 2 2 2 5 3 3" xfId="35037"/>
    <cellStyle name="40% - Ênfase6 2 2 2 5 4" xfId="14933"/>
    <cellStyle name="40% - Ênfase6 2 2 2 5 4 2" xfId="25747"/>
    <cellStyle name="40% - Ênfase6 2 2 2 5 4 3" xfId="36933"/>
    <cellStyle name="40% - Ênfase6 2 2 2 5 5" xfId="16658"/>
    <cellStyle name="40% - Ênfase6 2 2 2 5 5 2" xfId="27643"/>
    <cellStyle name="40% - Ênfase6 2 2 2 5 5 3" xfId="38829"/>
    <cellStyle name="40% - Ênfase6 2 2 2 5 6" xfId="18383"/>
    <cellStyle name="40% - Ênfase6 2 2 2 5 6 2" xfId="29539"/>
    <cellStyle name="40% - Ênfase6 2 2 2 5 6 3" xfId="40725"/>
    <cellStyle name="40% - Ênfase6 2 2 2 5 7" xfId="20108"/>
    <cellStyle name="40% - Ênfase6 2 2 2 5 8" xfId="31296"/>
    <cellStyle name="40% - Ênfase6 2 2 2 5 9" xfId="42482"/>
    <cellStyle name="40% - Ênfase6 2 2 2 6" xfId="1984"/>
    <cellStyle name="40% - Ênfase6 2 2 2 6 10" xfId="44495"/>
    <cellStyle name="40% - Ênfase6 2 2 2 6 2" xfId="11768"/>
    <cellStyle name="40% - Ênfase6 2 2 2 6 2 2" xfId="22274"/>
    <cellStyle name="40% - Ênfase6 2 2 2 6 2 3" xfId="33462"/>
    <cellStyle name="40% - Ênfase6 2 2 2 6 3" xfId="13496"/>
    <cellStyle name="40% - Ênfase6 2 2 2 6 3 2" xfId="24167"/>
    <cellStyle name="40% - Ênfase6 2 2 2 6 3 3" xfId="35353"/>
    <cellStyle name="40% - Ênfase6 2 2 2 6 4" xfId="15221"/>
    <cellStyle name="40% - Ênfase6 2 2 2 6 4 2" xfId="26063"/>
    <cellStyle name="40% - Ênfase6 2 2 2 6 4 3" xfId="37249"/>
    <cellStyle name="40% - Ênfase6 2 2 2 6 5" xfId="16946"/>
    <cellStyle name="40% - Ênfase6 2 2 2 6 5 2" xfId="27959"/>
    <cellStyle name="40% - Ênfase6 2 2 2 6 5 3" xfId="39145"/>
    <cellStyle name="40% - Ênfase6 2 2 2 6 6" xfId="18671"/>
    <cellStyle name="40% - Ênfase6 2 2 2 6 6 2" xfId="29855"/>
    <cellStyle name="40% - Ênfase6 2 2 2 6 6 3" xfId="41041"/>
    <cellStyle name="40% - Ênfase6 2 2 2 6 7" xfId="20396"/>
    <cellStyle name="40% - Ênfase6 2 2 2 6 8" xfId="31584"/>
    <cellStyle name="40% - Ênfase6 2 2 2 6 9" xfId="42770"/>
    <cellStyle name="40% - Ênfase6 2 2 2 7" xfId="10327"/>
    <cellStyle name="40% - Ênfase6 2 2 2 7 2" xfId="20694"/>
    <cellStyle name="40% - Ênfase6 2 2 2 7 3" xfId="31882"/>
    <cellStyle name="40% - Ênfase6 2 2 2 8" xfId="12056"/>
    <cellStyle name="40% - Ênfase6 2 2 2 8 2" xfId="22587"/>
    <cellStyle name="40% - Ênfase6 2 2 2 8 3" xfId="33773"/>
    <cellStyle name="40% - Ênfase6 2 2 2 9" xfId="13781"/>
    <cellStyle name="40% - Ênfase6 2 2 2 9 2" xfId="24483"/>
    <cellStyle name="40% - Ênfase6 2 2 2 9 3" xfId="35669"/>
    <cellStyle name="40% - Ênfase6 2 2 3" xfId="562"/>
    <cellStyle name="40% - Ênfase6 2 2 3 10" xfId="43199"/>
    <cellStyle name="40% - Ênfase6 2 2 3 2" xfId="10472"/>
    <cellStyle name="40% - Ênfase6 2 2 3 2 2" xfId="20852"/>
    <cellStyle name="40% - Ênfase6 2 2 3 2 3" xfId="32040"/>
    <cellStyle name="40% - Ênfase6 2 2 3 3" xfId="12200"/>
    <cellStyle name="40% - Ênfase6 2 2 3 3 2" xfId="22745"/>
    <cellStyle name="40% - Ênfase6 2 2 3 3 3" xfId="33931"/>
    <cellStyle name="40% - Ênfase6 2 2 3 4" xfId="13925"/>
    <cellStyle name="40% - Ênfase6 2 2 3 4 2" xfId="24641"/>
    <cellStyle name="40% - Ênfase6 2 2 3 4 3" xfId="35827"/>
    <cellStyle name="40% - Ênfase6 2 2 3 5" xfId="15650"/>
    <cellStyle name="40% - Ênfase6 2 2 3 5 2" xfId="26537"/>
    <cellStyle name="40% - Ênfase6 2 2 3 5 3" xfId="37723"/>
    <cellStyle name="40% - Ênfase6 2 2 3 6" xfId="17375"/>
    <cellStyle name="40% - Ênfase6 2 2 3 6 2" xfId="28433"/>
    <cellStyle name="40% - Ênfase6 2 2 3 6 3" xfId="39619"/>
    <cellStyle name="40% - Ênfase6 2 2 3 7" xfId="19100"/>
    <cellStyle name="40% - Ênfase6 2 2 3 8" xfId="30288"/>
    <cellStyle name="40% - Ênfase6 2 2 3 9" xfId="41474"/>
    <cellStyle name="40% - Ênfase6 2 2 4" xfId="878"/>
    <cellStyle name="40% - Ênfase6 2 2 4 10" xfId="43487"/>
    <cellStyle name="40% - Ênfase6 2 2 4 2" xfId="10760"/>
    <cellStyle name="40% - Ênfase6 2 2 4 2 2" xfId="21168"/>
    <cellStyle name="40% - Ênfase6 2 2 4 2 3" xfId="32356"/>
    <cellStyle name="40% - Ênfase6 2 2 4 3" xfId="12488"/>
    <cellStyle name="40% - Ênfase6 2 2 4 3 2" xfId="23061"/>
    <cellStyle name="40% - Ênfase6 2 2 4 3 3" xfId="34247"/>
    <cellStyle name="40% - Ênfase6 2 2 4 4" xfId="14213"/>
    <cellStyle name="40% - Ênfase6 2 2 4 4 2" xfId="24957"/>
    <cellStyle name="40% - Ênfase6 2 2 4 4 3" xfId="36143"/>
    <cellStyle name="40% - Ênfase6 2 2 4 5" xfId="15938"/>
    <cellStyle name="40% - Ênfase6 2 2 4 5 2" xfId="26853"/>
    <cellStyle name="40% - Ênfase6 2 2 4 5 3" xfId="38039"/>
    <cellStyle name="40% - Ênfase6 2 2 4 6" xfId="17663"/>
    <cellStyle name="40% - Ênfase6 2 2 4 6 2" xfId="28749"/>
    <cellStyle name="40% - Ênfase6 2 2 4 6 3" xfId="39935"/>
    <cellStyle name="40% - Ênfase6 2 2 4 7" xfId="19388"/>
    <cellStyle name="40% - Ênfase6 2 2 4 8" xfId="30576"/>
    <cellStyle name="40% - Ênfase6 2 2 4 9" xfId="41762"/>
    <cellStyle name="40% - Ênfase6 2 2 5" xfId="1194"/>
    <cellStyle name="40% - Ênfase6 2 2 5 10" xfId="43775"/>
    <cellStyle name="40% - Ênfase6 2 2 5 2" xfId="11048"/>
    <cellStyle name="40% - Ênfase6 2 2 5 2 2" xfId="21484"/>
    <cellStyle name="40% - Ênfase6 2 2 5 2 3" xfId="32672"/>
    <cellStyle name="40% - Ênfase6 2 2 5 3" xfId="12776"/>
    <cellStyle name="40% - Ênfase6 2 2 5 3 2" xfId="23377"/>
    <cellStyle name="40% - Ênfase6 2 2 5 3 3" xfId="34563"/>
    <cellStyle name="40% - Ênfase6 2 2 5 4" xfId="14501"/>
    <cellStyle name="40% - Ênfase6 2 2 5 4 2" xfId="25273"/>
    <cellStyle name="40% - Ênfase6 2 2 5 4 3" xfId="36459"/>
    <cellStyle name="40% - Ênfase6 2 2 5 5" xfId="16226"/>
    <cellStyle name="40% - Ênfase6 2 2 5 5 2" xfId="27169"/>
    <cellStyle name="40% - Ênfase6 2 2 5 5 3" xfId="38355"/>
    <cellStyle name="40% - Ênfase6 2 2 5 6" xfId="17951"/>
    <cellStyle name="40% - Ênfase6 2 2 5 6 2" xfId="29065"/>
    <cellStyle name="40% - Ênfase6 2 2 5 6 3" xfId="40251"/>
    <cellStyle name="40% - Ênfase6 2 2 5 7" xfId="19676"/>
    <cellStyle name="40% - Ênfase6 2 2 5 8" xfId="30864"/>
    <cellStyle name="40% - Ênfase6 2 2 5 9" xfId="42050"/>
    <cellStyle name="40% - Ênfase6 2 2 6" xfId="1510"/>
    <cellStyle name="40% - Ênfase6 2 2 6 10" xfId="44063"/>
    <cellStyle name="40% - Ênfase6 2 2 6 2" xfId="11336"/>
    <cellStyle name="40% - Ênfase6 2 2 6 2 2" xfId="21800"/>
    <cellStyle name="40% - Ênfase6 2 2 6 2 3" xfId="32988"/>
    <cellStyle name="40% - Ênfase6 2 2 6 3" xfId="13064"/>
    <cellStyle name="40% - Ênfase6 2 2 6 3 2" xfId="23693"/>
    <cellStyle name="40% - Ênfase6 2 2 6 3 3" xfId="34879"/>
    <cellStyle name="40% - Ênfase6 2 2 6 4" xfId="14789"/>
    <cellStyle name="40% - Ênfase6 2 2 6 4 2" xfId="25589"/>
    <cellStyle name="40% - Ênfase6 2 2 6 4 3" xfId="36775"/>
    <cellStyle name="40% - Ênfase6 2 2 6 5" xfId="16514"/>
    <cellStyle name="40% - Ênfase6 2 2 6 5 2" xfId="27485"/>
    <cellStyle name="40% - Ênfase6 2 2 6 5 3" xfId="38671"/>
    <cellStyle name="40% - Ênfase6 2 2 6 6" xfId="18239"/>
    <cellStyle name="40% - Ênfase6 2 2 6 6 2" xfId="29381"/>
    <cellStyle name="40% - Ênfase6 2 2 6 6 3" xfId="40567"/>
    <cellStyle name="40% - Ênfase6 2 2 6 7" xfId="19964"/>
    <cellStyle name="40% - Ênfase6 2 2 6 8" xfId="31152"/>
    <cellStyle name="40% - Ênfase6 2 2 6 9" xfId="42338"/>
    <cellStyle name="40% - Ênfase6 2 2 7" xfId="1826"/>
    <cellStyle name="40% - Ênfase6 2 2 7 10" xfId="44351"/>
    <cellStyle name="40% - Ênfase6 2 2 7 2" xfId="11624"/>
    <cellStyle name="40% - Ênfase6 2 2 7 2 2" xfId="22116"/>
    <cellStyle name="40% - Ênfase6 2 2 7 2 3" xfId="33304"/>
    <cellStyle name="40% - Ênfase6 2 2 7 3" xfId="13352"/>
    <cellStyle name="40% - Ênfase6 2 2 7 3 2" xfId="24009"/>
    <cellStyle name="40% - Ênfase6 2 2 7 3 3" xfId="35195"/>
    <cellStyle name="40% - Ênfase6 2 2 7 4" xfId="15077"/>
    <cellStyle name="40% - Ênfase6 2 2 7 4 2" xfId="25905"/>
    <cellStyle name="40% - Ênfase6 2 2 7 4 3" xfId="37091"/>
    <cellStyle name="40% - Ênfase6 2 2 7 5" xfId="16802"/>
    <cellStyle name="40% - Ênfase6 2 2 7 5 2" xfId="27801"/>
    <cellStyle name="40% - Ênfase6 2 2 7 5 3" xfId="38987"/>
    <cellStyle name="40% - Ênfase6 2 2 7 6" xfId="18527"/>
    <cellStyle name="40% - Ênfase6 2 2 7 6 2" xfId="29697"/>
    <cellStyle name="40% - Ênfase6 2 2 7 6 3" xfId="40883"/>
    <cellStyle name="40% - Ênfase6 2 2 7 7" xfId="20252"/>
    <cellStyle name="40% - Ênfase6 2 2 7 8" xfId="31440"/>
    <cellStyle name="40% - Ênfase6 2 2 7 9" xfId="42626"/>
    <cellStyle name="40% - Ênfase6 2 2 8" xfId="2140"/>
    <cellStyle name="40% - Ênfase6 2 2 8 2" xfId="20540"/>
    <cellStyle name="40% - Ênfase6 2 2 8 3" xfId="31728"/>
    <cellStyle name="40% - Ênfase6 2 2 9" xfId="11912"/>
    <cellStyle name="40% - Ênfase6 2 2 9 2" xfId="22429"/>
    <cellStyle name="40% - Ênfase6 2 2 9 3" xfId="33615"/>
    <cellStyle name="40% - Ênfase6 2 3" xfId="312"/>
    <cellStyle name="40% - Ênfase6 2 3 10" xfId="15424"/>
    <cellStyle name="40% - Ênfase6 2 3 10 2" xfId="26289"/>
    <cellStyle name="40% - Ênfase6 2 3 10 3" xfId="37475"/>
    <cellStyle name="40% - Ênfase6 2 3 11" xfId="17149"/>
    <cellStyle name="40% - Ênfase6 2 3 11 2" xfId="28185"/>
    <cellStyle name="40% - Ênfase6 2 3 11 3" xfId="39371"/>
    <cellStyle name="40% - Ênfase6 2 3 12" xfId="18874"/>
    <cellStyle name="40% - Ênfase6 2 3 13" xfId="30062"/>
    <cellStyle name="40% - Ênfase6 2 3 14" xfId="41248"/>
    <cellStyle name="40% - Ênfase6 2 3 15" xfId="42973"/>
    <cellStyle name="40% - Ênfase6 2 3 2" xfId="630"/>
    <cellStyle name="40% - Ênfase6 2 3 2 10" xfId="43261"/>
    <cellStyle name="40% - Ênfase6 2 3 2 2" xfId="10534"/>
    <cellStyle name="40% - Ênfase6 2 3 2 2 2" xfId="20920"/>
    <cellStyle name="40% - Ênfase6 2 3 2 2 3" xfId="32108"/>
    <cellStyle name="40% - Ênfase6 2 3 2 3" xfId="12262"/>
    <cellStyle name="40% - Ênfase6 2 3 2 3 2" xfId="22813"/>
    <cellStyle name="40% - Ênfase6 2 3 2 3 3" xfId="33999"/>
    <cellStyle name="40% - Ênfase6 2 3 2 4" xfId="13987"/>
    <cellStyle name="40% - Ênfase6 2 3 2 4 2" xfId="24709"/>
    <cellStyle name="40% - Ênfase6 2 3 2 4 3" xfId="35895"/>
    <cellStyle name="40% - Ênfase6 2 3 2 5" xfId="15712"/>
    <cellStyle name="40% - Ênfase6 2 3 2 5 2" xfId="26605"/>
    <cellStyle name="40% - Ênfase6 2 3 2 5 3" xfId="37791"/>
    <cellStyle name="40% - Ênfase6 2 3 2 6" xfId="17437"/>
    <cellStyle name="40% - Ênfase6 2 3 2 6 2" xfId="28501"/>
    <cellStyle name="40% - Ênfase6 2 3 2 6 3" xfId="39687"/>
    <cellStyle name="40% - Ênfase6 2 3 2 7" xfId="19162"/>
    <cellStyle name="40% - Ênfase6 2 3 2 8" xfId="30350"/>
    <cellStyle name="40% - Ênfase6 2 3 2 9" xfId="41536"/>
    <cellStyle name="40% - Ênfase6 2 3 3" xfId="946"/>
    <cellStyle name="40% - Ênfase6 2 3 3 10" xfId="43549"/>
    <cellStyle name="40% - Ênfase6 2 3 3 2" xfId="10822"/>
    <cellStyle name="40% - Ênfase6 2 3 3 2 2" xfId="21236"/>
    <cellStyle name="40% - Ênfase6 2 3 3 2 3" xfId="32424"/>
    <cellStyle name="40% - Ênfase6 2 3 3 3" xfId="12550"/>
    <cellStyle name="40% - Ênfase6 2 3 3 3 2" xfId="23129"/>
    <cellStyle name="40% - Ênfase6 2 3 3 3 3" xfId="34315"/>
    <cellStyle name="40% - Ênfase6 2 3 3 4" xfId="14275"/>
    <cellStyle name="40% - Ênfase6 2 3 3 4 2" xfId="25025"/>
    <cellStyle name="40% - Ênfase6 2 3 3 4 3" xfId="36211"/>
    <cellStyle name="40% - Ênfase6 2 3 3 5" xfId="16000"/>
    <cellStyle name="40% - Ênfase6 2 3 3 5 2" xfId="26921"/>
    <cellStyle name="40% - Ênfase6 2 3 3 5 3" xfId="38107"/>
    <cellStyle name="40% - Ênfase6 2 3 3 6" xfId="17725"/>
    <cellStyle name="40% - Ênfase6 2 3 3 6 2" xfId="28817"/>
    <cellStyle name="40% - Ênfase6 2 3 3 6 3" xfId="40003"/>
    <cellStyle name="40% - Ênfase6 2 3 3 7" xfId="19450"/>
    <cellStyle name="40% - Ênfase6 2 3 3 8" xfId="30638"/>
    <cellStyle name="40% - Ênfase6 2 3 3 9" xfId="41824"/>
    <cellStyle name="40% - Ênfase6 2 3 4" xfId="1262"/>
    <cellStyle name="40% - Ênfase6 2 3 4 10" xfId="43837"/>
    <cellStyle name="40% - Ênfase6 2 3 4 2" xfId="11110"/>
    <cellStyle name="40% - Ênfase6 2 3 4 2 2" xfId="21552"/>
    <cellStyle name="40% - Ênfase6 2 3 4 2 3" xfId="32740"/>
    <cellStyle name="40% - Ênfase6 2 3 4 3" xfId="12838"/>
    <cellStyle name="40% - Ênfase6 2 3 4 3 2" xfId="23445"/>
    <cellStyle name="40% - Ênfase6 2 3 4 3 3" xfId="34631"/>
    <cellStyle name="40% - Ênfase6 2 3 4 4" xfId="14563"/>
    <cellStyle name="40% - Ênfase6 2 3 4 4 2" xfId="25341"/>
    <cellStyle name="40% - Ênfase6 2 3 4 4 3" xfId="36527"/>
    <cellStyle name="40% - Ênfase6 2 3 4 5" xfId="16288"/>
    <cellStyle name="40% - Ênfase6 2 3 4 5 2" xfId="27237"/>
    <cellStyle name="40% - Ênfase6 2 3 4 5 3" xfId="38423"/>
    <cellStyle name="40% - Ênfase6 2 3 4 6" xfId="18013"/>
    <cellStyle name="40% - Ênfase6 2 3 4 6 2" xfId="29133"/>
    <cellStyle name="40% - Ênfase6 2 3 4 6 3" xfId="40319"/>
    <cellStyle name="40% - Ênfase6 2 3 4 7" xfId="19738"/>
    <cellStyle name="40% - Ênfase6 2 3 4 8" xfId="30926"/>
    <cellStyle name="40% - Ênfase6 2 3 4 9" xfId="42112"/>
    <cellStyle name="40% - Ênfase6 2 3 5" xfId="1578"/>
    <cellStyle name="40% - Ênfase6 2 3 5 10" xfId="44125"/>
    <cellStyle name="40% - Ênfase6 2 3 5 2" xfId="11398"/>
    <cellStyle name="40% - Ênfase6 2 3 5 2 2" xfId="21868"/>
    <cellStyle name="40% - Ênfase6 2 3 5 2 3" xfId="33056"/>
    <cellStyle name="40% - Ênfase6 2 3 5 3" xfId="13126"/>
    <cellStyle name="40% - Ênfase6 2 3 5 3 2" xfId="23761"/>
    <cellStyle name="40% - Ênfase6 2 3 5 3 3" xfId="34947"/>
    <cellStyle name="40% - Ênfase6 2 3 5 4" xfId="14851"/>
    <cellStyle name="40% - Ênfase6 2 3 5 4 2" xfId="25657"/>
    <cellStyle name="40% - Ênfase6 2 3 5 4 3" xfId="36843"/>
    <cellStyle name="40% - Ênfase6 2 3 5 5" xfId="16576"/>
    <cellStyle name="40% - Ênfase6 2 3 5 5 2" xfId="27553"/>
    <cellStyle name="40% - Ênfase6 2 3 5 5 3" xfId="38739"/>
    <cellStyle name="40% - Ênfase6 2 3 5 6" xfId="18301"/>
    <cellStyle name="40% - Ênfase6 2 3 5 6 2" xfId="29449"/>
    <cellStyle name="40% - Ênfase6 2 3 5 6 3" xfId="40635"/>
    <cellStyle name="40% - Ênfase6 2 3 5 7" xfId="20026"/>
    <cellStyle name="40% - Ênfase6 2 3 5 8" xfId="31214"/>
    <cellStyle name="40% - Ênfase6 2 3 5 9" xfId="42400"/>
    <cellStyle name="40% - Ênfase6 2 3 6" xfId="1894"/>
    <cellStyle name="40% - Ênfase6 2 3 6 10" xfId="44413"/>
    <cellStyle name="40% - Ênfase6 2 3 6 2" xfId="11686"/>
    <cellStyle name="40% - Ênfase6 2 3 6 2 2" xfId="22184"/>
    <cellStyle name="40% - Ênfase6 2 3 6 2 3" xfId="33372"/>
    <cellStyle name="40% - Ênfase6 2 3 6 3" xfId="13414"/>
    <cellStyle name="40% - Ênfase6 2 3 6 3 2" xfId="24077"/>
    <cellStyle name="40% - Ênfase6 2 3 6 3 3" xfId="35263"/>
    <cellStyle name="40% - Ênfase6 2 3 6 4" xfId="15139"/>
    <cellStyle name="40% - Ênfase6 2 3 6 4 2" xfId="25973"/>
    <cellStyle name="40% - Ênfase6 2 3 6 4 3" xfId="37159"/>
    <cellStyle name="40% - Ênfase6 2 3 6 5" xfId="16864"/>
    <cellStyle name="40% - Ênfase6 2 3 6 5 2" xfId="27869"/>
    <cellStyle name="40% - Ênfase6 2 3 6 5 3" xfId="39055"/>
    <cellStyle name="40% - Ênfase6 2 3 6 6" xfId="18589"/>
    <cellStyle name="40% - Ênfase6 2 3 6 6 2" xfId="29765"/>
    <cellStyle name="40% - Ênfase6 2 3 6 6 3" xfId="40951"/>
    <cellStyle name="40% - Ênfase6 2 3 6 7" xfId="20314"/>
    <cellStyle name="40% - Ênfase6 2 3 6 8" xfId="31502"/>
    <cellStyle name="40% - Ênfase6 2 3 6 9" xfId="42688"/>
    <cellStyle name="40% - Ênfase6 2 3 7" xfId="10245"/>
    <cellStyle name="40% - Ênfase6 2 3 7 2" xfId="20604"/>
    <cellStyle name="40% - Ênfase6 2 3 7 3" xfId="31792"/>
    <cellStyle name="40% - Ênfase6 2 3 8" xfId="11974"/>
    <cellStyle name="40% - Ênfase6 2 3 8 2" xfId="22497"/>
    <cellStyle name="40% - Ênfase6 2 3 8 3" xfId="33683"/>
    <cellStyle name="40% - Ênfase6 2 3 9" xfId="13699"/>
    <cellStyle name="40% - Ênfase6 2 3 9 2" xfId="24393"/>
    <cellStyle name="40% - Ênfase6 2 3 9 3" xfId="35579"/>
    <cellStyle name="40% - Ênfase6 2 4" xfId="472"/>
    <cellStyle name="40% - Ênfase6 2 4 10" xfId="43117"/>
    <cellStyle name="40% - Ênfase6 2 4 2" xfId="10390"/>
    <cellStyle name="40% - Ênfase6 2 4 2 2" xfId="20762"/>
    <cellStyle name="40% - Ênfase6 2 4 2 3" xfId="31950"/>
    <cellStyle name="40% - Ênfase6 2 4 3" xfId="12118"/>
    <cellStyle name="40% - Ênfase6 2 4 3 2" xfId="22655"/>
    <cellStyle name="40% - Ênfase6 2 4 3 3" xfId="33841"/>
    <cellStyle name="40% - Ênfase6 2 4 4" xfId="13843"/>
    <cellStyle name="40% - Ênfase6 2 4 4 2" xfId="24551"/>
    <cellStyle name="40% - Ênfase6 2 4 4 3" xfId="35737"/>
    <cellStyle name="40% - Ênfase6 2 4 5" xfId="15568"/>
    <cellStyle name="40% - Ênfase6 2 4 5 2" xfId="26447"/>
    <cellStyle name="40% - Ênfase6 2 4 5 3" xfId="37633"/>
    <cellStyle name="40% - Ênfase6 2 4 6" xfId="17293"/>
    <cellStyle name="40% - Ênfase6 2 4 6 2" xfId="28343"/>
    <cellStyle name="40% - Ênfase6 2 4 6 3" xfId="39529"/>
    <cellStyle name="40% - Ênfase6 2 4 7" xfId="19018"/>
    <cellStyle name="40% - Ênfase6 2 4 8" xfId="30206"/>
    <cellStyle name="40% - Ênfase6 2 4 9" xfId="41392"/>
    <cellStyle name="40% - Ênfase6 2 5" xfId="788"/>
    <cellStyle name="40% - Ênfase6 2 5 10" xfId="43405"/>
    <cellStyle name="40% - Ênfase6 2 5 2" xfId="10678"/>
    <cellStyle name="40% - Ênfase6 2 5 2 2" xfId="21078"/>
    <cellStyle name="40% - Ênfase6 2 5 2 3" xfId="32266"/>
    <cellStyle name="40% - Ênfase6 2 5 3" xfId="12406"/>
    <cellStyle name="40% - Ênfase6 2 5 3 2" xfId="22971"/>
    <cellStyle name="40% - Ênfase6 2 5 3 3" xfId="34157"/>
    <cellStyle name="40% - Ênfase6 2 5 4" xfId="14131"/>
    <cellStyle name="40% - Ênfase6 2 5 4 2" xfId="24867"/>
    <cellStyle name="40% - Ênfase6 2 5 4 3" xfId="36053"/>
    <cellStyle name="40% - Ênfase6 2 5 5" xfId="15856"/>
    <cellStyle name="40% - Ênfase6 2 5 5 2" xfId="26763"/>
    <cellStyle name="40% - Ênfase6 2 5 5 3" xfId="37949"/>
    <cellStyle name="40% - Ênfase6 2 5 6" xfId="17581"/>
    <cellStyle name="40% - Ênfase6 2 5 6 2" xfId="28659"/>
    <cellStyle name="40% - Ênfase6 2 5 6 3" xfId="39845"/>
    <cellStyle name="40% - Ênfase6 2 5 7" xfId="19306"/>
    <cellStyle name="40% - Ênfase6 2 5 8" xfId="30494"/>
    <cellStyle name="40% - Ênfase6 2 5 9" xfId="41680"/>
    <cellStyle name="40% - Ênfase6 2 6" xfId="1104"/>
    <cellStyle name="40% - Ênfase6 2 6 10" xfId="43693"/>
    <cellStyle name="40% - Ênfase6 2 6 2" xfId="10966"/>
    <cellStyle name="40% - Ênfase6 2 6 2 2" xfId="21394"/>
    <cellStyle name="40% - Ênfase6 2 6 2 3" xfId="32582"/>
    <cellStyle name="40% - Ênfase6 2 6 3" xfId="12694"/>
    <cellStyle name="40% - Ênfase6 2 6 3 2" xfId="23287"/>
    <cellStyle name="40% - Ênfase6 2 6 3 3" xfId="34473"/>
    <cellStyle name="40% - Ênfase6 2 6 4" xfId="14419"/>
    <cellStyle name="40% - Ênfase6 2 6 4 2" xfId="25183"/>
    <cellStyle name="40% - Ênfase6 2 6 4 3" xfId="36369"/>
    <cellStyle name="40% - Ênfase6 2 6 5" xfId="16144"/>
    <cellStyle name="40% - Ênfase6 2 6 5 2" xfId="27079"/>
    <cellStyle name="40% - Ênfase6 2 6 5 3" xfId="38265"/>
    <cellStyle name="40% - Ênfase6 2 6 6" xfId="17869"/>
    <cellStyle name="40% - Ênfase6 2 6 6 2" xfId="28975"/>
    <cellStyle name="40% - Ênfase6 2 6 6 3" xfId="40161"/>
    <cellStyle name="40% - Ênfase6 2 6 7" xfId="19594"/>
    <cellStyle name="40% - Ênfase6 2 6 8" xfId="30782"/>
    <cellStyle name="40% - Ênfase6 2 6 9" xfId="41968"/>
    <cellStyle name="40% - Ênfase6 2 7" xfId="1420"/>
    <cellStyle name="40% - Ênfase6 2 7 10" xfId="43981"/>
    <cellStyle name="40% - Ênfase6 2 7 2" xfId="11254"/>
    <cellStyle name="40% - Ênfase6 2 7 2 2" xfId="21710"/>
    <cellStyle name="40% - Ênfase6 2 7 2 3" xfId="32898"/>
    <cellStyle name="40% - Ênfase6 2 7 3" xfId="12982"/>
    <cellStyle name="40% - Ênfase6 2 7 3 2" xfId="23603"/>
    <cellStyle name="40% - Ênfase6 2 7 3 3" xfId="34789"/>
    <cellStyle name="40% - Ênfase6 2 7 4" xfId="14707"/>
    <cellStyle name="40% - Ênfase6 2 7 4 2" xfId="25499"/>
    <cellStyle name="40% - Ênfase6 2 7 4 3" xfId="36685"/>
    <cellStyle name="40% - Ênfase6 2 7 5" xfId="16432"/>
    <cellStyle name="40% - Ênfase6 2 7 5 2" xfId="27395"/>
    <cellStyle name="40% - Ênfase6 2 7 5 3" xfId="38581"/>
    <cellStyle name="40% - Ênfase6 2 7 6" xfId="18157"/>
    <cellStyle name="40% - Ênfase6 2 7 6 2" xfId="29291"/>
    <cellStyle name="40% - Ênfase6 2 7 6 3" xfId="40477"/>
    <cellStyle name="40% - Ênfase6 2 7 7" xfId="19882"/>
    <cellStyle name="40% - Ênfase6 2 7 8" xfId="31070"/>
    <cellStyle name="40% - Ênfase6 2 7 9" xfId="42256"/>
    <cellStyle name="40% - Ênfase6 2 8" xfId="1736"/>
    <cellStyle name="40% - Ênfase6 2 8 10" xfId="44269"/>
    <cellStyle name="40% - Ênfase6 2 8 2" xfId="11542"/>
    <cellStyle name="40% - Ênfase6 2 8 2 2" xfId="22026"/>
    <cellStyle name="40% - Ênfase6 2 8 2 3" xfId="33214"/>
    <cellStyle name="40% - Ênfase6 2 8 3" xfId="13270"/>
    <cellStyle name="40% - Ênfase6 2 8 3 2" xfId="23919"/>
    <cellStyle name="40% - Ênfase6 2 8 3 3" xfId="35105"/>
    <cellStyle name="40% - Ênfase6 2 8 4" xfId="14995"/>
    <cellStyle name="40% - Ênfase6 2 8 4 2" xfId="25815"/>
    <cellStyle name="40% - Ênfase6 2 8 4 3" xfId="37001"/>
    <cellStyle name="40% - Ênfase6 2 8 5" xfId="16720"/>
    <cellStyle name="40% - Ênfase6 2 8 5 2" xfId="27711"/>
    <cellStyle name="40% - Ênfase6 2 8 5 3" xfId="38897"/>
    <cellStyle name="40% - Ênfase6 2 8 6" xfId="18445"/>
    <cellStyle name="40% - Ênfase6 2 8 6 2" xfId="29607"/>
    <cellStyle name="40% - Ênfase6 2 8 6 3" xfId="40793"/>
    <cellStyle name="40% - Ênfase6 2 8 7" xfId="20170"/>
    <cellStyle name="40% - Ênfase6 2 8 8" xfId="31358"/>
    <cellStyle name="40% - Ênfase6 2 8 9" xfId="42544"/>
    <cellStyle name="40% - Ênfase6 2 9" xfId="2168"/>
    <cellStyle name="40% - Ênfase6 2 9 2" xfId="20458"/>
    <cellStyle name="40% - Ênfase6 2 9 3" xfId="31646"/>
    <cellStyle name="40% - Ênfase6 20" xfId="42812"/>
    <cellStyle name="40% - Ênfase6 3" xfId="178"/>
    <cellStyle name="40% - Ênfase6 3 10" xfId="11852"/>
    <cellStyle name="40% - Ênfase6 3 10 2" xfId="22363"/>
    <cellStyle name="40% - Ênfase6 3 10 3" xfId="33549"/>
    <cellStyle name="40% - Ênfase6 3 11" xfId="13577"/>
    <cellStyle name="40% - Ênfase6 3 11 2" xfId="24259"/>
    <cellStyle name="40% - Ênfase6 3 11 3" xfId="35445"/>
    <cellStyle name="40% - Ênfase6 3 12" xfId="15302"/>
    <cellStyle name="40% - Ênfase6 3 12 2" xfId="26155"/>
    <cellStyle name="40% - Ênfase6 3 12 3" xfId="37341"/>
    <cellStyle name="40% - Ênfase6 3 13" xfId="17027"/>
    <cellStyle name="40% - Ênfase6 3 13 2" xfId="28051"/>
    <cellStyle name="40% - Ênfase6 3 13 3" xfId="39237"/>
    <cellStyle name="40% - Ênfase6 3 14" xfId="18752"/>
    <cellStyle name="40% - Ênfase6 3 15" xfId="29940"/>
    <cellStyle name="40% - Ênfase6 3 16" xfId="41126"/>
    <cellStyle name="40% - Ênfase6 3 17" xfId="42851"/>
    <cellStyle name="40% - Ênfase6 3 2" xfId="268"/>
    <cellStyle name="40% - Ênfase6 3 2 10" xfId="13659"/>
    <cellStyle name="40% - Ênfase6 3 2 10 2" xfId="24349"/>
    <cellStyle name="40% - Ênfase6 3 2 10 3" xfId="35535"/>
    <cellStyle name="40% - Ênfase6 3 2 11" xfId="15384"/>
    <cellStyle name="40% - Ênfase6 3 2 11 2" xfId="26245"/>
    <cellStyle name="40% - Ênfase6 3 2 11 3" xfId="37431"/>
    <cellStyle name="40% - Ênfase6 3 2 12" xfId="17109"/>
    <cellStyle name="40% - Ênfase6 3 2 12 2" xfId="28141"/>
    <cellStyle name="40% - Ênfase6 3 2 12 3" xfId="39327"/>
    <cellStyle name="40% - Ênfase6 3 2 13" xfId="18834"/>
    <cellStyle name="40% - Ênfase6 3 2 14" xfId="30022"/>
    <cellStyle name="40% - Ênfase6 3 2 15" xfId="41208"/>
    <cellStyle name="40% - Ênfase6 3 2 16" xfId="42933"/>
    <cellStyle name="40% - Ênfase6 3 2 2" xfId="426"/>
    <cellStyle name="40% - Ênfase6 3 2 2 10" xfId="15528"/>
    <cellStyle name="40% - Ênfase6 3 2 2 10 2" xfId="26403"/>
    <cellStyle name="40% - Ênfase6 3 2 2 10 3" xfId="37589"/>
    <cellStyle name="40% - Ênfase6 3 2 2 11" xfId="17253"/>
    <cellStyle name="40% - Ênfase6 3 2 2 11 2" xfId="28299"/>
    <cellStyle name="40% - Ênfase6 3 2 2 11 3" xfId="39485"/>
    <cellStyle name="40% - Ênfase6 3 2 2 12" xfId="18978"/>
    <cellStyle name="40% - Ênfase6 3 2 2 13" xfId="30166"/>
    <cellStyle name="40% - Ênfase6 3 2 2 14" xfId="41352"/>
    <cellStyle name="40% - Ênfase6 3 2 2 15" xfId="43077"/>
    <cellStyle name="40% - Ênfase6 3 2 2 2" xfId="744"/>
    <cellStyle name="40% - Ênfase6 3 2 2 2 10" xfId="43365"/>
    <cellStyle name="40% - Ênfase6 3 2 2 2 2" xfId="10638"/>
    <cellStyle name="40% - Ênfase6 3 2 2 2 2 2" xfId="21034"/>
    <cellStyle name="40% - Ênfase6 3 2 2 2 2 3" xfId="32222"/>
    <cellStyle name="40% - Ênfase6 3 2 2 2 3" xfId="12366"/>
    <cellStyle name="40% - Ênfase6 3 2 2 2 3 2" xfId="22927"/>
    <cellStyle name="40% - Ênfase6 3 2 2 2 3 3" xfId="34113"/>
    <cellStyle name="40% - Ênfase6 3 2 2 2 4" xfId="14091"/>
    <cellStyle name="40% - Ênfase6 3 2 2 2 4 2" xfId="24823"/>
    <cellStyle name="40% - Ênfase6 3 2 2 2 4 3" xfId="36009"/>
    <cellStyle name="40% - Ênfase6 3 2 2 2 5" xfId="15816"/>
    <cellStyle name="40% - Ênfase6 3 2 2 2 5 2" xfId="26719"/>
    <cellStyle name="40% - Ênfase6 3 2 2 2 5 3" xfId="37905"/>
    <cellStyle name="40% - Ênfase6 3 2 2 2 6" xfId="17541"/>
    <cellStyle name="40% - Ênfase6 3 2 2 2 6 2" xfId="28615"/>
    <cellStyle name="40% - Ênfase6 3 2 2 2 6 3" xfId="39801"/>
    <cellStyle name="40% - Ênfase6 3 2 2 2 7" xfId="19266"/>
    <cellStyle name="40% - Ênfase6 3 2 2 2 8" xfId="30454"/>
    <cellStyle name="40% - Ênfase6 3 2 2 2 9" xfId="41640"/>
    <cellStyle name="40% - Ênfase6 3 2 2 3" xfId="1060"/>
    <cellStyle name="40% - Ênfase6 3 2 2 3 10" xfId="43653"/>
    <cellStyle name="40% - Ênfase6 3 2 2 3 2" xfId="10926"/>
    <cellStyle name="40% - Ênfase6 3 2 2 3 2 2" xfId="21350"/>
    <cellStyle name="40% - Ênfase6 3 2 2 3 2 3" xfId="32538"/>
    <cellStyle name="40% - Ênfase6 3 2 2 3 3" xfId="12654"/>
    <cellStyle name="40% - Ênfase6 3 2 2 3 3 2" xfId="23243"/>
    <cellStyle name="40% - Ênfase6 3 2 2 3 3 3" xfId="34429"/>
    <cellStyle name="40% - Ênfase6 3 2 2 3 4" xfId="14379"/>
    <cellStyle name="40% - Ênfase6 3 2 2 3 4 2" xfId="25139"/>
    <cellStyle name="40% - Ênfase6 3 2 2 3 4 3" xfId="36325"/>
    <cellStyle name="40% - Ênfase6 3 2 2 3 5" xfId="16104"/>
    <cellStyle name="40% - Ênfase6 3 2 2 3 5 2" xfId="27035"/>
    <cellStyle name="40% - Ênfase6 3 2 2 3 5 3" xfId="38221"/>
    <cellStyle name="40% - Ênfase6 3 2 2 3 6" xfId="17829"/>
    <cellStyle name="40% - Ênfase6 3 2 2 3 6 2" xfId="28931"/>
    <cellStyle name="40% - Ênfase6 3 2 2 3 6 3" xfId="40117"/>
    <cellStyle name="40% - Ênfase6 3 2 2 3 7" xfId="19554"/>
    <cellStyle name="40% - Ênfase6 3 2 2 3 8" xfId="30742"/>
    <cellStyle name="40% - Ênfase6 3 2 2 3 9" xfId="41928"/>
    <cellStyle name="40% - Ênfase6 3 2 2 4" xfId="1376"/>
    <cellStyle name="40% - Ênfase6 3 2 2 4 10" xfId="43941"/>
    <cellStyle name="40% - Ênfase6 3 2 2 4 2" xfId="11214"/>
    <cellStyle name="40% - Ênfase6 3 2 2 4 2 2" xfId="21666"/>
    <cellStyle name="40% - Ênfase6 3 2 2 4 2 3" xfId="32854"/>
    <cellStyle name="40% - Ênfase6 3 2 2 4 3" xfId="12942"/>
    <cellStyle name="40% - Ênfase6 3 2 2 4 3 2" xfId="23559"/>
    <cellStyle name="40% - Ênfase6 3 2 2 4 3 3" xfId="34745"/>
    <cellStyle name="40% - Ênfase6 3 2 2 4 4" xfId="14667"/>
    <cellStyle name="40% - Ênfase6 3 2 2 4 4 2" xfId="25455"/>
    <cellStyle name="40% - Ênfase6 3 2 2 4 4 3" xfId="36641"/>
    <cellStyle name="40% - Ênfase6 3 2 2 4 5" xfId="16392"/>
    <cellStyle name="40% - Ênfase6 3 2 2 4 5 2" xfId="27351"/>
    <cellStyle name="40% - Ênfase6 3 2 2 4 5 3" xfId="38537"/>
    <cellStyle name="40% - Ênfase6 3 2 2 4 6" xfId="18117"/>
    <cellStyle name="40% - Ênfase6 3 2 2 4 6 2" xfId="29247"/>
    <cellStyle name="40% - Ênfase6 3 2 2 4 6 3" xfId="40433"/>
    <cellStyle name="40% - Ênfase6 3 2 2 4 7" xfId="19842"/>
    <cellStyle name="40% - Ênfase6 3 2 2 4 8" xfId="31030"/>
    <cellStyle name="40% - Ênfase6 3 2 2 4 9" xfId="42216"/>
    <cellStyle name="40% - Ênfase6 3 2 2 5" xfId="1692"/>
    <cellStyle name="40% - Ênfase6 3 2 2 5 10" xfId="44229"/>
    <cellStyle name="40% - Ênfase6 3 2 2 5 2" xfId="11502"/>
    <cellStyle name="40% - Ênfase6 3 2 2 5 2 2" xfId="21982"/>
    <cellStyle name="40% - Ênfase6 3 2 2 5 2 3" xfId="33170"/>
    <cellStyle name="40% - Ênfase6 3 2 2 5 3" xfId="13230"/>
    <cellStyle name="40% - Ênfase6 3 2 2 5 3 2" xfId="23875"/>
    <cellStyle name="40% - Ênfase6 3 2 2 5 3 3" xfId="35061"/>
    <cellStyle name="40% - Ênfase6 3 2 2 5 4" xfId="14955"/>
    <cellStyle name="40% - Ênfase6 3 2 2 5 4 2" xfId="25771"/>
    <cellStyle name="40% - Ênfase6 3 2 2 5 4 3" xfId="36957"/>
    <cellStyle name="40% - Ênfase6 3 2 2 5 5" xfId="16680"/>
    <cellStyle name="40% - Ênfase6 3 2 2 5 5 2" xfId="27667"/>
    <cellStyle name="40% - Ênfase6 3 2 2 5 5 3" xfId="38853"/>
    <cellStyle name="40% - Ênfase6 3 2 2 5 6" xfId="18405"/>
    <cellStyle name="40% - Ênfase6 3 2 2 5 6 2" xfId="29563"/>
    <cellStyle name="40% - Ênfase6 3 2 2 5 6 3" xfId="40749"/>
    <cellStyle name="40% - Ênfase6 3 2 2 5 7" xfId="20130"/>
    <cellStyle name="40% - Ênfase6 3 2 2 5 8" xfId="31318"/>
    <cellStyle name="40% - Ênfase6 3 2 2 5 9" xfId="42504"/>
    <cellStyle name="40% - Ênfase6 3 2 2 6" xfId="2008"/>
    <cellStyle name="40% - Ênfase6 3 2 2 6 10" xfId="44517"/>
    <cellStyle name="40% - Ênfase6 3 2 2 6 2" xfId="11790"/>
    <cellStyle name="40% - Ênfase6 3 2 2 6 2 2" xfId="22298"/>
    <cellStyle name="40% - Ênfase6 3 2 2 6 2 3" xfId="33486"/>
    <cellStyle name="40% - Ênfase6 3 2 2 6 3" xfId="13518"/>
    <cellStyle name="40% - Ênfase6 3 2 2 6 3 2" xfId="24191"/>
    <cellStyle name="40% - Ênfase6 3 2 2 6 3 3" xfId="35377"/>
    <cellStyle name="40% - Ênfase6 3 2 2 6 4" xfId="15243"/>
    <cellStyle name="40% - Ênfase6 3 2 2 6 4 2" xfId="26087"/>
    <cellStyle name="40% - Ênfase6 3 2 2 6 4 3" xfId="37273"/>
    <cellStyle name="40% - Ênfase6 3 2 2 6 5" xfId="16968"/>
    <cellStyle name="40% - Ênfase6 3 2 2 6 5 2" xfId="27983"/>
    <cellStyle name="40% - Ênfase6 3 2 2 6 5 3" xfId="39169"/>
    <cellStyle name="40% - Ênfase6 3 2 2 6 6" xfId="18693"/>
    <cellStyle name="40% - Ênfase6 3 2 2 6 6 2" xfId="29879"/>
    <cellStyle name="40% - Ênfase6 3 2 2 6 6 3" xfId="41065"/>
    <cellStyle name="40% - Ênfase6 3 2 2 6 7" xfId="20418"/>
    <cellStyle name="40% - Ênfase6 3 2 2 6 8" xfId="31606"/>
    <cellStyle name="40% - Ênfase6 3 2 2 6 9" xfId="42792"/>
    <cellStyle name="40% - Ênfase6 3 2 2 7" xfId="10349"/>
    <cellStyle name="40% - Ênfase6 3 2 2 7 2" xfId="20718"/>
    <cellStyle name="40% - Ênfase6 3 2 2 7 3" xfId="31906"/>
    <cellStyle name="40% - Ênfase6 3 2 2 8" xfId="12078"/>
    <cellStyle name="40% - Ênfase6 3 2 2 8 2" xfId="22611"/>
    <cellStyle name="40% - Ênfase6 3 2 2 8 3" xfId="33797"/>
    <cellStyle name="40% - Ênfase6 3 2 2 9" xfId="13803"/>
    <cellStyle name="40% - Ênfase6 3 2 2 9 2" xfId="24507"/>
    <cellStyle name="40% - Ênfase6 3 2 2 9 3" xfId="35693"/>
    <cellStyle name="40% - Ênfase6 3 2 3" xfId="586"/>
    <cellStyle name="40% - Ênfase6 3 2 3 10" xfId="43221"/>
    <cellStyle name="40% - Ênfase6 3 2 3 2" xfId="10494"/>
    <cellStyle name="40% - Ênfase6 3 2 3 2 2" xfId="20876"/>
    <cellStyle name="40% - Ênfase6 3 2 3 2 3" xfId="32064"/>
    <cellStyle name="40% - Ênfase6 3 2 3 3" xfId="12222"/>
    <cellStyle name="40% - Ênfase6 3 2 3 3 2" xfId="22769"/>
    <cellStyle name="40% - Ênfase6 3 2 3 3 3" xfId="33955"/>
    <cellStyle name="40% - Ênfase6 3 2 3 4" xfId="13947"/>
    <cellStyle name="40% - Ênfase6 3 2 3 4 2" xfId="24665"/>
    <cellStyle name="40% - Ênfase6 3 2 3 4 3" xfId="35851"/>
    <cellStyle name="40% - Ênfase6 3 2 3 5" xfId="15672"/>
    <cellStyle name="40% - Ênfase6 3 2 3 5 2" xfId="26561"/>
    <cellStyle name="40% - Ênfase6 3 2 3 5 3" xfId="37747"/>
    <cellStyle name="40% - Ênfase6 3 2 3 6" xfId="17397"/>
    <cellStyle name="40% - Ênfase6 3 2 3 6 2" xfId="28457"/>
    <cellStyle name="40% - Ênfase6 3 2 3 6 3" xfId="39643"/>
    <cellStyle name="40% - Ênfase6 3 2 3 7" xfId="19122"/>
    <cellStyle name="40% - Ênfase6 3 2 3 8" xfId="30310"/>
    <cellStyle name="40% - Ênfase6 3 2 3 9" xfId="41496"/>
    <cellStyle name="40% - Ênfase6 3 2 4" xfId="902"/>
    <cellStyle name="40% - Ênfase6 3 2 4 10" xfId="43509"/>
    <cellStyle name="40% - Ênfase6 3 2 4 2" xfId="10782"/>
    <cellStyle name="40% - Ênfase6 3 2 4 2 2" xfId="21192"/>
    <cellStyle name="40% - Ênfase6 3 2 4 2 3" xfId="32380"/>
    <cellStyle name="40% - Ênfase6 3 2 4 3" xfId="12510"/>
    <cellStyle name="40% - Ênfase6 3 2 4 3 2" xfId="23085"/>
    <cellStyle name="40% - Ênfase6 3 2 4 3 3" xfId="34271"/>
    <cellStyle name="40% - Ênfase6 3 2 4 4" xfId="14235"/>
    <cellStyle name="40% - Ênfase6 3 2 4 4 2" xfId="24981"/>
    <cellStyle name="40% - Ênfase6 3 2 4 4 3" xfId="36167"/>
    <cellStyle name="40% - Ênfase6 3 2 4 5" xfId="15960"/>
    <cellStyle name="40% - Ênfase6 3 2 4 5 2" xfId="26877"/>
    <cellStyle name="40% - Ênfase6 3 2 4 5 3" xfId="38063"/>
    <cellStyle name="40% - Ênfase6 3 2 4 6" xfId="17685"/>
    <cellStyle name="40% - Ênfase6 3 2 4 6 2" xfId="28773"/>
    <cellStyle name="40% - Ênfase6 3 2 4 6 3" xfId="39959"/>
    <cellStyle name="40% - Ênfase6 3 2 4 7" xfId="19410"/>
    <cellStyle name="40% - Ênfase6 3 2 4 8" xfId="30598"/>
    <cellStyle name="40% - Ênfase6 3 2 4 9" xfId="41784"/>
    <cellStyle name="40% - Ênfase6 3 2 5" xfId="1218"/>
    <cellStyle name="40% - Ênfase6 3 2 5 10" xfId="43797"/>
    <cellStyle name="40% - Ênfase6 3 2 5 2" xfId="11070"/>
    <cellStyle name="40% - Ênfase6 3 2 5 2 2" xfId="21508"/>
    <cellStyle name="40% - Ênfase6 3 2 5 2 3" xfId="32696"/>
    <cellStyle name="40% - Ênfase6 3 2 5 3" xfId="12798"/>
    <cellStyle name="40% - Ênfase6 3 2 5 3 2" xfId="23401"/>
    <cellStyle name="40% - Ênfase6 3 2 5 3 3" xfId="34587"/>
    <cellStyle name="40% - Ênfase6 3 2 5 4" xfId="14523"/>
    <cellStyle name="40% - Ênfase6 3 2 5 4 2" xfId="25297"/>
    <cellStyle name="40% - Ênfase6 3 2 5 4 3" xfId="36483"/>
    <cellStyle name="40% - Ênfase6 3 2 5 5" xfId="16248"/>
    <cellStyle name="40% - Ênfase6 3 2 5 5 2" xfId="27193"/>
    <cellStyle name="40% - Ênfase6 3 2 5 5 3" xfId="38379"/>
    <cellStyle name="40% - Ênfase6 3 2 5 6" xfId="17973"/>
    <cellStyle name="40% - Ênfase6 3 2 5 6 2" xfId="29089"/>
    <cellStyle name="40% - Ênfase6 3 2 5 6 3" xfId="40275"/>
    <cellStyle name="40% - Ênfase6 3 2 5 7" xfId="19698"/>
    <cellStyle name="40% - Ênfase6 3 2 5 8" xfId="30886"/>
    <cellStyle name="40% - Ênfase6 3 2 5 9" xfId="42072"/>
    <cellStyle name="40% - Ênfase6 3 2 6" xfId="1534"/>
    <cellStyle name="40% - Ênfase6 3 2 6 10" xfId="44085"/>
    <cellStyle name="40% - Ênfase6 3 2 6 2" xfId="11358"/>
    <cellStyle name="40% - Ênfase6 3 2 6 2 2" xfId="21824"/>
    <cellStyle name="40% - Ênfase6 3 2 6 2 3" xfId="33012"/>
    <cellStyle name="40% - Ênfase6 3 2 6 3" xfId="13086"/>
    <cellStyle name="40% - Ênfase6 3 2 6 3 2" xfId="23717"/>
    <cellStyle name="40% - Ênfase6 3 2 6 3 3" xfId="34903"/>
    <cellStyle name="40% - Ênfase6 3 2 6 4" xfId="14811"/>
    <cellStyle name="40% - Ênfase6 3 2 6 4 2" xfId="25613"/>
    <cellStyle name="40% - Ênfase6 3 2 6 4 3" xfId="36799"/>
    <cellStyle name="40% - Ênfase6 3 2 6 5" xfId="16536"/>
    <cellStyle name="40% - Ênfase6 3 2 6 5 2" xfId="27509"/>
    <cellStyle name="40% - Ênfase6 3 2 6 5 3" xfId="38695"/>
    <cellStyle name="40% - Ênfase6 3 2 6 6" xfId="18261"/>
    <cellStyle name="40% - Ênfase6 3 2 6 6 2" xfId="29405"/>
    <cellStyle name="40% - Ênfase6 3 2 6 6 3" xfId="40591"/>
    <cellStyle name="40% - Ênfase6 3 2 6 7" xfId="19986"/>
    <cellStyle name="40% - Ênfase6 3 2 6 8" xfId="31174"/>
    <cellStyle name="40% - Ênfase6 3 2 6 9" xfId="42360"/>
    <cellStyle name="40% - Ênfase6 3 2 7" xfId="1850"/>
    <cellStyle name="40% - Ênfase6 3 2 7 10" xfId="44373"/>
    <cellStyle name="40% - Ênfase6 3 2 7 2" xfId="11646"/>
    <cellStyle name="40% - Ênfase6 3 2 7 2 2" xfId="22140"/>
    <cellStyle name="40% - Ênfase6 3 2 7 2 3" xfId="33328"/>
    <cellStyle name="40% - Ênfase6 3 2 7 3" xfId="13374"/>
    <cellStyle name="40% - Ênfase6 3 2 7 3 2" xfId="24033"/>
    <cellStyle name="40% - Ênfase6 3 2 7 3 3" xfId="35219"/>
    <cellStyle name="40% - Ênfase6 3 2 7 4" xfId="15099"/>
    <cellStyle name="40% - Ênfase6 3 2 7 4 2" xfId="25929"/>
    <cellStyle name="40% - Ênfase6 3 2 7 4 3" xfId="37115"/>
    <cellStyle name="40% - Ênfase6 3 2 7 5" xfId="16824"/>
    <cellStyle name="40% - Ênfase6 3 2 7 5 2" xfId="27825"/>
    <cellStyle name="40% - Ênfase6 3 2 7 5 3" xfId="39011"/>
    <cellStyle name="40% - Ênfase6 3 2 7 6" xfId="18549"/>
    <cellStyle name="40% - Ênfase6 3 2 7 6 2" xfId="29721"/>
    <cellStyle name="40% - Ênfase6 3 2 7 6 3" xfId="40907"/>
    <cellStyle name="40% - Ênfase6 3 2 7 7" xfId="20274"/>
    <cellStyle name="40% - Ênfase6 3 2 7 8" xfId="31462"/>
    <cellStyle name="40% - Ênfase6 3 2 7 9" xfId="42648"/>
    <cellStyle name="40% - Ênfase6 3 2 8" xfId="2068"/>
    <cellStyle name="40% - Ênfase6 3 2 8 2" xfId="20562"/>
    <cellStyle name="40% - Ênfase6 3 2 8 3" xfId="31750"/>
    <cellStyle name="40% - Ênfase6 3 2 9" xfId="11934"/>
    <cellStyle name="40% - Ênfase6 3 2 9 2" xfId="22453"/>
    <cellStyle name="40% - Ênfase6 3 2 9 3" xfId="33639"/>
    <cellStyle name="40% - Ênfase6 3 3" xfId="336"/>
    <cellStyle name="40% - Ênfase6 3 3 10" xfId="15446"/>
    <cellStyle name="40% - Ênfase6 3 3 10 2" xfId="26313"/>
    <cellStyle name="40% - Ênfase6 3 3 10 3" xfId="37499"/>
    <cellStyle name="40% - Ênfase6 3 3 11" xfId="17171"/>
    <cellStyle name="40% - Ênfase6 3 3 11 2" xfId="28209"/>
    <cellStyle name="40% - Ênfase6 3 3 11 3" xfId="39395"/>
    <cellStyle name="40% - Ênfase6 3 3 12" xfId="18896"/>
    <cellStyle name="40% - Ênfase6 3 3 13" xfId="30084"/>
    <cellStyle name="40% - Ênfase6 3 3 14" xfId="41270"/>
    <cellStyle name="40% - Ênfase6 3 3 15" xfId="42995"/>
    <cellStyle name="40% - Ênfase6 3 3 2" xfId="654"/>
    <cellStyle name="40% - Ênfase6 3 3 2 10" xfId="43283"/>
    <cellStyle name="40% - Ênfase6 3 3 2 2" xfId="10556"/>
    <cellStyle name="40% - Ênfase6 3 3 2 2 2" xfId="20944"/>
    <cellStyle name="40% - Ênfase6 3 3 2 2 3" xfId="32132"/>
    <cellStyle name="40% - Ênfase6 3 3 2 3" xfId="12284"/>
    <cellStyle name="40% - Ênfase6 3 3 2 3 2" xfId="22837"/>
    <cellStyle name="40% - Ênfase6 3 3 2 3 3" xfId="34023"/>
    <cellStyle name="40% - Ênfase6 3 3 2 4" xfId="14009"/>
    <cellStyle name="40% - Ênfase6 3 3 2 4 2" xfId="24733"/>
    <cellStyle name="40% - Ênfase6 3 3 2 4 3" xfId="35919"/>
    <cellStyle name="40% - Ênfase6 3 3 2 5" xfId="15734"/>
    <cellStyle name="40% - Ênfase6 3 3 2 5 2" xfId="26629"/>
    <cellStyle name="40% - Ênfase6 3 3 2 5 3" xfId="37815"/>
    <cellStyle name="40% - Ênfase6 3 3 2 6" xfId="17459"/>
    <cellStyle name="40% - Ênfase6 3 3 2 6 2" xfId="28525"/>
    <cellStyle name="40% - Ênfase6 3 3 2 6 3" xfId="39711"/>
    <cellStyle name="40% - Ênfase6 3 3 2 7" xfId="19184"/>
    <cellStyle name="40% - Ênfase6 3 3 2 8" xfId="30372"/>
    <cellStyle name="40% - Ênfase6 3 3 2 9" xfId="41558"/>
    <cellStyle name="40% - Ênfase6 3 3 3" xfId="970"/>
    <cellStyle name="40% - Ênfase6 3 3 3 10" xfId="43571"/>
    <cellStyle name="40% - Ênfase6 3 3 3 2" xfId="10844"/>
    <cellStyle name="40% - Ênfase6 3 3 3 2 2" xfId="21260"/>
    <cellStyle name="40% - Ênfase6 3 3 3 2 3" xfId="32448"/>
    <cellStyle name="40% - Ênfase6 3 3 3 3" xfId="12572"/>
    <cellStyle name="40% - Ênfase6 3 3 3 3 2" xfId="23153"/>
    <cellStyle name="40% - Ênfase6 3 3 3 3 3" xfId="34339"/>
    <cellStyle name="40% - Ênfase6 3 3 3 4" xfId="14297"/>
    <cellStyle name="40% - Ênfase6 3 3 3 4 2" xfId="25049"/>
    <cellStyle name="40% - Ênfase6 3 3 3 4 3" xfId="36235"/>
    <cellStyle name="40% - Ênfase6 3 3 3 5" xfId="16022"/>
    <cellStyle name="40% - Ênfase6 3 3 3 5 2" xfId="26945"/>
    <cellStyle name="40% - Ênfase6 3 3 3 5 3" xfId="38131"/>
    <cellStyle name="40% - Ênfase6 3 3 3 6" xfId="17747"/>
    <cellStyle name="40% - Ênfase6 3 3 3 6 2" xfId="28841"/>
    <cellStyle name="40% - Ênfase6 3 3 3 6 3" xfId="40027"/>
    <cellStyle name="40% - Ênfase6 3 3 3 7" xfId="19472"/>
    <cellStyle name="40% - Ênfase6 3 3 3 8" xfId="30660"/>
    <cellStyle name="40% - Ênfase6 3 3 3 9" xfId="41846"/>
    <cellStyle name="40% - Ênfase6 3 3 4" xfId="1286"/>
    <cellStyle name="40% - Ênfase6 3 3 4 10" xfId="43859"/>
    <cellStyle name="40% - Ênfase6 3 3 4 2" xfId="11132"/>
    <cellStyle name="40% - Ênfase6 3 3 4 2 2" xfId="21576"/>
    <cellStyle name="40% - Ênfase6 3 3 4 2 3" xfId="32764"/>
    <cellStyle name="40% - Ênfase6 3 3 4 3" xfId="12860"/>
    <cellStyle name="40% - Ênfase6 3 3 4 3 2" xfId="23469"/>
    <cellStyle name="40% - Ênfase6 3 3 4 3 3" xfId="34655"/>
    <cellStyle name="40% - Ênfase6 3 3 4 4" xfId="14585"/>
    <cellStyle name="40% - Ênfase6 3 3 4 4 2" xfId="25365"/>
    <cellStyle name="40% - Ênfase6 3 3 4 4 3" xfId="36551"/>
    <cellStyle name="40% - Ênfase6 3 3 4 5" xfId="16310"/>
    <cellStyle name="40% - Ênfase6 3 3 4 5 2" xfId="27261"/>
    <cellStyle name="40% - Ênfase6 3 3 4 5 3" xfId="38447"/>
    <cellStyle name="40% - Ênfase6 3 3 4 6" xfId="18035"/>
    <cellStyle name="40% - Ênfase6 3 3 4 6 2" xfId="29157"/>
    <cellStyle name="40% - Ênfase6 3 3 4 6 3" xfId="40343"/>
    <cellStyle name="40% - Ênfase6 3 3 4 7" xfId="19760"/>
    <cellStyle name="40% - Ênfase6 3 3 4 8" xfId="30948"/>
    <cellStyle name="40% - Ênfase6 3 3 4 9" xfId="42134"/>
    <cellStyle name="40% - Ênfase6 3 3 5" xfId="1602"/>
    <cellStyle name="40% - Ênfase6 3 3 5 10" xfId="44147"/>
    <cellStyle name="40% - Ênfase6 3 3 5 2" xfId="11420"/>
    <cellStyle name="40% - Ênfase6 3 3 5 2 2" xfId="21892"/>
    <cellStyle name="40% - Ênfase6 3 3 5 2 3" xfId="33080"/>
    <cellStyle name="40% - Ênfase6 3 3 5 3" xfId="13148"/>
    <cellStyle name="40% - Ênfase6 3 3 5 3 2" xfId="23785"/>
    <cellStyle name="40% - Ênfase6 3 3 5 3 3" xfId="34971"/>
    <cellStyle name="40% - Ênfase6 3 3 5 4" xfId="14873"/>
    <cellStyle name="40% - Ênfase6 3 3 5 4 2" xfId="25681"/>
    <cellStyle name="40% - Ênfase6 3 3 5 4 3" xfId="36867"/>
    <cellStyle name="40% - Ênfase6 3 3 5 5" xfId="16598"/>
    <cellStyle name="40% - Ênfase6 3 3 5 5 2" xfId="27577"/>
    <cellStyle name="40% - Ênfase6 3 3 5 5 3" xfId="38763"/>
    <cellStyle name="40% - Ênfase6 3 3 5 6" xfId="18323"/>
    <cellStyle name="40% - Ênfase6 3 3 5 6 2" xfId="29473"/>
    <cellStyle name="40% - Ênfase6 3 3 5 6 3" xfId="40659"/>
    <cellStyle name="40% - Ênfase6 3 3 5 7" xfId="20048"/>
    <cellStyle name="40% - Ênfase6 3 3 5 8" xfId="31236"/>
    <cellStyle name="40% - Ênfase6 3 3 5 9" xfId="42422"/>
    <cellStyle name="40% - Ênfase6 3 3 6" xfId="1918"/>
    <cellStyle name="40% - Ênfase6 3 3 6 10" xfId="44435"/>
    <cellStyle name="40% - Ênfase6 3 3 6 2" xfId="11708"/>
    <cellStyle name="40% - Ênfase6 3 3 6 2 2" xfId="22208"/>
    <cellStyle name="40% - Ênfase6 3 3 6 2 3" xfId="33396"/>
    <cellStyle name="40% - Ênfase6 3 3 6 3" xfId="13436"/>
    <cellStyle name="40% - Ênfase6 3 3 6 3 2" xfId="24101"/>
    <cellStyle name="40% - Ênfase6 3 3 6 3 3" xfId="35287"/>
    <cellStyle name="40% - Ênfase6 3 3 6 4" xfId="15161"/>
    <cellStyle name="40% - Ênfase6 3 3 6 4 2" xfId="25997"/>
    <cellStyle name="40% - Ênfase6 3 3 6 4 3" xfId="37183"/>
    <cellStyle name="40% - Ênfase6 3 3 6 5" xfId="16886"/>
    <cellStyle name="40% - Ênfase6 3 3 6 5 2" xfId="27893"/>
    <cellStyle name="40% - Ênfase6 3 3 6 5 3" xfId="39079"/>
    <cellStyle name="40% - Ênfase6 3 3 6 6" xfId="18611"/>
    <cellStyle name="40% - Ênfase6 3 3 6 6 2" xfId="29789"/>
    <cellStyle name="40% - Ênfase6 3 3 6 6 3" xfId="40975"/>
    <cellStyle name="40% - Ênfase6 3 3 6 7" xfId="20336"/>
    <cellStyle name="40% - Ênfase6 3 3 6 8" xfId="31524"/>
    <cellStyle name="40% - Ênfase6 3 3 6 9" xfId="42710"/>
    <cellStyle name="40% - Ênfase6 3 3 7" xfId="10267"/>
    <cellStyle name="40% - Ênfase6 3 3 7 2" xfId="20628"/>
    <cellStyle name="40% - Ênfase6 3 3 7 3" xfId="31816"/>
    <cellStyle name="40% - Ênfase6 3 3 8" xfId="11996"/>
    <cellStyle name="40% - Ênfase6 3 3 8 2" xfId="22521"/>
    <cellStyle name="40% - Ênfase6 3 3 8 3" xfId="33707"/>
    <cellStyle name="40% - Ênfase6 3 3 9" xfId="13721"/>
    <cellStyle name="40% - Ênfase6 3 3 9 2" xfId="24417"/>
    <cellStyle name="40% - Ênfase6 3 3 9 3" xfId="35603"/>
    <cellStyle name="40% - Ênfase6 3 4" xfId="496"/>
    <cellStyle name="40% - Ênfase6 3 4 10" xfId="43139"/>
    <cellStyle name="40% - Ênfase6 3 4 2" xfId="10412"/>
    <cellStyle name="40% - Ênfase6 3 4 2 2" xfId="20786"/>
    <cellStyle name="40% - Ênfase6 3 4 2 3" xfId="31974"/>
    <cellStyle name="40% - Ênfase6 3 4 3" xfId="12140"/>
    <cellStyle name="40% - Ênfase6 3 4 3 2" xfId="22679"/>
    <cellStyle name="40% - Ênfase6 3 4 3 3" xfId="33865"/>
    <cellStyle name="40% - Ênfase6 3 4 4" xfId="13865"/>
    <cellStyle name="40% - Ênfase6 3 4 4 2" xfId="24575"/>
    <cellStyle name="40% - Ênfase6 3 4 4 3" xfId="35761"/>
    <cellStyle name="40% - Ênfase6 3 4 5" xfId="15590"/>
    <cellStyle name="40% - Ênfase6 3 4 5 2" xfId="26471"/>
    <cellStyle name="40% - Ênfase6 3 4 5 3" xfId="37657"/>
    <cellStyle name="40% - Ênfase6 3 4 6" xfId="17315"/>
    <cellStyle name="40% - Ênfase6 3 4 6 2" xfId="28367"/>
    <cellStyle name="40% - Ênfase6 3 4 6 3" xfId="39553"/>
    <cellStyle name="40% - Ênfase6 3 4 7" xfId="19040"/>
    <cellStyle name="40% - Ênfase6 3 4 8" xfId="30228"/>
    <cellStyle name="40% - Ênfase6 3 4 9" xfId="41414"/>
    <cellStyle name="40% - Ênfase6 3 5" xfId="812"/>
    <cellStyle name="40% - Ênfase6 3 5 10" xfId="43427"/>
    <cellStyle name="40% - Ênfase6 3 5 2" xfId="10700"/>
    <cellStyle name="40% - Ênfase6 3 5 2 2" xfId="21102"/>
    <cellStyle name="40% - Ênfase6 3 5 2 3" xfId="32290"/>
    <cellStyle name="40% - Ênfase6 3 5 3" xfId="12428"/>
    <cellStyle name="40% - Ênfase6 3 5 3 2" xfId="22995"/>
    <cellStyle name="40% - Ênfase6 3 5 3 3" xfId="34181"/>
    <cellStyle name="40% - Ênfase6 3 5 4" xfId="14153"/>
    <cellStyle name="40% - Ênfase6 3 5 4 2" xfId="24891"/>
    <cellStyle name="40% - Ênfase6 3 5 4 3" xfId="36077"/>
    <cellStyle name="40% - Ênfase6 3 5 5" xfId="15878"/>
    <cellStyle name="40% - Ênfase6 3 5 5 2" xfId="26787"/>
    <cellStyle name="40% - Ênfase6 3 5 5 3" xfId="37973"/>
    <cellStyle name="40% - Ênfase6 3 5 6" xfId="17603"/>
    <cellStyle name="40% - Ênfase6 3 5 6 2" xfId="28683"/>
    <cellStyle name="40% - Ênfase6 3 5 6 3" xfId="39869"/>
    <cellStyle name="40% - Ênfase6 3 5 7" xfId="19328"/>
    <cellStyle name="40% - Ênfase6 3 5 8" xfId="30516"/>
    <cellStyle name="40% - Ênfase6 3 5 9" xfId="41702"/>
    <cellStyle name="40% - Ênfase6 3 6" xfId="1128"/>
    <cellStyle name="40% - Ênfase6 3 6 10" xfId="43715"/>
    <cellStyle name="40% - Ênfase6 3 6 2" xfId="10988"/>
    <cellStyle name="40% - Ênfase6 3 6 2 2" xfId="21418"/>
    <cellStyle name="40% - Ênfase6 3 6 2 3" xfId="32606"/>
    <cellStyle name="40% - Ênfase6 3 6 3" xfId="12716"/>
    <cellStyle name="40% - Ênfase6 3 6 3 2" xfId="23311"/>
    <cellStyle name="40% - Ênfase6 3 6 3 3" xfId="34497"/>
    <cellStyle name="40% - Ênfase6 3 6 4" xfId="14441"/>
    <cellStyle name="40% - Ênfase6 3 6 4 2" xfId="25207"/>
    <cellStyle name="40% - Ênfase6 3 6 4 3" xfId="36393"/>
    <cellStyle name="40% - Ênfase6 3 6 5" xfId="16166"/>
    <cellStyle name="40% - Ênfase6 3 6 5 2" xfId="27103"/>
    <cellStyle name="40% - Ênfase6 3 6 5 3" xfId="38289"/>
    <cellStyle name="40% - Ênfase6 3 6 6" xfId="17891"/>
    <cellStyle name="40% - Ênfase6 3 6 6 2" xfId="28999"/>
    <cellStyle name="40% - Ênfase6 3 6 6 3" xfId="40185"/>
    <cellStyle name="40% - Ênfase6 3 6 7" xfId="19616"/>
    <cellStyle name="40% - Ênfase6 3 6 8" xfId="30804"/>
    <cellStyle name="40% - Ênfase6 3 6 9" xfId="41990"/>
    <cellStyle name="40% - Ênfase6 3 7" xfId="1444"/>
    <cellStyle name="40% - Ênfase6 3 7 10" xfId="44003"/>
    <cellStyle name="40% - Ênfase6 3 7 2" xfId="11276"/>
    <cellStyle name="40% - Ênfase6 3 7 2 2" xfId="21734"/>
    <cellStyle name="40% - Ênfase6 3 7 2 3" xfId="32922"/>
    <cellStyle name="40% - Ênfase6 3 7 3" xfId="13004"/>
    <cellStyle name="40% - Ênfase6 3 7 3 2" xfId="23627"/>
    <cellStyle name="40% - Ênfase6 3 7 3 3" xfId="34813"/>
    <cellStyle name="40% - Ênfase6 3 7 4" xfId="14729"/>
    <cellStyle name="40% - Ênfase6 3 7 4 2" xfId="25523"/>
    <cellStyle name="40% - Ênfase6 3 7 4 3" xfId="36709"/>
    <cellStyle name="40% - Ênfase6 3 7 5" xfId="16454"/>
    <cellStyle name="40% - Ênfase6 3 7 5 2" xfId="27419"/>
    <cellStyle name="40% - Ênfase6 3 7 5 3" xfId="38605"/>
    <cellStyle name="40% - Ênfase6 3 7 6" xfId="18179"/>
    <cellStyle name="40% - Ênfase6 3 7 6 2" xfId="29315"/>
    <cellStyle name="40% - Ênfase6 3 7 6 3" xfId="40501"/>
    <cellStyle name="40% - Ênfase6 3 7 7" xfId="19904"/>
    <cellStyle name="40% - Ênfase6 3 7 8" xfId="31092"/>
    <cellStyle name="40% - Ênfase6 3 7 9" xfId="42278"/>
    <cellStyle name="40% - Ênfase6 3 8" xfId="1760"/>
    <cellStyle name="40% - Ênfase6 3 8 10" xfId="44291"/>
    <cellStyle name="40% - Ênfase6 3 8 2" xfId="11564"/>
    <cellStyle name="40% - Ênfase6 3 8 2 2" xfId="22050"/>
    <cellStyle name="40% - Ênfase6 3 8 2 3" xfId="33238"/>
    <cellStyle name="40% - Ênfase6 3 8 3" xfId="13292"/>
    <cellStyle name="40% - Ênfase6 3 8 3 2" xfId="23943"/>
    <cellStyle name="40% - Ênfase6 3 8 3 3" xfId="35129"/>
    <cellStyle name="40% - Ênfase6 3 8 4" xfId="15017"/>
    <cellStyle name="40% - Ênfase6 3 8 4 2" xfId="25839"/>
    <cellStyle name="40% - Ênfase6 3 8 4 3" xfId="37025"/>
    <cellStyle name="40% - Ênfase6 3 8 5" xfId="16742"/>
    <cellStyle name="40% - Ênfase6 3 8 5 2" xfId="27735"/>
    <cellStyle name="40% - Ênfase6 3 8 5 3" xfId="38921"/>
    <cellStyle name="40% - Ênfase6 3 8 6" xfId="18467"/>
    <cellStyle name="40% - Ênfase6 3 8 6 2" xfId="29631"/>
    <cellStyle name="40% - Ênfase6 3 8 6 3" xfId="40817"/>
    <cellStyle name="40% - Ênfase6 3 8 7" xfId="20192"/>
    <cellStyle name="40% - Ênfase6 3 8 8" xfId="31380"/>
    <cellStyle name="40% - Ênfase6 3 8 9" xfId="42566"/>
    <cellStyle name="40% - Ênfase6 3 9" xfId="2079"/>
    <cellStyle name="40% - Ênfase6 3 9 2" xfId="20480"/>
    <cellStyle name="40% - Ênfase6 3 9 3" xfId="31668"/>
    <cellStyle name="40% - Ênfase6 4" xfId="200"/>
    <cellStyle name="40% - Ênfase6 4 10" xfId="13597"/>
    <cellStyle name="40% - Ênfase6 4 10 2" xfId="24281"/>
    <cellStyle name="40% - Ênfase6 4 10 3" xfId="35467"/>
    <cellStyle name="40% - Ênfase6 4 11" xfId="15322"/>
    <cellStyle name="40% - Ênfase6 4 11 2" xfId="26177"/>
    <cellStyle name="40% - Ênfase6 4 11 3" xfId="37363"/>
    <cellStyle name="40% - Ênfase6 4 12" xfId="17047"/>
    <cellStyle name="40% - Ênfase6 4 12 2" xfId="28073"/>
    <cellStyle name="40% - Ênfase6 4 12 3" xfId="39259"/>
    <cellStyle name="40% - Ênfase6 4 13" xfId="18772"/>
    <cellStyle name="40% - Ênfase6 4 14" xfId="29960"/>
    <cellStyle name="40% - Ênfase6 4 15" xfId="41146"/>
    <cellStyle name="40% - Ênfase6 4 16" xfId="42871"/>
    <cellStyle name="40% - Ênfase6 4 2" xfId="358"/>
    <cellStyle name="40% - Ênfase6 4 2 10" xfId="15466"/>
    <cellStyle name="40% - Ênfase6 4 2 10 2" xfId="26335"/>
    <cellStyle name="40% - Ênfase6 4 2 10 3" xfId="37521"/>
    <cellStyle name="40% - Ênfase6 4 2 11" xfId="17191"/>
    <cellStyle name="40% - Ênfase6 4 2 11 2" xfId="28231"/>
    <cellStyle name="40% - Ênfase6 4 2 11 3" xfId="39417"/>
    <cellStyle name="40% - Ênfase6 4 2 12" xfId="18916"/>
    <cellStyle name="40% - Ênfase6 4 2 13" xfId="30104"/>
    <cellStyle name="40% - Ênfase6 4 2 14" xfId="41290"/>
    <cellStyle name="40% - Ênfase6 4 2 15" xfId="43015"/>
    <cellStyle name="40% - Ênfase6 4 2 2" xfId="676"/>
    <cellStyle name="40% - Ênfase6 4 2 2 10" xfId="43303"/>
    <cellStyle name="40% - Ênfase6 4 2 2 2" xfId="10576"/>
    <cellStyle name="40% - Ênfase6 4 2 2 2 2" xfId="20966"/>
    <cellStyle name="40% - Ênfase6 4 2 2 2 3" xfId="32154"/>
    <cellStyle name="40% - Ênfase6 4 2 2 3" xfId="12304"/>
    <cellStyle name="40% - Ênfase6 4 2 2 3 2" xfId="22859"/>
    <cellStyle name="40% - Ênfase6 4 2 2 3 3" xfId="34045"/>
    <cellStyle name="40% - Ênfase6 4 2 2 4" xfId="14029"/>
    <cellStyle name="40% - Ênfase6 4 2 2 4 2" xfId="24755"/>
    <cellStyle name="40% - Ênfase6 4 2 2 4 3" xfId="35941"/>
    <cellStyle name="40% - Ênfase6 4 2 2 5" xfId="15754"/>
    <cellStyle name="40% - Ênfase6 4 2 2 5 2" xfId="26651"/>
    <cellStyle name="40% - Ênfase6 4 2 2 5 3" xfId="37837"/>
    <cellStyle name="40% - Ênfase6 4 2 2 6" xfId="17479"/>
    <cellStyle name="40% - Ênfase6 4 2 2 6 2" xfId="28547"/>
    <cellStyle name="40% - Ênfase6 4 2 2 6 3" xfId="39733"/>
    <cellStyle name="40% - Ênfase6 4 2 2 7" xfId="19204"/>
    <cellStyle name="40% - Ênfase6 4 2 2 8" xfId="30392"/>
    <cellStyle name="40% - Ênfase6 4 2 2 9" xfId="41578"/>
    <cellStyle name="40% - Ênfase6 4 2 3" xfId="992"/>
    <cellStyle name="40% - Ênfase6 4 2 3 10" xfId="43591"/>
    <cellStyle name="40% - Ênfase6 4 2 3 2" xfId="10864"/>
    <cellStyle name="40% - Ênfase6 4 2 3 2 2" xfId="21282"/>
    <cellStyle name="40% - Ênfase6 4 2 3 2 3" xfId="32470"/>
    <cellStyle name="40% - Ênfase6 4 2 3 3" xfId="12592"/>
    <cellStyle name="40% - Ênfase6 4 2 3 3 2" xfId="23175"/>
    <cellStyle name="40% - Ênfase6 4 2 3 3 3" xfId="34361"/>
    <cellStyle name="40% - Ênfase6 4 2 3 4" xfId="14317"/>
    <cellStyle name="40% - Ênfase6 4 2 3 4 2" xfId="25071"/>
    <cellStyle name="40% - Ênfase6 4 2 3 4 3" xfId="36257"/>
    <cellStyle name="40% - Ênfase6 4 2 3 5" xfId="16042"/>
    <cellStyle name="40% - Ênfase6 4 2 3 5 2" xfId="26967"/>
    <cellStyle name="40% - Ênfase6 4 2 3 5 3" xfId="38153"/>
    <cellStyle name="40% - Ênfase6 4 2 3 6" xfId="17767"/>
    <cellStyle name="40% - Ênfase6 4 2 3 6 2" xfId="28863"/>
    <cellStyle name="40% - Ênfase6 4 2 3 6 3" xfId="40049"/>
    <cellStyle name="40% - Ênfase6 4 2 3 7" xfId="19492"/>
    <cellStyle name="40% - Ênfase6 4 2 3 8" xfId="30680"/>
    <cellStyle name="40% - Ênfase6 4 2 3 9" xfId="41866"/>
    <cellStyle name="40% - Ênfase6 4 2 4" xfId="1308"/>
    <cellStyle name="40% - Ênfase6 4 2 4 10" xfId="43879"/>
    <cellStyle name="40% - Ênfase6 4 2 4 2" xfId="11152"/>
    <cellStyle name="40% - Ênfase6 4 2 4 2 2" xfId="21598"/>
    <cellStyle name="40% - Ênfase6 4 2 4 2 3" xfId="32786"/>
    <cellStyle name="40% - Ênfase6 4 2 4 3" xfId="12880"/>
    <cellStyle name="40% - Ênfase6 4 2 4 3 2" xfId="23491"/>
    <cellStyle name="40% - Ênfase6 4 2 4 3 3" xfId="34677"/>
    <cellStyle name="40% - Ênfase6 4 2 4 4" xfId="14605"/>
    <cellStyle name="40% - Ênfase6 4 2 4 4 2" xfId="25387"/>
    <cellStyle name="40% - Ênfase6 4 2 4 4 3" xfId="36573"/>
    <cellStyle name="40% - Ênfase6 4 2 4 5" xfId="16330"/>
    <cellStyle name="40% - Ênfase6 4 2 4 5 2" xfId="27283"/>
    <cellStyle name="40% - Ênfase6 4 2 4 5 3" xfId="38469"/>
    <cellStyle name="40% - Ênfase6 4 2 4 6" xfId="18055"/>
    <cellStyle name="40% - Ênfase6 4 2 4 6 2" xfId="29179"/>
    <cellStyle name="40% - Ênfase6 4 2 4 6 3" xfId="40365"/>
    <cellStyle name="40% - Ênfase6 4 2 4 7" xfId="19780"/>
    <cellStyle name="40% - Ênfase6 4 2 4 8" xfId="30968"/>
    <cellStyle name="40% - Ênfase6 4 2 4 9" xfId="42154"/>
    <cellStyle name="40% - Ênfase6 4 2 5" xfId="1624"/>
    <cellStyle name="40% - Ênfase6 4 2 5 10" xfId="44167"/>
    <cellStyle name="40% - Ênfase6 4 2 5 2" xfId="11440"/>
    <cellStyle name="40% - Ênfase6 4 2 5 2 2" xfId="21914"/>
    <cellStyle name="40% - Ênfase6 4 2 5 2 3" xfId="33102"/>
    <cellStyle name="40% - Ênfase6 4 2 5 3" xfId="13168"/>
    <cellStyle name="40% - Ênfase6 4 2 5 3 2" xfId="23807"/>
    <cellStyle name="40% - Ênfase6 4 2 5 3 3" xfId="34993"/>
    <cellStyle name="40% - Ênfase6 4 2 5 4" xfId="14893"/>
    <cellStyle name="40% - Ênfase6 4 2 5 4 2" xfId="25703"/>
    <cellStyle name="40% - Ênfase6 4 2 5 4 3" xfId="36889"/>
    <cellStyle name="40% - Ênfase6 4 2 5 5" xfId="16618"/>
    <cellStyle name="40% - Ênfase6 4 2 5 5 2" xfId="27599"/>
    <cellStyle name="40% - Ênfase6 4 2 5 5 3" xfId="38785"/>
    <cellStyle name="40% - Ênfase6 4 2 5 6" xfId="18343"/>
    <cellStyle name="40% - Ênfase6 4 2 5 6 2" xfId="29495"/>
    <cellStyle name="40% - Ênfase6 4 2 5 6 3" xfId="40681"/>
    <cellStyle name="40% - Ênfase6 4 2 5 7" xfId="20068"/>
    <cellStyle name="40% - Ênfase6 4 2 5 8" xfId="31256"/>
    <cellStyle name="40% - Ênfase6 4 2 5 9" xfId="42442"/>
    <cellStyle name="40% - Ênfase6 4 2 6" xfId="1940"/>
    <cellStyle name="40% - Ênfase6 4 2 6 10" xfId="44455"/>
    <cellStyle name="40% - Ênfase6 4 2 6 2" xfId="11728"/>
    <cellStyle name="40% - Ênfase6 4 2 6 2 2" xfId="22230"/>
    <cellStyle name="40% - Ênfase6 4 2 6 2 3" xfId="33418"/>
    <cellStyle name="40% - Ênfase6 4 2 6 3" xfId="13456"/>
    <cellStyle name="40% - Ênfase6 4 2 6 3 2" xfId="24123"/>
    <cellStyle name="40% - Ênfase6 4 2 6 3 3" xfId="35309"/>
    <cellStyle name="40% - Ênfase6 4 2 6 4" xfId="15181"/>
    <cellStyle name="40% - Ênfase6 4 2 6 4 2" xfId="26019"/>
    <cellStyle name="40% - Ênfase6 4 2 6 4 3" xfId="37205"/>
    <cellStyle name="40% - Ênfase6 4 2 6 5" xfId="16906"/>
    <cellStyle name="40% - Ênfase6 4 2 6 5 2" xfId="27915"/>
    <cellStyle name="40% - Ênfase6 4 2 6 5 3" xfId="39101"/>
    <cellStyle name="40% - Ênfase6 4 2 6 6" xfId="18631"/>
    <cellStyle name="40% - Ênfase6 4 2 6 6 2" xfId="29811"/>
    <cellStyle name="40% - Ênfase6 4 2 6 6 3" xfId="40997"/>
    <cellStyle name="40% - Ênfase6 4 2 6 7" xfId="20356"/>
    <cellStyle name="40% - Ênfase6 4 2 6 8" xfId="31544"/>
    <cellStyle name="40% - Ênfase6 4 2 6 9" xfId="42730"/>
    <cellStyle name="40% - Ênfase6 4 2 7" xfId="10287"/>
    <cellStyle name="40% - Ênfase6 4 2 7 2" xfId="20650"/>
    <cellStyle name="40% - Ênfase6 4 2 7 3" xfId="31838"/>
    <cellStyle name="40% - Ênfase6 4 2 8" xfId="12016"/>
    <cellStyle name="40% - Ênfase6 4 2 8 2" xfId="22543"/>
    <cellStyle name="40% - Ênfase6 4 2 8 3" xfId="33729"/>
    <cellStyle name="40% - Ênfase6 4 2 9" xfId="13741"/>
    <cellStyle name="40% - Ênfase6 4 2 9 2" xfId="24439"/>
    <cellStyle name="40% - Ênfase6 4 2 9 3" xfId="35625"/>
    <cellStyle name="40% - Ênfase6 4 3" xfId="518"/>
    <cellStyle name="40% - Ênfase6 4 3 10" xfId="43159"/>
    <cellStyle name="40% - Ênfase6 4 3 2" xfId="10432"/>
    <cellStyle name="40% - Ênfase6 4 3 2 2" xfId="20808"/>
    <cellStyle name="40% - Ênfase6 4 3 2 3" xfId="31996"/>
    <cellStyle name="40% - Ênfase6 4 3 3" xfId="12160"/>
    <cellStyle name="40% - Ênfase6 4 3 3 2" xfId="22701"/>
    <cellStyle name="40% - Ênfase6 4 3 3 3" xfId="33887"/>
    <cellStyle name="40% - Ênfase6 4 3 4" xfId="13885"/>
    <cellStyle name="40% - Ênfase6 4 3 4 2" xfId="24597"/>
    <cellStyle name="40% - Ênfase6 4 3 4 3" xfId="35783"/>
    <cellStyle name="40% - Ênfase6 4 3 5" xfId="15610"/>
    <cellStyle name="40% - Ênfase6 4 3 5 2" xfId="26493"/>
    <cellStyle name="40% - Ênfase6 4 3 5 3" xfId="37679"/>
    <cellStyle name="40% - Ênfase6 4 3 6" xfId="17335"/>
    <cellStyle name="40% - Ênfase6 4 3 6 2" xfId="28389"/>
    <cellStyle name="40% - Ênfase6 4 3 6 3" xfId="39575"/>
    <cellStyle name="40% - Ênfase6 4 3 7" xfId="19060"/>
    <cellStyle name="40% - Ênfase6 4 3 8" xfId="30248"/>
    <cellStyle name="40% - Ênfase6 4 3 9" xfId="41434"/>
    <cellStyle name="40% - Ênfase6 4 4" xfId="834"/>
    <cellStyle name="40% - Ênfase6 4 4 10" xfId="43447"/>
    <cellStyle name="40% - Ênfase6 4 4 2" xfId="10720"/>
    <cellStyle name="40% - Ênfase6 4 4 2 2" xfId="21124"/>
    <cellStyle name="40% - Ênfase6 4 4 2 3" xfId="32312"/>
    <cellStyle name="40% - Ênfase6 4 4 3" xfId="12448"/>
    <cellStyle name="40% - Ênfase6 4 4 3 2" xfId="23017"/>
    <cellStyle name="40% - Ênfase6 4 4 3 3" xfId="34203"/>
    <cellStyle name="40% - Ênfase6 4 4 4" xfId="14173"/>
    <cellStyle name="40% - Ênfase6 4 4 4 2" xfId="24913"/>
    <cellStyle name="40% - Ênfase6 4 4 4 3" xfId="36099"/>
    <cellStyle name="40% - Ênfase6 4 4 5" xfId="15898"/>
    <cellStyle name="40% - Ênfase6 4 4 5 2" xfId="26809"/>
    <cellStyle name="40% - Ênfase6 4 4 5 3" xfId="37995"/>
    <cellStyle name="40% - Ênfase6 4 4 6" xfId="17623"/>
    <cellStyle name="40% - Ênfase6 4 4 6 2" xfId="28705"/>
    <cellStyle name="40% - Ênfase6 4 4 6 3" xfId="39891"/>
    <cellStyle name="40% - Ênfase6 4 4 7" xfId="19348"/>
    <cellStyle name="40% - Ênfase6 4 4 8" xfId="30536"/>
    <cellStyle name="40% - Ênfase6 4 4 9" xfId="41722"/>
    <cellStyle name="40% - Ênfase6 4 5" xfId="1150"/>
    <cellStyle name="40% - Ênfase6 4 5 10" xfId="43735"/>
    <cellStyle name="40% - Ênfase6 4 5 2" xfId="11008"/>
    <cellStyle name="40% - Ênfase6 4 5 2 2" xfId="21440"/>
    <cellStyle name="40% - Ênfase6 4 5 2 3" xfId="32628"/>
    <cellStyle name="40% - Ênfase6 4 5 3" xfId="12736"/>
    <cellStyle name="40% - Ênfase6 4 5 3 2" xfId="23333"/>
    <cellStyle name="40% - Ênfase6 4 5 3 3" xfId="34519"/>
    <cellStyle name="40% - Ênfase6 4 5 4" xfId="14461"/>
    <cellStyle name="40% - Ênfase6 4 5 4 2" xfId="25229"/>
    <cellStyle name="40% - Ênfase6 4 5 4 3" xfId="36415"/>
    <cellStyle name="40% - Ênfase6 4 5 5" xfId="16186"/>
    <cellStyle name="40% - Ênfase6 4 5 5 2" xfId="27125"/>
    <cellStyle name="40% - Ênfase6 4 5 5 3" xfId="38311"/>
    <cellStyle name="40% - Ênfase6 4 5 6" xfId="17911"/>
    <cellStyle name="40% - Ênfase6 4 5 6 2" xfId="29021"/>
    <cellStyle name="40% - Ênfase6 4 5 6 3" xfId="40207"/>
    <cellStyle name="40% - Ênfase6 4 5 7" xfId="19636"/>
    <cellStyle name="40% - Ênfase6 4 5 8" xfId="30824"/>
    <cellStyle name="40% - Ênfase6 4 5 9" xfId="42010"/>
    <cellStyle name="40% - Ênfase6 4 6" xfId="1466"/>
    <cellStyle name="40% - Ênfase6 4 6 10" xfId="44023"/>
    <cellStyle name="40% - Ênfase6 4 6 2" xfId="11296"/>
    <cellStyle name="40% - Ênfase6 4 6 2 2" xfId="21756"/>
    <cellStyle name="40% - Ênfase6 4 6 2 3" xfId="32944"/>
    <cellStyle name="40% - Ênfase6 4 6 3" xfId="13024"/>
    <cellStyle name="40% - Ênfase6 4 6 3 2" xfId="23649"/>
    <cellStyle name="40% - Ênfase6 4 6 3 3" xfId="34835"/>
    <cellStyle name="40% - Ênfase6 4 6 4" xfId="14749"/>
    <cellStyle name="40% - Ênfase6 4 6 4 2" xfId="25545"/>
    <cellStyle name="40% - Ênfase6 4 6 4 3" xfId="36731"/>
    <cellStyle name="40% - Ênfase6 4 6 5" xfId="16474"/>
    <cellStyle name="40% - Ênfase6 4 6 5 2" xfId="27441"/>
    <cellStyle name="40% - Ênfase6 4 6 5 3" xfId="38627"/>
    <cellStyle name="40% - Ênfase6 4 6 6" xfId="18199"/>
    <cellStyle name="40% - Ênfase6 4 6 6 2" xfId="29337"/>
    <cellStyle name="40% - Ênfase6 4 6 6 3" xfId="40523"/>
    <cellStyle name="40% - Ênfase6 4 6 7" xfId="19924"/>
    <cellStyle name="40% - Ênfase6 4 6 8" xfId="31112"/>
    <cellStyle name="40% - Ênfase6 4 6 9" xfId="42298"/>
    <cellStyle name="40% - Ênfase6 4 7" xfId="1782"/>
    <cellStyle name="40% - Ênfase6 4 7 10" xfId="44311"/>
    <cellStyle name="40% - Ênfase6 4 7 2" xfId="11584"/>
    <cellStyle name="40% - Ênfase6 4 7 2 2" xfId="22072"/>
    <cellStyle name="40% - Ênfase6 4 7 2 3" xfId="33260"/>
    <cellStyle name="40% - Ênfase6 4 7 3" xfId="13312"/>
    <cellStyle name="40% - Ênfase6 4 7 3 2" xfId="23965"/>
    <cellStyle name="40% - Ênfase6 4 7 3 3" xfId="35151"/>
    <cellStyle name="40% - Ênfase6 4 7 4" xfId="15037"/>
    <cellStyle name="40% - Ênfase6 4 7 4 2" xfId="25861"/>
    <cellStyle name="40% - Ênfase6 4 7 4 3" xfId="37047"/>
    <cellStyle name="40% - Ênfase6 4 7 5" xfId="16762"/>
    <cellStyle name="40% - Ênfase6 4 7 5 2" xfId="27757"/>
    <cellStyle name="40% - Ênfase6 4 7 5 3" xfId="38943"/>
    <cellStyle name="40% - Ênfase6 4 7 6" xfId="18487"/>
    <cellStyle name="40% - Ênfase6 4 7 6 2" xfId="29653"/>
    <cellStyle name="40% - Ênfase6 4 7 6 3" xfId="40839"/>
    <cellStyle name="40% - Ênfase6 4 7 7" xfId="20212"/>
    <cellStyle name="40% - Ênfase6 4 7 8" xfId="31400"/>
    <cellStyle name="40% - Ênfase6 4 7 9" xfId="42586"/>
    <cellStyle name="40% - Ênfase6 4 8" xfId="2055"/>
    <cellStyle name="40% - Ênfase6 4 8 2" xfId="20500"/>
    <cellStyle name="40% - Ênfase6 4 8 3" xfId="31688"/>
    <cellStyle name="40% - Ênfase6 4 9" xfId="11872"/>
    <cellStyle name="40% - Ênfase6 4 9 2" xfId="22385"/>
    <cellStyle name="40% - Ênfase6 4 9 3" xfId="33571"/>
    <cellStyle name="40% - Ênfase6 5" xfId="222"/>
    <cellStyle name="40% - Ênfase6 5 10" xfId="13617"/>
    <cellStyle name="40% - Ênfase6 5 10 2" xfId="24303"/>
    <cellStyle name="40% - Ênfase6 5 10 3" xfId="35489"/>
    <cellStyle name="40% - Ênfase6 5 11" xfId="15342"/>
    <cellStyle name="40% - Ênfase6 5 11 2" xfId="26199"/>
    <cellStyle name="40% - Ênfase6 5 11 3" xfId="37385"/>
    <cellStyle name="40% - Ênfase6 5 12" xfId="17067"/>
    <cellStyle name="40% - Ênfase6 5 12 2" xfId="28095"/>
    <cellStyle name="40% - Ênfase6 5 12 3" xfId="39281"/>
    <cellStyle name="40% - Ênfase6 5 13" xfId="18792"/>
    <cellStyle name="40% - Ênfase6 5 14" xfId="29980"/>
    <cellStyle name="40% - Ênfase6 5 15" xfId="41166"/>
    <cellStyle name="40% - Ênfase6 5 16" xfId="42891"/>
    <cellStyle name="40% - Ênfase6 5 2" xfId="380"/>
    <cellStyle name="40% - Ênfase6 5 2 10" xfId="15486"/>
    <cellStyle name="40% - Ênfase6 5 2 10 2" xfId="26357"/>
    <cellStyle name="40% - Ênfase6 5 2 10 3" xfId="37543"/>
    <cellStyle name="40% - Ênfase6 5 2 11" xfId="17211"/>
    <cellStyle name="40% - Ênfase6 5 2 11 2" xfId="28253"/>
    <cellStyle name="40% - Ênfase6 5 2 11 3" xfId="39439"/>
    <cellStyle name="40% - Ênfase6 5 2 12" xfId="18936"/>
    <cellStyle name="40% - Ênfase6 5 2 13" xfId="30124"/>
    <cellStyle name="40% - Ênfase6 5 2 14" xfId="41310"/>
    <cellStyle name="40% - Ênfase6 5 2 15" xfId="43035"/>
    <cellStyle name="40% - Ênfase6 5 2 2" xfId="698"/>
    <cellStyle name="40% - Ênfase6 5 2 2 10" xfId="43323"/>
    <cellStyle name="40% - Ênfase6 5 2 2 2" xfId="10596"/>
    <cellStyle name="40% - Ênfase6 5 2 2 2 2" xfId="20988"/>
    <cellStyle name="40% - Ênfase6 5 2 2 2 3" xfId="32176"/>
    <cellStyle name="40% - Ênfase6 5 2 2 3" xfId="12324"/>
    <cellStyle name="40% - Ênfase6 5 2 2 3 2" xfId="22881"/>
    <cellStyle name="40% - Ênfase6 5 2 2 3 3" xfId="34067"/>
    <cellStyle name="40% - Ênfase6 5 2 2 4" xfId="14049"/>
    <cellStyle name="40% - Ênfase6 5 2 2 4 2" xfId="24777"/>
    <cellStyle name="40% - Ênfase6 5 2 2 4 3" xfId="35963"/>
    <cellStyle name="40% - Ênfase6 5 2 2 5" xfId="15774"/>
    <cellStyle name="40% - Ênfase6 5 2 2 5 2" xfId="26673"/>
    <cellStyle name="40% - Ênfase6 5 2 2 5 3" xfId="37859"/>
    <cellStyle name="40% - Ênfase6 5 2 2 6" xfId="17499"/>
    <cellStyle name="40% - Ênfase6 5 2 2 6 2" xfId="28569"/>
    <cellStyle name="40% - Ênfase6 5 2 2 6 3" xfId="39755"/>
    <cellStyle name="40% - Ênfase6 5 2 2 7" xfId="19224"/>
    <cellStyle name="40% - Ênfase6 5 2 2 8" xfId="30412"/>
    <cellStyle name="40% - Ênfase6 5 2 2 9" xfId="41598"/>
    <cellStyle name="40% - Ênfase6 5 2 3" xfId="1014"/>
    <cellStyle name="40% - Ênfase6 5 2 3 10" xfId="43611"/>
    <cellStyle name="40% - Ênfase6 5 2 3 2" xfId="10884"/>
    <cellStyle name="40% - Ênfase6 5 2 3 2 2" xfId="21304"/>
    <cellStyle name="40% - Ênfase6 5 2 3 2 3" xfId="32492"/>
    <cellStyle name="40% - Ênfase6 5 2 3 3" xfId="12612"/>
    <cellStyle name="40% - Ênfase6 5 2 3 3 2" xfId="23197"/>
    <cellStyle name="40% - Ênfase6 5 2 3 3 3" xfId="34383"/>
    <cellStyle name="40% - Ênfase6 5 2 3 4" xfId="14337"/>
    <cellStyle name="40% - Ênfase6 5 2 3 4 2" xfId="25093"/>
    <cellStyle name="40% - Ênfase6 5 2 3 4 3" xfId="36279"/>
    <cellStyle name="40% - Ênfase6 5 2 3 5" xfId="16062"/>
    <cellStyle name="40% - Ênfase6 5 2 3 5 2" xfId="26989"/>
    <cellStyle name="40% - Ênfase6 5 2 3 5 3" xfId="38175"/>
    <cellStyle name="40% - Ênfase6 5 2 3 6" xfId="17787"/>
    <cellStyle name="40% - Ênfase6 5 2 3 6 2" xfId="28885"/>
    <cellStyle name="40% - Ênfase6 5 2 3 6 3" xfId="40071"/>
    <cellStyle name="40% - Ênfase6 5 2 3 7" xfId="19512"/>
    <cellStyle name="40% - Ênfase6 5 2 3 8" xfId="30700"/>
    <cellStyle name="40% - Ênfase6 5 2 3 9" xfId="41886"/>
    <cellStyle name="40% - Ênfase6 5 2 4" xfId="1330"/>
    <cellStyle name="40% - Ênfase6 5 2 4 10" xfId="43899"/>
    <cellStyle name="40% - Ênfase6 5 2 4 2" xfId="11172"/>
    <cellStyle name="40% - Ênfase6 5 2 4 2 2" xfId="21620"/>
    <cellStyle name="40% - Ênfase6 5 2 4 2 3" xfId="32808"/>
    <cellStyle name="40% - Ênfase6 5 2 4 3" xfId="12900"/>
    <cellStyle name="40% - Ênfase6 5 2 4 3 2" xfId="23513"/>
    <cellStyle name="40% - Ênfase6 5 2 4 3 3" xfId="34699"/>
    <cellStyle name="40% - Ênfase6 5 2 4 4" xfId="14625"/>
    <cellStyle name="40% - Ênfase6 5 2 4 4 2" xfId="25409"/>
    <cellStyle name="40% - Ênfase6 5 2 4 4 3" xfId="36595"/>
    <cellStyle name="40% - Ênfase6 5 2 4 5" xfId="16350"/>
    <cellStyle name="40% - Ênfase6 5 2 4 5 2" xfId="27305"/>
    <cellStyle name="40% - Ênfase6 5 2 4 5 3" xfId="38491"/>
    <cellStyle name="40% - Ênfase6 5 2 4 6" xfId="18075"/>
    <cellStyle name="40% - Ênfase6 5 2 4 6 2" xfId="29201"/>
    <cellStyle name="40% - Ênfase6 5 2 4 6 3" xfId="40387"/>
    <cellStyle name="40% - Ênfase6 5 2 4 7" xfId="19800"/>
    <cellStyle name="40% - Ênfase6 5 2 4 8" xfId="30988"/>
    <cellStyle name="40% - Ênfase6 5 2 4 9" xfId="42174"/>
    <cellStyle name="40% - Ênfase6 5 2 5" xfId="1646"/>
    <cellStyle name="40% - Ênfase6 5 2 5 10" xfId="44187"/>
    <cellStyle name="40% - Ênfase6 5 2 5 2" xfId="11460"/>
    <cellStyle name="40% - Ênfase6 5 2 5 2 2" xfId="21936"/>
    <cellStyle name="40% - Ênfase6 5 2 5 2 3" xfId="33124"/>
    <cellStyle name="40% - Ênfase6 5 2 5 3" xfId="13188"/>
    <cellStyle name="40% - Ênfase6 5 2 5 3 2" xfId="23829"/>
    <cellStyle name="40% - Ênfase6 5 2 5 3 3" xfId="35015"/>
    <cellStyle name="40% - Ênfase6 5 2 5 4" xfId="14913"/>
    <cellStyle name="40% - Ênfase6 5 2 5 4 2" xfId="25725"/>
    <cellStyle name="40% - Ênfase6 5 2 5 4 3" xfId="36911"/>
    <cellStyle name="40% - Ênfase6 5 2 5 5" xfId="16638"/>
    <cellStyle name="40% - Ênfase6 5 2 5 5 2" xfId="27621"/>
    <cellStyle name="40% - Ênfase6 5 2 5 5 3" xfId="38807"/>
    <cellStyle name="40% - Ênfase6 5 2 5 6" xfId="18363"/>
    <cellStyle name="40% - Ênfase6 5 2 5 6 2" xfId="29517"/>
    <cellStyle name="40% - Ênfase6 5 2 5 6 3" xfId="40703"/>
    <cellStyle name="40% - Ênfase6 5 2 5 7" xfId="20088"/>
    <cellStyle name="40% - Ênfase6 5 2 5 8" xfId="31276"/>
    <cellStyle name="40% - Ênfase6 5 2 5 9" xfId="42462"/>
    <cellStyle name="40% - Ênfase6 5 2 6" xfId="1962"/>
    <cellStyle name="40% - Ênfase6 5 2 6 10" xfId="44475"/>
    <cellStyle name="40% - Ênfase6 5 2 6 2" xfId="11748"/>
    <cellStyle name="40% - Ênfase6 5 2 6 2 2" xfId="22252"/>
    <cellStyle name="40% - Ênfase6 5 2 6 2 3" xfId="33440"/>
    <cellStyle name="40% - Ênfase6 5 2 6 3" xfId="13476"/>
    <cellStyle name="40% - Ênfase6 5 2 6 3 2" xfId="24145"/>
    <cellStyle name="40% - Ênfase6 5 2 6 3 3" xfId="35331"/>
    <cellStyle name="40% - Ênfase6 5 2 6 4" xfId="15201"/>
    <cellStyle name="40% - Ênfase6 5 2 6 4 2" xfId="26041"/>
    <cellStyle name="40% - Ênfase6 5 2 6 4 3" xfId="37227"/>
    <cellStyle name="40% - Ênfase6 5 2 6 5" xfId="16926"/>
    <cellStyle name="40% - Ênfase6 5 2 6 5 2" xfId="27937"/>
    <cellStyle name="40% - Ênfase6 5 2 6 5 3" xfId="39123"/>
    <cellStyle name="40% - Ênfase6 5 2 6 6" xfId="18651"/>
    <cellStyle name="40% - Ênfase6 5 2 6 6 2" xfId="29833"/>
    <cellStyle name="40% - Ênfase6 5 2 6 6 3" xfId="41019"/>
    <cellStyle name="40% - Ênfase6 5 2 6 7" xfId="20376"/>
    <cellStyle name="40% - Ênfase6 5 2 6 8" xfId="31564"/>
    <cellStyle name="40% - Ênfase6 5 2 6 9" xfId="42750"/>
    <cellStyle name="40% - Ênfase6 5 2 7" xfId="10307"/>
    <cellStyle name="40% - Ênfase6 5 2 7 2" xfId="20672"/>
    <cellStyle name="40% - Ênfase6 5 2 7 3" xfId="31860"/>
    <cellStyle name="40% - Ênfase6 5 2 8" xfId="12036"/>
    <cellStyle name="40% - Ênfase6 5 2 8 2" xfId="22565"/>
    <cellStyle name="40% - Ênfase6 5 2 8 3" xfId="33751"/>
    <cellStyle name="40% - Ênfase6 5 2 9" xfId="13761"/>
    <cellStyle name="40% - Ênfase6 5 2 9 2" xfId="24461"/>
    <cellStyle name="40% - Ênfase6 5 2 9 3" xfId="35647"/>
    <cellStyle name="40% - Ênfase6 5 3" xfId="540"/>
    <cellStyle name="40% - Ênfase6 5 3 10" xfId="43179"/>
    <cellStyle name="40% - Ênfase6 5 3 2" xfId="10452"/>
    <cellStyle name="40% - Ênfase6 5 3 2 2" xfId="20830"/>
    <cellStyle name="40% - Ênfase6 5 3 2 3" xfId="32018"/>
    <cellStyle name="40% - Ênfase6 5 3 3" xfId="12180"/>
    <cellStyle name="40% - Ênfase6 5 3 3 2" xfId="22723"/>
    <cellStyle name="40% - Ênfase6 5 3 3 3" xfId="33909"/>
    <cellStyle name="40% - Ênfase6 5 3 4" xfId="13905"/>
    <cellStyle name="40% - Ênfase6 5 3 4 2" xfId="24619"/>
    <cellStyle name="40% - Ênfase6 5 3 4 3" xfId="35805"/>
    <cellStyle name="40% - Ênfase6 5 3 5" xfId="15630"/>
    <cellStyle name="40% - Ênfase6 5 3 5 2" xfId="26515"/>
    <cellStyle name="40% - Ênfase6 5 3 5 3" xfId="37701"/>
    <cellStyle name="40% - Ênfase6 5 3 6" xfId="17355"/>
    <cellStyle name="40% - Ênfase6 5 3 6 2" xfId="28411"/>
    <cellStyle name="40% - Ênfase6 5 3 6 3" xfId="39597"/>
    <cellStyle name="40% - Ênfase6 5 3 7" xfId="19080"/>
    <cellStyle name="40% - Ênfase6 5 3 8" xfId="30268"/>
    <cellStyle name="40% - Ênfase6 5 3 9" xfId="41454"/>
    <cellStyle name="40% - Ênfase6 5 4" xfId="856"/>
    <cellStyle name="40% - Ênfase6 5 4 10" xfId="43467"/>
    <cellStyle name="40% - Ênfase6 5 4 2" xfId="10740"/>
    <cellStyle name="40% - Ênfase6 5 4 2 2" xfId="21146"/>
    <cellStyle name="40% - Ênfase6 5 4 2 3" xfId="32334"/>
    <cellStyle name="40% - Ênfase6 5 4 3" xfId="12468"/>
    <cellStyle name="40% - Ênfase6 5 4 3 2" xfId="23039"/>
    <cellStyle name="40% - Ênfase6 5 4 3 3" xfId="34225"/>
    <cellStyle name="40% - Ênfase6 5 4 4" xfId="14193"/>
    <cellStyle name="40% - Ênfase6 5 4 4 2" xfId="24935"/>
    <cellStyle name="40% - Ênfase6 5 4 4 3" xfId="36121"/>
    <cellStyle name="40% - Ênfase6 5 4 5" xfId="15918"/>
    <cellStyle name="40% - Ênfase6 5 4 5 2" xfId="26831"/>
    <cellStyle name="40% - Ênfase6 5 4 5 3" xfId="38017"/>
    <cellStyle name="40% - Ênfase6 5 4 6" xfId="17643"/>
    <cellStyle name="40% - Ênfase6 5 4 6 2" xfId="28727"/>
    <cellStyle name="40% - Ênfase6 5 4 6 3" xfId="39913"/>
    <cellStyle name="40% - Ênfase6 5 4 7" xfId="19368"/>
    <cellStyle name="40% - Ênfase6 5 4 8" xfId="30556"/>
    <cellStyle name="40% - Ênfase6 5 4 9" xfId="41742"/>
    <cellStyle name="40% - Ênfase6 5 5" xfId="1172"/>
    <cellStyle name="40% - Ênfase6 5 5 10" xfId="43755"/>
    <cellStyle name="40% - Ênfase6 5 5 2" xfId="11028"/>
    <cellStyle name="40% - Ênfase6 5 5 2 2" xfId="21462"/>
    <cellStyle name="40% - Ênfase6 5 5 2 3" xfId="32650"/>
    <cellStyle name="40% - Ênfase6 5 5 3" xfId="12756"/>
    <cellStyle name="40% - Ênfase6 5 5 3 2" xfId="23355"/>
    <cellStyle name="40% - Ênfase6 5 5 3 3" xfId="34541"/>
    <cellStyle name="40% - Ênfase6 5 5 4" xfId="14481"/>
    <cellStyle name="40% - Ênfase6 5 5 4 2" xfId="25251"/>
    <cellStyle name="40% - Ênfase6 5 5 4 3" xfId="36437"/>
    <cellStyle name="40% - Ênfase6 5 5 5" xfId="16206"/>
    <cellStyle name="40% - Ênfase6 5 5 5 2" xfId="27147"/>
    <cellStyle name="40% - Ênfase6 5 5 5 3" xfId="38333"/>
    <cellStyle name="40% - Ênfase6 5 5 6" xfId="17931"/>
    <cellStyle name="40% - Ênfase6 5 5 6 2" xfId="29043"/>
    <cellStyle name="40% - Ênfase6 5 5 6 3" xfId="40229"/>
    <cellStyle name="40% - Ênfase6 5 5 7" xfId="19656"/>
    <cellStyle name="40% - Ênfase6 5 5 8" xfId="30844"/>
    <cellStyle name="40% - Ênfase6 5 5 9" xfId="42030"/>
    <cellStyle name="40% - Ênfase6 5 6" xfId="1488"/>
    <cellStyle name="40% - Ênfase6 5 6 10" xfId="44043"/>
    <cellStyle name="40% - Ênfase6 5 6 2" xfId="11316"/>
    <cellStyle name="40% - Ênfase6 5 6 2 2" xfId="21778"/>
    <cellStyle name="40% - Ênfase6 5 6 2 3" xfId="32966"/>
    <cellStyle name="40% - Ênfase6 5 6 3" xfId="13044"/>
    <cellStyle name="40% - Ênfase6 5 6 3 2" xfId="23671"/>
    <cellStyle name="40% - Ênfase6 5 6 3 3" xfId="34857"/>
    <cellStyle name="40% - Ênfase6 5 6 4" xfId="14769"/>
    <cellStyle name="40% - Ênfase6 5 6 4 2" xfId="25567"/>
    <cellStyle name="40% - Ênfase6 5 6 4 3" xfId="36753"/>
    <cellStyle name="40% - Ênfase6 5 6 5" xfId="16494"/>
    <cellStyle name="40% - Ênfase6 5 6 5 2" xfId="27463"/>
    <cellStyle name="40% - Ênfase6 5 6 5 3" xfId="38649"/>
    <cellStyle name="40% - Ênfase6 5 6 6" xfId="18219"/>
    <cellStyle name="40% - Ênfase6 5 6 6 2" xfId="29359"/>
    <cellStyle name="40% - Ênfase6 5 6 6 3" xfId="40545"/>
    <cellStyle name="40% - Ênfase6 5 6 7" xfId="19944"/>
    <cellStyle name="40% - Ênfase6 5 6 8" xfId="31132"/>
    <cellStyle name="40% - Ênfase6 5 6 9" xfId="42318"/>
    <cellStyle name="40% - Ênfase6 5 7" xfId="1804"/>
    <cellStyle name="40% - Ênfase6 5 7 10" xfId="44331"/>
    <cellStyle name="40% - Ênfase6 5 7 2" xfId="11604"/>
    <cellStyle name="40% - Ênfase6 5 7 2 2" xfId="22094"/>
    <cellStyle name="40% - Ênfase6 5 7 2 3" xfId="33282"/>
    <cellStyle name="40% - Ênfase6 5 7 3" xfId="13332"/>
    <cellStyle name="40% - Ênfase6 5 7 3 2" xfId="23987"/>
    <cellStyle name="40% - Ênfase6 5 7 3 3" xfId="35173"/>
    <cellStyle name="40% - Ênfase6 5 7 4" xfId="15057"/>
    <cellStyle name="40% - Ênfase6 5 7 4 2" xfId="25883"/>
    <cellStyle name="40% - Ênfase6 5 7 4 3" xfId="37069"/>
    <cellStyle name="40% - Ênfase6 5 7 5" xfId="16782"/>
    <cellStyle name="40% - Ênfase6 5 7 5 2" xfId="27779"/>
    <cellStyle name="40% - Ênfase6 5 7 5 3" xfId="38965"/>
    <cellStyle name="40% - Ênfase6 5 7 6" xfId="18507"/>
    <cellStyle name="40% - Ênfase6 5 7 6 2" xfId="29675"/>
    <cellStyle name="40% - Ênfase6 5 7 6 3" xfId="40861"/>
    <cellStyle name="40% - Ênfase6 5 7 7" xfId="20232"/>
    <cellStyle name="40% - Ênfase6 5 7 8" xfId="31420"/>
    <cellStyle name="40% - Ênfase6 5 7 9" xfId="42606"/>
    <cellStyle name="40% - Ênfase6 5 8" xfId="2137"/>
    <cellStyle name="40% - Ênfase6 5 8 2" xfId="20520"/>
    <cellStyle name="40% - Ênfase6 5 8 3" xfId="31708"/>
    <cellStyle name="40% - Ênfase6 5 9" xfId="11892"/>
    <cellStyle name="40% - Ênfase6 5 9 2" xfId="22407"/>
    <cellStyle name="40% - Ênfase6 5 9 3" xfId="33593"/>
    <cellStyle name="40% - Ênfase6 6" xfId="290"/>
    <cellStyle name="40% - Ênfase6 6 10" xfId="15404"/>
    <cellStyle name="40% - Ênfase6 6 10 2" xfId="26267"/>
    <cellStyle name="40% - Ênfase6 6 10 3" xfId="37453"/>
    <cellStyle name="40% - Ênfase6 6 11" xfId="17129"/>
    <cellStyle name="40% - Ênfase6 6 11 2" xfId="28163"/>
    <cellStyle name="40% - Ênfase6 6 11 3" xfId="39349"/>
    <cellStyle name="40% - Ênfase6 6 12" xfId="18854"/>
    <cellStyle name="40% - Ênfase6 6 13" xfId="30042"/>
    <cellStyle name="40% - Ênfase6 6 14" xfId="41228"/>
    <cellStyle name="40% - Ênfase6 6 15" xfId="42953"/>
    <cellStyle name="40% - Ênfase6 6 2" xfId="608"/>
    <cellStyle name="40% - Ênfase6 6 2 10" xfId="43241"/>
    <cellStyle name="40% - Ênfase6 6 2 2" xfId="10514"/>
    <cellStyle name="40% - Ênfase6 6 2 2 2" xfId="20898"/>
    <cellStyle name="40% - Ênfase6 6 2 2 3" xfId="32086"/>
    <cellStyle name="40% - Ênfase6 6 2 3" xfId="12242"/>
    <cellStyle name="40% - Ênfase6 6 2 3 2" xfId="22791"/>
    <cellStyle name="40% - Ênfase6 6 2 3 3" xfId="33977"/>
    <cellStyle name="40% - Ênfase6 6 2 4" xfId="13967"/>
    <cellStyle name="40% - Ênfase6 6 2 4 2" xfId="24687"/>
    <cellStyle name="40% - Ênfase6 6 2 4 3" xfId="35873"/>
    <cellStyle name="40% - Ênfase6 6 2 5" xfId="15692"/>
    <cellStyle name="40% - Ênfase6 6 2 5 2" xfId="26583"/>
    <cellStyle name="40% - Ênfase6 6 2 5 3" xfId="37769"/>
    <cellStyle name="40% - Ênfase6 6 2 6" xfId="17417"/>
    <cellStyle name="40% - Ênfase6 6 2 6 2" xfId="28479"/>
    <cellStyle name="40% - Ênfase6 6 2 6 3" xfId="39665"/>
    <cellStyle name="40% - Ênfase6 6 2 7" xfId="19142"/>
    <cellStyle name="40% - Ênfase6 6 2 8" xfId="30330"/>
    <cellStyle name="40% - Ênfase6 6 2 9" xfId="41516"/>
    <cellStyle name="40% - Ênfase6 6 3" xfId="924"/>
    <cellStyle name="40% - Ênfase6 6 3 10" xfId="43529"/>
    <cellStyle name="40% - Ênfase6 6 3 2" xfId="10802"/>
    <cellStyle name="40% - Ênfase6 6 3 2 2" xfId="21214"/>
    <cellStyle name="40% - Ênfase6 6 3 2 3" xfId="32402"/>
    <cellStyle name="40% - Ênfase6 6 3 3" xfId="12530"/>
    <cellStyle name="40% - Ênfase6 6 3 3 2" xfId="23107"/>
    <cellStyle name="40% - Ênfase6 6 3 3 3" xfId="34293"/>
    <cellStyle name="40% - Ênfase6 6 3 4" xfId="14255"/>
    <cellStyle name="40% - Ênfase6 6 3 4 2" xfId="25003"/>
    <cellStyle name="40% - Ênfase6 6 3 4 3" xfId="36189"/>
    <cellStyle name="40% - Ênfase6 6 3 5" xfId="15980"/>
    <cellStyle name="40% - Ênfase6 6 3 5 2" xfId="26899"/>
    <cellStyle name="40% - Ênfase6 6 3 5 3" xfId="38085"/>
    <cellStyle name="40% - Ênfase6 6 3 6" xfId="17705"/>
    <cellStyle name="40% - Ênfase6 6 3 6 2" xfId="28795"/>
    <cellStyle name="40% - Ênfase6 6 3 6 3" xfId="39981"/>
    <cellStyle name="40% - Ênfase6 6 3 7" xfId="19430"/>
    <cellStyle name="40% - Ênfase6 6 3 8" xfId="30618"/>
    <cellStyle name="40% - Ênfase6 6 3 9" xfId="41804"/>
    <cellStyle name="40% - Ênfase6 6 4" xfId="1240"/>
    <cellStyle name="40% - Ênfase6 6 4 10" xfId="43817"/>
    <cellStyle name="40% - Ênfase6 6 4 2" xfId="11090"/>
    <cellStyle name="40% - Ênfase6 6 4 2 2" xfId="21530"/>
    <cellStyle name="40% - Ênfase6 6 4 2 3" xfId="32718"/>
    <cellStyle name="40% - Ênfase6 6 4 3" xfId="12818"/>
    <cellStyle name="40% - Ênfase6 6 4 3 2" xfId="23423"/>
    <cellStyle name="40% - Ênfase6 6 4 3 3" xfId="34609"/>
    <cellStyle name="40% - Ênfase6 6 4 4" xfId="14543"/>
    <cellStyle name="40% - Ênfase6 6 4 4 2" xfId="25319"/>
    <cellStyle name="40% - Ênfase6 6 4 4 3" xfId="36505"/>
    <cellStyle name="40% - Ênfase6 6 4 5" xfId="16268"/>
    <cellStyle name="40% - Ênfase6 6 4 5 2" xfId="27215"/>
    <cellStyle name="40% - Ênfase6 6 4 5 3" xfId="38401"/>
    <cellStyle name="40% - Ênfase6 6 4 6" xfId="17993"/>
    <cellStyle name="40% - Ênfase6 6 4 6 2" xfId="29111"/>
    <cellStyle name="40% - Ênfase6 6 4 6 3" xfId="40297"/>
    <cellStyle name="40% - Ênfase6 6 4 7" xfId="19718"/>
    <cellStyle name="40% - Ênfase6 6 4 8" xfId="30906"/>
    <cellStyle name="40% - Ênfase6 6 4 9" xfId="42092"/>
    <cellStyle name="40% - Ênfase6 6 5" xfId="1556"/>
    <cellStyle name="40% - Ênfase6 6 5 10" xfId="44105"/>
    <cellStyle name="40% - Ênfase6 6 5 2" xfId="11378"/>
    <cellStyle name="40% - Ênfase6 6 5 2 2" xfId="21846"/>
    <cellStyle name="40% - Ênfase6 6 5 2 3" xfId="33034"/>
    <cellStyle name="40% - Ênfase6 6 5 3" xfId="13106"/>
    <cellStyle name="40% - Ênfase6 6 5 3 2" xfId="23739"/>
    <cellStyle name="40% - Ênfase6 6 5 3 3" xfId="34925"/>
    <cellStyle name="40% - Ênfase6 6 5 4" xfId="14831"/>
    <cellStyle name="40% - Ênfase6 6 5 4 2" xfId="25635"/>
    <cellStyle name="40% - Ênfase6 6 5 4 3" xfId="36821"/>
    <cellStyle name="40% - Ênfase6 6 5 5" xfId="16556"/>
    <cellStyle name="40% - Ênfase6 6 5 5 2" xfId="27531"/>
    <cellStyle name="40% - Ênfase6 6 5 5 3" xfId="38717"/>
    <cellStyle name="40% - Ênfase6 6 5 6" xfId="18281"/>
    <cellStyle name="40% - Ênfase6 6 5 6 2" xfId="29427"/>
    <cellStyle name="40% - Ênfase6 6 5 6 3" xfId="40613"/>
    <cellStyle name="40% - Ênfase6 6 5 7" xfId="20006"/>
    <cellStyle name="40% - Ênfase6 6 5 8" xfId="31194"/>
    <cellStyle name="40% - Ênfase6 6 5 9" xfId="42380"/>
    <cellStyle name="40% - Ênfase6 6 6" xfId="1872"/>
    <cellStyle name="40% - Ênfase6 6 6 10" xfId="44393"/>
    <cellStyle name="40% - Ênfase6 6 6 2" xfId="11666"/>
    <cellStyle name="40% - Ênfase6 6 6 2 2" xfId="22162"/>
    <cellStyle name="40% - Ênfase6 6 6 2 3" xfId="33350"/>
    <cellStyle name="40% - Ênfase6 6 6 3" xfId="13394"/>
    <cellStyle name="40% - Ênfase6 6 6 3 2" xfId="24055"/>
    <cellStyle name="40% - Ênfase6 6 6 3 3" xfId="35241"/>
    <cellStyle name="40% - Ênfase6 6 6 4" xfId="15119"/>
    <cellStyle name="40% - Ênfase6 6 6 4 2" xfId="25951"/>
    <cellStyle name="40% - Ênfase6 6 6 4 3" xfId="37137"/>
    <cellStyle name="40% - Ênfase6 6 6 5" xfId="16844"/>
    <cellStyle name="40% - Ênfase6 6 6 5 2" xfId="27847"/>
    <cellStyle name="40% - Ênfase6 6 6 5 3" xfId="39033"/>
    <cellStyle name="40% - Ênfase6 6 6 6" xfId="18569"/>
    <cellStyle name="40% - Ênfase6 6 6 6 2" xfId="29743"/>
    <cellStyle name="40% - Ênfase6 6 6 6 3" xfId="40929"/>
    <cellStyle name="40% - Ênfase6 6 6 7" xfId="20294"/>
    <cellStyle name="40% - Ênfase6 6 6 8" xfId="31482"/>
    <cellStyle name="40% - Ênfase6 6 6 9" xfId="42668"/>
    <cellStyle name="40% - Ênfase6 6 7" xfId="10225"/>
    <cellStyle name="40% - Ênfase6 6 7 2" xfId="20582"/>
    <cellStyle name="40% - Ênfase6 6 7 3" xfId="31770"/>
    <cellStyle name="40% - Ênfase6 6 8" xfId="11954"/>
    <cellStyle name="40% - Ênfase6 6 8 2" xfId="22475"/>
    <cellStyle name="40% - Ênfase6 6 8 3" xfId="33661"/>
    <cellStyle name="40% - Ênfase6 6 9" xfId="13679"/>
    <cellStyle name="40% - Ênfase6 6 9 2" xfId="24371"/>
    <cellStyle name="40% - Ênfase6 6 9 3" xfId="35557"/>
    <cellStyle name="40% - Ênfase6 7" xfId="450"/>
    <cellStyle name="40% - Ênfase6 7 10" xfId="43097"/>
    <cellStyle name="40% - Ênfase6 7 2" xfId="10370"/>
    <cellStyle name="40% - Ênfase6 7 2 2" xfId="20740"/>
    <cellStyle name="40% - Ênfase6 7 2 3" xfId="31928"/>
    <cellStyle name="40% - Ênfase6 7 3" xfId="12098"/>
    <cellStyle name="40% - Ênfase6 7 3 2" xfId="22633"/>
    <cellStyle name="40% - Ênfase6 7 3 3" xfId="33819"/>
    <cellStyle name="40% - Ênfase6 7 4" xfId="13823"/>
    <cellStyle name="40% - Ênfase6 7 4 2" xfId="24529"/>
    <cellStyle name="40% - Ênfase6 7 4 3" xfId="35715"/>
    <cellStyle name="40% - Ênfase6 7 5" xfId="15548"/>
    <cellStyle name="40% - Ênfase6 7 5 2" xfId="26425"/>
    <cellStyle name="40% - Ênfase6 7 5 3" xfId="37611"/>
    <cellStyle name="40% - Ênfase6 7 6" xfId="17273"/>
    <cellStyle name="40% - Ênfase6 7 6 2" xfId="28321"/>
    <cellStyle name="40% - Ênfase6 7 6 3" xfId="39507"/>
    <cellStyle name="40% - Ênfase6 7 7" xfId="18998"/>
    <cellStyle name="40% - Ênfase6 7 8" xfId="30186"/>
    <cellStyle name="40% - Ênfase6 7 9" xfId="41372"/>
    <cellStyle name="40% - Ênfase6 8" xfId="766"/>
    <cellStyle name="40% - Ênfase6 8 10" xfId="43385"/>
    <cellStyle name="40% - Ênfase6 8 2" xfId="10658"/>
    <cellStyle name="40% - Ênfase6 8 2 2" xfId="21056"/>
    <cellStyle name="40% - Ênfase6 8 2 3" xfId="32244"/>
    <cellStyle name="40% - Ênfase6 8 3" xfId="12386"/>
    <cellStyle name="40% - Ênfase6 8 3 2" xfId="22949"/>
    <cellStyle name="40% - Ênfase6 8 3 3" xfId="34135"/>
    <cellStyle name="40% - Ênfase6 8 4" xfId="14111"/>
    <cellStyle name="40% - Ênfase6 8 4 2" xfId="24845"/>
    <cellStyle name="40% - Ênfase6 8 4 3" xfId="36031"/>
    <cellStyle name="40% - Ênfase6 8 5" xfId="15836"/>
    <cellStyle name="40% - Ênfase6 8 5 2" xfId="26741"/>
    <cellStyle name="40% - Ênfase6 8 5 3" xfId="37927"/>
    <cellStyle name="40% - Ênfase6 8 6" xfId="17561"/>
    <cellStyle name="40% - Ênfase6 8 6 2" xfId="28637"/>
    <cellStyle name="40% - Ênfase6 8 6 3" xfId="39823"/>
    <cellStyle name="40% - Ênfase6 8 7" xfId="19286"/>
    <cellStyle name="40% - Ênfase6 8 8" xfId="30474"/>
    <cellStyle name="40% - Ênfase6 8 9" xfId="41660"/>
    <cellStyle name="40% - Ênfase6 9" xfId="1082"/>
    <cellStyle name="40% - Ênfase6 9 10" xfId="43673"/>
    <cellStyle name="40% - Ênfase6 9 2" xfId="10946"/>
    <cellStyle name="40% - Ênfase6 9 2 2" xfId="21372"/>
    <cellStyle name="40% - Ênfase6 9 2 3" xfId="32560"/>
    <cellStyle name="40% - Ênfase6 9 3" xfId="12674"/>
    <cellStyle name="40% - Ênfase6 9 3 2" xfId="23265"/>
    <cellStyle name="40% - Ênfase6 9 3 3" xfId="34451"/>
    <cellStyle name="40% - Ênfase6 9 4" xfId="14399"/>
    <cellStyle name="40% - Ênfase6 9 4 2" xfId="25161"/>
    <cellStyle name="40% - Ênfase6 9 4 3" xfId="36347"/>
    <cellStyle name="40% - Ênfase6 9 5" xfId="16124"/>
    <cellStyle name="40% - Ênfase6 9 5 2" xfId="27057"/>
    <cellStyle name="40% - Ênfase6 9 5 3" xfId="38243"/>
    <cellStyle name="40% - Ênfase6 9 6" xfId="17849"/>
    <cellStyle name="40% - Ênfase6 9 6 2" xfId="28953"/>
    <cellStyle name="40% - Ênfase6 9 6 3" xfId="40139"/>
    <cellStyle name="40% - Ênfase6 9 7" xfId="19574"/>
    <cellStyle name="40% - Ênfase6 9 8" xfId="30762"/>
    <cellStyle name="40% - Ênfase6 9 9" xfId="41948"/>
    <cellStyle name="60% - Ênfase1" xfId="2177" builtinId="32" customBuiltin="1"/>
    <cellStyle name="60% - Ênfase1 2" xfId="46"/>
    <cellStyle name="60% - Ênfase2" xfId="2178" builtinId="36" customBuiltin="1"/>
    <cellStyle name="60% - Ênfase2 2" xfId="47"/>
    <cellStyle name="60% - Ênfase3" xfId="2179" builtinId="40" customBuiltin="1"/>
    <cellStyle name="60% - Ênfase3 2" xfId="48"/>
    <cellStyle name="60% - Ênfase4" xfId="2180" builtinId="44" customBuiltin="1"/>
    <cellStyle name="60% - Ênfase4 2" xfId="49"/>
    <cellStyle name="60% - Ênfase5" xfId="2181" builtinId="48" customBuiltin="1"/>
    <cellStyle name="60% - Ênfase5 2" xfId="50"/>
    <cellStyle name="60% - Ênfase6" xfId="2182" builtinId="52" customBuiltin="1"/>
    <cellStyle name="60% - Ênfase6 2" xfId="51"/>
    <cellStyle name="Bom" xfId="15" builtinId="26" customBuiltin="1"/>
    <cellStyle name="Cálculo" xfId="19" builtinId="22" customBuiltin="1"/>
    <cellStyle name="Célula de Verificação" xfId="21" builtinId="23" customBuiltin="1"/>
    <cellStyle name="Célula Vinculada" xfId="20" builtinId="24" customBuiltin="1"/>
    <cellStyle name="Comma 2" xfId="52"/>
    <cellStyle name="Comma 2 10" xfId="3961"/>
    <cellStyle name="Comma 2 11" xfId="2903"/>
    <cellStyle name="Comma 2 12" xfId="4191"/>
    <cellStyle name="Comma 2 13" xfId="4555"/>
    <cellStyle name="Comma 2 14" xfId="4854"/>
    <cellStyle name="Comma 2 15" xfId="4690"/>
    <cellStyle name="Comma 2 16" xfId="4726"/>
    <cellStyle name="Comma 2 17" xfId="5071"/>
    <cellStyle name="Comma 2 18" xfId="5450"/>
    <cellStyle name="Comma 2 19" xfId="7417"/>
    <cellStyle name="Comma 2 2" xfId="2198"/>
    <cellStyle name="Comma 2 20" xfId="7477"/>
    <cellStyle name="Comma 2 21" xfId="7279"/>
    <cellStyle name="Comma 2 22" xfId="7637"/>
    <cellStyle name="Comma 2 23" xfId="7690"/>
    <cellStyle name="Comma 2 24" xfId="8360"/>
    <cellStyle name="Comma 2 25" xfId="8321"/>
    <cellStyle name="Comma 2 26" xfId="7970"/>
    <cellStyle name="Comma 2 27" xfId="8540"/>
    <cellStyle name="Comma 2 28" xfId="7919"/>
    <cellStyle name="Comma 2 29" xfId="7804"/>
    <cellStyle name="Comma 2 3" xfId="2790"/>
    <cellStyle name="Comma 2 30" xfId="9355"/>
    <cellStyle name="Comma 2 31" xfId="9390"/>
    <cellStyle name="Comma 2 32" xfId="10000"/>
    <cellStyle name="Comma 2 4" xfId="2531"/>
    <cellStyle name="Comma 2 5" xfId="3905"/>
    <cellStyle name="Comma 2 6" xfId="2470"/>
    <cellStyle name="Comma 2 7" xfId="2411"/>
    <cellStyle name="Comma 2 8" xfId="2539"/>
    <cellStyle name="Comma 2 9" xfId="2293"/>
    <cellStyle name="Ênfase1" xfId="25" builtinId="29" customBuiltin="1"/>
    <cellStyle name="Ênfase2" xfId="28" builtinId="33" customBuiltin="1"/>
    <cellStyle name="Ênfase3" xfId="31" builtinId="37" customBuiltin="1"/>
    <cellStyle name="Ênfase4" xfId="34" builtinId="41" customBuiltin="1"/>
    <cellStyle name="Ênfase5" xfId="37" builtinId="45" customBuiltin="1"/>
    <cellStyle name="Ênfase6" xfId="40" builtinId="49" customBuiltin="1"/>
    <cellStyle name="Entrada" xfId="17" builtinId="20" customBuiltin="1"/>
    <cellStyle name="Hiperlink 2" xfId="438"/>
    <cellStyle name="Hyperlink 2" xfId="53"/>
    <cellStyle name="Hyperlink 3" xfId="10358"/>
    <cellStyle name="Incorreto" xfId="16" builtinId="27" customBuiltin="1"/>
    <cellStyle name="Moeda" xfId="1" builtinId="4"/>
    <cellStyle name="Moeda 11" xfId="7886"/>
    <cellStyle name="Moeda 12" xfId="2242"/>
    <cellStyle name="Moeda 13" xfId="8506"/>
    <cellStyle name="Moeda 14" xfId="8350"/>
    <cellStyle name="Moeda 15" xfId="8657"/>
    <cellStyle name="Moeda 16" xfId="8440"/>
    <cellStyle name="Moeda 18" xfId="3984"/>
    <cellStyle name="Moeda 2" xfId="56"/>
    <cellStyle name="Moeda 2 10" xfId="6582"/>
    <cellStyle name="Moeda 2 11" xfId="6080"/>
    <cellStyle name="Moeda 2 12" xfId="6830"/>
    <cellStyle name="Moeda 2 13" xfId="6558"/>
    <cellStyle name="Moeda 2 14" xfId="6211"/>
    <cellStyle name="Moeda 2 15" xfId="6516"/>
    <cellStyle name="Moeda 2 16" xfId="6157"/>
    <cellStyle name="Moeda 2 17" xfId="6496"/>
    <cellStyle name="Moeda 2 18" xfId="6195"/>
    <cellStyle name="Moeda 2 19" xfId="6289"/>
    <cellStyle name="Moeda 2 2" xfId="57"/>
    <cellStyle name="Moeda 2 2 10" xfId="4360"/>
    <cellStyle name="Moeda 2 2 11" xfId="4432"/>
    <cellStyle name="Moeda 2 2 12" xfId="4487"/>
    <cellStyle name="Moeda 2 2 13" xfId="4561"/>
    <cellStyle name="Moeda 2 2 14" xfId="4895"/>
    <cellStyle name="Moeda 2 2 15" xfId="5272"/>
    <cellStyle name="Moeda 2 2 16" xfId="5409"/>
    <cellStyle name="Moeda 2 2 17" xfId="5809"/>
    <cellStyle name="Moeda 2 2 18" xfId="5879"/>
    <cellStyle name="Moeda 2 2 19" xfId="4980"/>
    <cellStyle name="Moeda 2 2 19 2" xfId="6061"/>
    <cellStyle name="Moeda 2 2 19 3" xfId="6348"/>
    <cellStyle name="Moeda 2 2 2" xfId="2208"/>
    <cellStyle name="Moeda 2 2 2 10" xfId="6034"/>
    <cellStyle name="Moeda 2 2 2 11" xfId="6193"/>
    <cellStyle name="Moeda 2 2 2 12" xfId="6031"/>
    <cellStyle name="Moeda 2 2 2 13" xfId="6245"/>
    <cellStyle name="Moeda 2 2 2 14" xfId="6451"/>
    <cellStyle name="Moeda 2 2 2 15" xfId="6378"/>
    <cellStyle name="Moeda 2 2 2 2" xfId="4801"/>
    <cellStyle name="Moeda 2 2 2 2 2" xfId="6259"/>
    <cellStyle name="Moeda 2 2 2 2 3" xfId="6369"/>
    <cellStyle name="Moeda 2 2 2 3" xfId="6419"/>
    <cellStyle name="Moeda 2 2 2 4" xfId="6653"/>
    <cellStyle name="Moeda 2 2 2 5" xfId="6610"/>
    <cellStyle name="Moeda 2 2 2 6" xfId="6237"/>
    <cellStyle name="Moeda 2 2 2 7" xfId="6713"/>
    <cellStyle name="Moeda 2 2 2 8" xfId="6196"/>
    <cellStyle name="Moeda 2 2 2 9" xfId="6519"/>
    <cellStyle name="Moeda 2 2 20" xfId="6514"/>
    <cellStyle name="Moeda 2 2 21" xfId="6704"/>
    <cellStyle name="Moeda 2 2 22" xfId="6835"/>
    <cellStyle name="Moeda 2 2 23" xfId="6485"/>
    <cellStyle name="Moeda 2 2 24" xfId="5968"/>
    <cellStyle name="Moeda 2 2 25" xfId="6438"/>
    <cellStyle name="Moeda 2 2 26" xfId="6461"/>
    <cellStyle name="Moeda 2 2 27" xfId="6571"/>
    <cellStyle name="Moeda 2 2 28" xfId="6200"/>
    <cellStyle name="Moeda 2 2 29" xfId="6545"/>
    <cellStyle name="Moeda 2 2 3" xfId="2849"/>
    <cellStyle name="Moeda 2 2 3 10" xfId="6429"/>
    <cellStyle name="Moeda 2 2 3 11" xfId="6684"/>
    <cellStyle name="Moeda 2 2 3 12" xfId="6177"/>
    <cellStyle name="Moeda 2 2 3 13" xfId="6501"/>
    <cellStyle name="Moeda 2 2 3 14" xfId="6172"/>
    <cellStyle name="Moeda 2 2 3 15" xfId="6681"/>
    <cellStyle name="Moeda 2 2 3 16" xfId="6387"/>
    <cellStyle name="Moeda 2 2 3 2" xfId="5420"/>
    <cellStyle name="Moeda 2 2 3 3" xfId="6301"/>
    <cellStyle name="Moeda 2 2 3 4" xfId="6511"/>
    <cellStyle name="Moeda 2 2 3 5" xfId="6734"/>
    <cellStyle name="Moeda 2 2 3 6" xfId="6210"/>
    <cellStyle name="Moeda 2 2 3 7" xfId="6774"/>
    <cellStyle name="Moeda 2 2 3 8" xfId="6868"/>
    <cellStyle name="Moeda 2 2 3 9" xfId="6036"/>
    <cellStyle name="Moeda 2 2 30" xfId="6101"/>
    <cellStyle name="Moeda 2 2 31" xfId="6334"/>
    <cellStyle name="Moeda 2 2 32" xfId="7043"/>
    <cellStyle name="Moeda 2 2 33" xfId="7186"/>
    <cellStyle name="Moeda 2 2 34" xfId="7569"/>
    <cellStyle name="Moeda 2 2 35" xfId="7644"/>
    <cellStyle name="Moeda 2 2 36" xfId="8699"/>
    <cellStyle name="Moeda 2 2 37" xfId="8814"/>
    <cellStyle name="Moeda 2 2 38" xfId="8913"/>
    <cellStyle name="Moeda 2 2 39" xfId="9005"/>
    <cellStyle name="Moeda 2 2 4" xfId="2738"/>
    <cellStyle name="Moeda 2 2 4 10" xfId="6247"/>
    <cellStyle name="Moeda 2 2 4 11" xfId="6862"/>
    <cellStyle name="Moeda 2 2 4 12" xfId="6905"/>
    <cellStyle name="Moeda 2 2 4 13" xfId="6911"/>
    <cellStyle name="Moeda 2 2 4 14" xfId="6917"/>
    <cellStyle name="Moeda 2 2 4 15" xfId="6272"/>
    <cellStyle name="Moeda 2 2 4 2" xfId="5941"/>
    <cellStyle name="Moeda 2 2 4 2 2" xfId="6292"/>
    <cellStyle name="Moeda 2 2 4 2 3" xfId="6313"/>
    <cellStyle name="Moeda 2 2 4 3" xfId="6494"/>
    <cellStyle name="Moeda 2 2 4 4" xfId="6478"/>
    <cellStyle name="Moeda 2 2 4 5" xfId="6531"/>
    <cellStyle name="Moeda 2 2 4 6" xfId="6577"/>
    <cellStyle name="Moeda 2 2 4 7" xfId="6739"/>
    <cellStyle name="Moeda 2 2 4 8" xfId="6150"/>
    <cellStyle name="Moeda 2 2 4 9" xfId="6744"/>
    <cellStyle name="Moeda 2 2 40" xfId="9085"/>
    <cellStyle name="Moeda 2 2 41" xfId="9170"/>
    <cellStyle name="Moeda 2 2 42" xfId="7683"/>
    <cellStyle name="Moeda 2 2 43" xfId="9356"/>
    <cellStyle name="Moeda 2 2 44" xfId="9724"/>
    <cellStyle name="Moeda 2 2 45" xfId="10001"/>
    <cellStyle name="Moeda 2 2 5" xfId="3231"/>
    <cellStyle name="Moeda 2 2 5 10" xfId="6495"/>
    <cellStyle name="Moeda 2 2 5 11" xfId="6789"/>
    <cellStyle name="Moeda 2 2 5 12" xfId="6537"/>
    <cellStyle name="Moeda 2 2 5 13" xfId="6241"/>
    <cellStyle name="Moeda 2 2 5 14" xfId="6791"/>
    <cellStyle name="Moeda 2 2 5 15" xfId="6286"/>
    <cellStyle name="Moeda 2 2 5 2" xfId="5971"/>
    <cellStyle name="Moeda 2 2 5 2 2" xfId="6317"/>
    <cellStyle name="Moeda 2 2 5 2 3" xfId="4984"/>
    <cellStyle name="Moeda 2 2 5 3" xfId="6563"/>
    <cellStyle name="Moeda 2 2 5 4" xfId="6674"/>
    <cellStyle name="Moeda 2 2 5 5" xfId="6810"/>
    <cellStyle name="Moeda 2 2 5 6" xfId="6523"/>
    <cellStyle name="Moeda 2 2 5 7" xfId="6803"/>
    <cellStyle name="Moeda 2 2 5 8" xfId="6146"/>
    <cellStyle name="Moeda 2 2 5 9" xfId="6806"/>
    <cellStyle name="Moeda 2 2 6" xfId="2185"/>
    <cellStyle name="Moeda 2 2 7" xfId="2843"/>
    <cellStyle name="Moeda 2 2 8" xfId="4177"/>
    <cellStyle name="Moeda 2 2 9" xfId="4276"/>
    <cellStyle name="Moeda 2 3" xfId="58"/>
    <cellStyle name="Moeda 2 3 10" xfId="3656"/>
    <cellStyle name="Moeda 2 3 11" xfId="2406"/>
    <cellStyle name="Moeda 2 3 12" xfId="2864"/>
    <cellStyle name="Moeda 2 3 13" xfId="4562"/>
    <cellStyle name="Moeda 2 3 14" xfId="5607"/>
    <cellStyle name="Moeda 2 3 15" xfId="5014"/>
    <cellStyle name="Moeda 2 3 16" xfId="4991"/>
    <cellStyle name="Moeda 2 3 17" xfId="5243"/>
    <cellStyle name="Moeda 2 3 18" xfId="5141"/>
    <cellStyle name="Moeda 2 3 19" xfId="5814"/>
    <cellStyle name="Moeda 2 3 19 2" xfId="6252"/>
    <cellStyle name="Moeda 2 3 19 3" xfId="6360"/>
    <cellStyle name="Moeda 2 3 2" xfId="2209"/>
    <cellStyle name="Moeda 2 3 2 10" xfId="6584"/>
    <cellStyle name="Moeda 2 3 2 11" xfId="6730"/>
    <cellStyle name="Moeda 2 3 2 12" xfId="6147"/>
    <cellStyle name="Moeda 2 3 2 13" xfId="6654"/>
    <cellStyle name="Moeda 2 3 2 14" xfId="6107"/>
    <cellStyle name="Moeda 2 3 2 15" xfId="6285"/>
    <cellStyle name="Moeda 2 3 2 2" xfId="5742"/>
    <cellStyle name="Moeda 2 3 2 2 2" xfId="6260"/>
    <cellStyle name="Moeda 2 3 2 2 3" xfId="6379"/>
    <cellStyle name="Moeda 2 3 2 3" xfId="6420"/>
    <cellStyle name="Moeda 2 3 2 4" xfId="6521"/>
    <cellStyle name="Moeda 2 3 2 5" xfId="6614"/>
    <cellStyle name="Moeda 2 3 2 6" xfId="6041"/>
    <cellStyle name="Moeda 2 3 2 7" xfId="6492"/>
    <cellStyle name="Moeda 2 3 2 8" xfId="6581"/>
    <cellStyle name="Moeda 2 3 2 9" xfId="6898"/>
    <cellStyle name="Moeda 2 3 20" xfId="6643"/>
    <cellStyle name="Moeda 2 3 21" xfId="6165"/>
    <cellStyle name="Moeda 2 3 22" xfId="6642"/>
    <cellStyle name="Moeda 2 3 23" xfId="6401"/>
    <cellStyle name="Moeda 2 3 24" xfId="6841"/>
    <cellStyle name="Moeda 2 3 25" xfId="6416"/>
    <cellStyle name="Moeda 2 3 26" xfId="6594"/>
    <cellStyle name="Moeda 2 3 27" xfId="6233"/>
    <cellStyle name="Moeda 2 3 28" xfId="6468"/>
    <cellStyle name="Moeda 2 3 29" xfId="6805"/>
    <cellStyle name="Moeda 2 3 3" xfId="2642"/>
    <cellStyle name="Moeda 2 3 3 10" xfId="6743"/>
    <cellStyle name="Moeda 2 3 3 11" xfId="6535"/>
    <cellStyle name="Moeda 2 3 3 12" xfId="6825"/>
    <cellStyle name="Moeda 2 3 3 13" xfId="6223"/>
    <cellStyle name="Moeda 2 3 3 14" xfId="6790"/>
    <cellStyle name="Moeda 2 3 3 15" xfId="6299"/>
    <cellStyle name="Moeda 2 3 3 2" xfId="5972"/>
    <cellStyle name="Moeda 2 3 3 2 2" xfId="6290"/>
    <cellStyle name="Moeda 2 3 3 2 3" xfId="6277"/>
    <cellStyle name="Moeda 2 3 3 3" xfId="6482"/>
    <cellStyle name="Moeda 2 3 3 4" xfId="6742"/>
    <cellStyle name="Moeda 2 3 3 5" xfId="6053"/>
    <cellStyle name="Moeda 2 3 3 6" xfId="6616"/>
    <cellStyle name="Moeda 2 3 3 7" xfId="6690"/>
    <cellStyle name="Moeda 2 3 3 8" xfId="6847"/>
    <cellStyle name="Moeda 2 3 3 9" xfId="6250"/>
    <cellStyle name="Moeda 2 3 30" xfId="6083"/>
    <cellStyle name="Moeda 2 3 31" xfId="6389"/>
    <cellStyle name="Moeda 2 3 32" xfId="6965"/>
    <cellStyle name="Moeda 2 3 33" xfId="7056"/>
    <cellStyle name="Moeda 2 3 34" xfId="7014"/>
    <cellStyle name="Moeda 2 3 35" xfId="7645"/>
    <cellStyle name="Moeda 2 3 36" xfId="8523"/>
    <cellStyle name="Moeda 2 3 37" xfId="7777"/>
    <cellStyle name="Moeda 2 3 38" xfId="8374"/>
    <cellStyle name="Moeda 2 3 39" xfId="7840"/>
    <cellStyle name="Moeda 2 3 4" xfId="3570"/>
    <cellStyle name="Moeda 2 3 40" xfId="8057"/>
    <cellStyle name="Moeda 2 3 41" xfId="8677"/>
    <cellStyle name="Moeda 2 3 42" xfId="7626"/>
    <cellStyle name="Moeda 2 3 43" xfId="9357"/>
    <cellStyle name="Moeda 2 3 44" xfId="9668"/>
    <cellStyle name="Moeda 2 3 45" xfId="10002"/>
    <cellStyle name="Moeda 2 3 5" xfId="3890"/>
    <cellStyle name="Moeda 2 3 6" xfId="3649"/>
    <cellStyle name="Moeda 2 3 7" xfId="2569"/>
    <cellStyle name="Moeda 2 3 8" xfId="2799"/>
    <cellStyle name="Moeda 2 3 9" xfId="2537"/>
    <cellStyle name="Moeda 2 4" xfId="5844"/>
    <cellStyle name="Moeda 2 5" xfId="5838"/>
    <cellStyle name="Moeda 2 6" xfId="5970"/>
    <cellStyle name="Moeda 2 7" xfId="6104"/>
    <cellStyle name="Moeda 2 8" xfId="6459"/>
    <cellStyle name="Moeda 2 9" xfId="6037"/>
    <cellStyle name="Moeda 23" xfId="6881"/>
    <cellStyle name="Moeda 3" xfId="59"/>
    <cellStyle name="Moeda 3 10" xfId="60"/>
    <cellStyle name="Moeda 3 10 10" xfId="3247"/>
    <cellStyle name="Moeda 3 10 11" xfId="2965"/>
    <cellStyle name="Moeda 3 10 12" xfId="3624"/>
    <cellStyle name="Moeda 3 10 13" xfId="4564"/>
    <cellStyle name="Moeda 3 10 14" xfId="5277"/>
    <cellStyle name="Moeda 3 10 15" xfId="4568"/>
    <cellStyle name="Moeda 3 10 16" xfId="5787"/>
    <cellStyle name="Moeda 3 10 17" xfId="5612"/>
    <cellStyle name="Moeda 3 10 18" xfId="5738"/>
    <cellStyle name="Moeda 3 10 19" xfId="7494"/>
    <cellStyle name="Moeda 3 10 2" xfId="2211"/>
    <cellStyle name="Moeda 3 10 20" xfId="7195"/>
    <cellStyle name="Moeda 3 10 21" xfId="7298"/>
    <cellStyle name="Moeda 3 10 22" xfId="7647"/>
    <cellStyle name="Moeda 3 10 23" xfId="8188"/>
    <cellStyle name="Moeda 3 10 24" xfId="8308"/>
    <cellStyle name="Moeda 3 10 25" xfId="7855"/>
    <cellStyle name="Moeda 3 10 26" xfId="8246"/>
    <cellStyle name="Moeda 3 10 27" xfId="8121"/>
    <cellStyle name="Moeda 3 10 28" xfId="8629"/>
    <cellStyle name="Moeda 3 10 29" xfId="9316"/>
    <cellStyle name="Moeda 3 10 3" xfId="3409"/>
    <cellStyle name="Moeda 3 10 30" xfId="9359"/>
    <cellStyle name="Moeda 3 10 31" xfId="9556"/>
    <cellStyle name="Moeda 3 10 32" xfId="10004"/>
    <cellStyle name="Moeda 3 10 4" xfId="3768"/>
    <cellStyle name="Moeda 3 10 5" xfId="3494"/>
    <cellStyle name="Moeda 3 10 6" xfId="3180"/>
    <cellStyle name="Moeda 3 10 7" xfId="3527"/>
    <cellStyle name="Moeda 3 10 8" xfId="2999"/>
    <cellStyle name="Moeda 3 10 9" xfId="2562"/>
    <cellStyle name="Moeda 3 11" xfId="61"/>
    <cellStyle name="Moeda 3 11 10" xfId="3210"/>
    <cellStyle name="Moeda 3 11 11" xfId="4257"/>
    <cellStyle name="Moeda 3 11 12" xfId="4345"/>
    <cellStyle name="Moeda 3 11 13" xfId="4565"/>
    <cellStyle name="Moeda 3 11 14" xfId="5136"/>
    <cellStyle name="Moeda 3 11 15" xfId="4851"/>
    <cellStyle name="Moeda 3 11 16" xfId="5713"/>
    <cellStyle name="Moeda 3 11 17" xfId="4704"/>
    <cellStyle name="Moeda 3 11 18" xfId="5794"/>
    <cellStyle name="Moeda 3 11 19" xfId="7149"/>
    <cellStyle name="Moeda 3 11 2" xfId="2212"/>
    <cellStyle name="Moeda 3 11 20" xfId="7510"/>
    <cellStyle name="Moeda 3 11 21" xfId="7534"/>
    <cellStyle name="Moeda 3 11 22" xfId="7648"/>
    <cellStyle name="Moeda 3 11 23" xfId="8027"/>
    <cellStyle name="Moeda 3 11 24" xfId="8798"/>
    <cellStyle name="Moeda 3 11 25" xfId="8036"/>
    <cellStyle name="Moeda 3 11 26" xfId="8623"/>
    <cellStyle name="Moeda 3 11 27" xfId="8893"/>
    <cellStyle name="Moeda 3 11 28" xfId="8892"/>
    <cellStyle name="Moeda 3 11 29" xfId="9262"/>
    <cellStyle name="Moeda 3 11 3" xfId="3169"/>
    <cellStyle name="Moeda 3 11 30" xfId="9360"/>
    <cellStyle name="Moeda 3 11 31" xfId="9499"/>
    <cellStyle name="Moeda 3 11 32" xfId="10005"/>
    <cellStyle name="Moeda 3 11 4" xfId="3028"/>
    <cellStyle name="Moeda 3 11 5" xfId="2199"/>
    <cellStyle name="Moeda 3 11 6" xfId="3658"/>
    <cellStyle name="Moeda 3 11 7" xfId="4152"/>
    <cellStyle name="Moeda 3 11 8" xfId="4165"/>
    <cellStyle name="Moeda 3 11 9" xfId="3098"/>
    <cellStyle name="Moeda 3 12" xfId="62"/>
    <cellStyle name="Moeda 3 12 10" xfId="4416"/>
    <cellStyle name="Moeda 3 12 11" xfId="4475"/>
    <cellStyle name="Moeda 3 12 12" xfId="4513"/>
    <cellStyle name="Moeda 3 12 13" xfId="4566"/>
    <cellStyle name="Moeda 3 12 14" xfId="4974"/>
    <cellStyle name="Moeda 3 12 15" xfId="5290"/>
    <cellStyle name="Moeda 3 12 16" xfId="5633"/>
    <cellStyle name="Moeda 3 12 17" xfId="5863"/>
    <cellStyle name="Moeda 3 12 18" xfId="5914"/>
    <cellStyle name="Moeda 3 12 19" xfId="7164"/>
    <cellStyle name="Moeda 3 12 2" xfId="2213"/>
    <cellStyle name="Moeda 3 12 20" xfId="7469"/>
    <cellStyle name="Moeda 3 12 21" xfId="7595"/>
    <cellStyle name="Moeda 3 12 22" xfId="7649"/>
    <cellStyle name="Moeda 3 12 23" xfId="8786"/>
    <cellStyle name="Moeda 3 12 24" xfId="8884"/>
    <cellStyle name="Moeda 3 12 25" xfId="8982"/>
    <cellStyle name="Moeda 3 12 26" xfId="9061"/>
    <cellStyle name="Moeda 3 12 27" xfId="9133"/>
    <cellStyle name="Moeda 3 12 28" xfId="7862"/>
    <cellStyle name="Moeda 3 12 29" xfId="9206"/>
    <cellStyle name="Moeda 3 12 3" xfId="2955"/>
    <cellStyle name="Moeda 3 12 30" xfId="9361"/>
    <cellStyle name="Moeda 3 12 31" xfId="9751"/>
    <cellStyle name="Moeda 3 12 32" xfId="10006"/>
    <cellStyle name="Moeda 3 12 4" xfId="2281"/>
    <cellStyle name="Moeda 3 12 5" xfId="2977"/>
    <cellStyle name="Moeda 3 12 6" xfId="3141"/>
    <cellStyle name="Moeda 3 12 7" xfId="2461"/>
    <cellStyle name="Moeda 3 12 8" xfId="4248"/>
    <cellStyle name="Moeda 3 12 9" xfId="4337"/>
    <cellStyle name="Moeda 3 13" xfId="63"/>
    <cellStyle name="Moeda 3 13 10" xfId="3720"/>
    <cellStyle name="Moeda 3 13 11" xfId="2929"/>
    <cellStyle name="Moeda 3 13 12" xfId="2687"/>
    <cellStyle name="Moeda 3 13 13" xfId="4567"/>
    <cellStyle name="Moeda 3 13 14" xfId="4820"/>
    <cellStyle name="Moeda 3 13 15" xfId="4644"/>
    <cellStyle name="Moeda 3 13 16" xfId="4681"/>
    <cellStyle name="Moeda 3 13 17" xfId="5068"/>
    <cellStyle name="Moeda 3 13 18" xfId="5280"/>
    <cellStyle name="Moeda 3 13 19" xfId="7516"/>
    <cellStyle name="Moeda 3 13 2" xfId="2214"/>
    <cellStyle name="Moeda 3 13 20" xfId="6992"/>
    <cellStyle name="Moeda 3 13 21" xfId="7190"/>
    <cellStyle name="Moeda 3 13 22" xfId="7650"/>
    <cellStyle name="Moeda 3 13 23" xfId="8612"/>
    <cellStyle name="Moeda 3 13 24" xfId="7812"/>
    <cellStyle name="Moeda 3 13 25" xfId="7786"/>
    <cellStyle name="Moeda 3 13 26" xfId="8206"/>
    <cellStyle name="Moeda 3 13 27" xfId="8426"/>
    <cellStyle name="Moeda 3 13 28" xfId="8471"/>
    <cellStyle name="Moeda 3 13 29" xfId="9176"/>
    <cellStyle name="Moeda 3 13 3" xfId="2746"/>
    <cellStyle name="Moeda 3 13 30" xfId="9362"/>
    <cellStyle name="Moeda 3 13 31" xfId="9695"/>
    <cellStyle name="Moeda 3 13 32" xfId="10007"/>
    <cellStyle name="Moeda 3 13 4" xfId="3129"/>
    <cellStyle name="Moeda 3 13 5" xfId="3235"/>
    <cellStyle name="Moeda 3 13 6" xfId="3248"/>
    <cellStyle name="Moeda 3 13 7" xfId="3294"/>
    <cellStyle name="Moeda 3 13 8" xfId="3033"/>
    <cellStyle name="Moeda 3 13 9" xfId="3097"/>
    <cellStyle name="Moeda 3 14" xfId="64"/>
    <cellStyle name="Moeda 3 15" xfId="2210"/>
    <cellStyle name="Moeda 3 15 10" xfId="6145"/>
    <cellStyle name="Moeda 3 15 11" xfId="6637"/>
    <cellStyle name="Moeda 3 15 12" xfId="6858"/>
    <cellStyle name="Moeda 3 15 13" xfId="6799"/>
    <cellStyle name="Moeda 3 15 14" xfId="6182"/>
    <cellStyle name="Moeda 3 15 15" xfId="6349"/>
    <cellStyle name="Moeda 3 15 2" xfId="5210"/>
    <cellStyle name="Moeda 3 15 2 2" xfId="6261"/>
    <cellStyle name="Moeda 3 15 2 3" xfId="6375"/>
    <cellStyle name="Moeda 3 15 3" xfId="6421"/>
    <cellStyle name="Moeda 3 15 4" xfId="6488"/>
    <cellStyle name="Moeda 3 15 5" xfId="6412"/>
    <cellStyle name="Moeda 3 15 6" xfId="6133"/>
    <cellStyle name="Moeda 3 15 7" xfId="6497"/>
    <cellStyle name="Moeda 3 15 8" xfId="6089"/>
    <cellStyle name="Moeda 3 15 9" xfId="6655"/>
    <cellStyle name="Moeda 3 16" xfId="3620"/>
    <cellStyle name="Moeda 3 16 10" xfId="6510"/>
    <cellStyle name="Moeda 3 16 11" xfId="6770"/>
    <cellStyle name="Moeda 3 16 12" xfId="6007"/>
    <cellStyle name="Moeda 3 16 13" xfId="6798"/>
    <cellStyle name="Moeda 3 16 14" xfId="6575"/>
    <cellStyle name="Moeda 3 16 15" xfId="6368"/>
    <cellStyle name="Moeda 3 16 2" xfId="5973"/>
    <cellStyle name="Moeda 3 16 2 2" xfId="6332"/>
    <cellStyle name="Moeda 3 16 2 3" xfId="5558"/>
    <cellStyle name="Moeda 3 16 3" xfId="6617"/>
    <cellStyle name="Moeda 3 16 4" xfId="6404"/>
    <cellStyle name="Moeda 3 16 5" xfId="6664"/>
    <cellStyle name="Moeda 3 16 6" xfId="5965"/>
    <cellStyle name="Moeda 3 16 7" xfId="6819"/>
    <cellStyle name="Moeda 3 16 8" xfId="6754"/>
    <cellStyle name="Moeda 3 16 9" xfId="6113"/>
    <cellStyle name="Moeda 3 17" xfId="2972"/>
    <cellStyle name="Moeda 3 18" xfId="3026"/>
    <cellStyle name="Moeda 3 19" xfId="4047"/>
    <cellStyle name="Moeda 3 2" xfId="65"/>
    <cellStyle name="Moeda 3 2 10" xfId="4150"/>
    <cellStyle name="Moeda 3 2 11" xfId="2460"/>
    <cellStyle name="Moeda 3 2 12" xfId="4187"/>
    <cellStyle name="Moeda 3 2 13" xfId="4569"/>
    <cellStyle name="Moeda 3 2 14" xfId="4728"/>
    <cellStyle name="Moeda 3 2 15" xfId="4968"/>
    <cellStyle name="Moeda 3 2 16" xfId="5486"/>
    <cellStyle name="Moeda 3 2 17" xfId="5773"/>
    <cellStyle name="Moeda 3 2 18" xfId="5730"/>
    <cellStyle name="Moeda 3 2 19" xfId="5374"/>
    <cellStyle name="Moeda 3 2 19 2" xfId="6008"/>
    <cellStyle name="Moeda 3 2 19 3" xfId="6287"/>
    <cellStyle name="Moeda 3 2 2" xfId="2216"/>
    <cellStyle name="Moeda 3 2 2 10" xfId="6543"/>
    <cellStyle name="Moeda 3 2 2 11" xfId="6435"/>
    <cellStyle name="Moeda 3 2 2 12" xfId="6096"/>
    <cellStyle name="Moeda 3 2 2 13" xfId="6528"/>
    <cellStyle name="Moeda 3 2 2 14" xfId="6170"/>
    <cellStyle name="Moeda 3 2 2 15" xfId="6669"/>
    <cellStyle name="Moeda 3 2 2 16" xfId="6338"/>
    <cellStyle name="Moeda 3 2 2 2" xfId="5574"/>
    <cellStyle name="Moeda 3 2 2 3" xfId="6262"/>
    <cellStyle name="Moeda 3 2 2 4" xfId="6423"/>
    <cellStyle name="Moeda 3 2 2 5" xfId="6782"/>
    <cellStyle name="Moeda 3 2 2 6" xfId="6709"/>
    <cellStyle name="Moeda 3 2 2 7" xfId="6222"/>
    <cellStyle name="Moeda 3 2 2 8" xfId="6477"/>
    <cellStyle name="Moeda 3 2 2 9" xfId="6017"/>
    <cellStyle name="Moeda 3 2 20" xfId="6752"/>
    <cellStyle name="Moeda 3 2 21" xfId="6865"/>
    <cellStyle name="Moeda 3 2 22" xfId="6596"/>
    <cellStyle name="Moeda 3 2 23" xfId="6578"/>
    <cellStyle name="Moeda 3 2 24" xfId="6613"/>
    <cellStyle name="Moeda 3 2 25" xfId="6897"/>
    <cellStyle name="Moeda 3 2 26" xfId="6506"/>
    <cellStyle name="Moeda 3 2 27" xfId="6465"/>
    <cellStyle name="Moeda 3 2 28" xfId="6864"/>
    <cellStyle name="Moeda 3 2 29" xfId="6593"/>
    <cellStyle name="Moeda 3 2 3" xfId="2325"/>
    <cellStyle name="Moeda 3 2 3 10" xfId="6603"/>
    <cellStyle name="Moeda 3 2 3 11" xfId="6201"/>
    <cellStyle name="Moeda 3 2 3 12" xfId="6088"/>
    <cellStyle name="Moeda 3 2 3 13" xfId="6721"/>
    <cellStyle name="Moeda 3 2 3 14" xfId="6691"/>
    <cellStyle name="Moeda 3 2 3 15" xfId="5913"/>
    <cellStyle name="Moeda 3 2 3 2" xfId="5569"/>
    <cellStyle name="Moeda 3 2 3 2 2" xfId="6273"/>
    <cellStyle name="Moeda 3 2 3 2 3" xfId="6294"/>
    <cellStyle name="Moeda 3 2 3 3" xfId="6440"/>
    <cellStyle name="Moeda 3 2 3 4" xfId="6476"/>
    <cellStyle name="Moeda 3 2 3 5" xfId="6454"/>
    <cellStyle name="Moeda 3 2 3 6" xfId="6763"/>
    <cellStyle name="Moeda 3 2 3 7" xfId="6024"/>
    <cellStyle name="Moeda 3 2 3 8" xfId="6607"/>
    <cellStyle name="Moeda 3 2 3 9" xfId="6549"/>
    <cellStyle name="Moeda 3 2 30" xfId="6826"/>
    <cellStyle name="Moeda 3 2 31" xfId="6337"/>
    <cellStyle name="Moeda 3 2 32" xfId="7203"/>
    <cellStyle name="Moeda 3 2 33" xfId="7226"/>
    <cellStyle name="Moeda 3 2 34" xfId="7033"/>
    <cellStyle name="Moeda 3 2 35" xfId="7651"/>
    <cellStyle name="Moeda 3 2 36" xfId="8256"/>
    <cellStyle name="Moeda 3 2 37" xfId="7999"/>
    <cellStyle name="Moeda 3 2 38" xfId="7844"/>
    <cellStyle name="Moeda 3 2 39" xfId="8784"/>
    <cellStyle name="Moeda 3 2 4" xfId="3504"/>
    <cellStyle name="Moeda 3 2 4 10" xfId="6676"/>
    <cellStyle name="Moeda 3 2 4 11" xfId="6163"/>
    <cellStyle name="Moeda 3 2 4 12" xfId="6618"/>
    <cellStyle name="Moeda 3 2 4 13" xfId="6058"/>
    <cellStyle name="Moeda 3 2 4 14" xfId="6513"/>
    <cellStyle name="Moeda 3 2 4 15" xfId="6265"/>
    <cellStyle name="Moeda 3 2 4 2" xfId="5918"/>
    <cellStyle name="Moeda 3 2 4 2 2" xfId="6327"/>
    <cellStyle name="Moeda 3 2 4 2 3" xfId="5967"/>
    <cellStyle name="Moeda 3 2 4 3" xfId="6598"/>
    <cellStyle name="Moeda 3 2 4 4" xfId="6215"/>
    <cellStyle name="Moeda 3 2 4 5" xfId="6403"/>
    <cellStyle name="Moeda 3 2 4 6" xfId="6056"/>
    <cellStyle name="Moeda 3 2 4 7" xfId="6891"/>
    <cellStyle name="Moeda 3 2 4 8" xfId="6542"/>
    <cellStyle name="Moeda 3 2 4 9" xfId="6100"/>
    <cellStyle name="Moeda 3 2 40" xfId="8536"/>
    <cellStyle name="Moeda 3 2 41" xfId="9143"/>
    <cellStyle name="Moeda 3 2 42" xfId="9074"/>
    <cellStyle name="Moeda 3 2 43" xfId="9363"/>
    <cellStyle name="Moeda 3 2 44" xfId="9580"/>
    <cellStyle name="Moeda 3 2 45" xfId="10008"/>
    <cellStyle name="Moeda 3 2 5" xfId="2946"/>
    <cellStyle name="Moeda 3 2 5 10" xfId="6185"/>
    <cellStyle name="Moeda 3 2 5 11" xfId="6474"/>
    <cellStyle name="Moeda 3 2 5 12" xfId="6110"/>
    <cellStyle name="Moeda 3 2 5 13" xfId="6441"/>
    <cellStyle name="Moeda 3 2 5 14" xfId="6761"/>
    <cellStyle name="Moeda 3 2 5 15" xfId="6396"/>
    <cellStyle name="Moeda 3 2 5 2" xfId="5974"/>
    <cellStyle name="Moeda 3 2 5 2 2" xfId="6307"/>
    <cellStyle name="Moeda 3 2 5 2 3" xfId="6344"/>
    <cellStyle name="Moeda 3 2 5 3" xfId="6524"/>
    <cellStyle name="Moeda 3 2 5 4" xfId="6760"/>
    <cellStyle name="Moeda 3 2 5 5" xfId="6042"/>
    <cellStyle name="Moeda 3 2 5 6" xfId="6700"/>
    <cellStyle name="Moeda 3 2 5 7" xfId="6422"/>
    <cellStyle name="Moeda 3 2 5 8" xfId="6014"/>
    <cellStyle name="Moeda 3 2 5 9" xfId="6151"/>
    <cellStyle name="Moeda 3 2 6" xfId="3771"/>
    <cellStyle name="Moeda 3 2 7" xfId="2954"/>
    <cellStyle name="Moeda 3 2 8" xfId="2674"/>
    <cellStyle name="Moeda 3 2 9" xfId="4008"/>
    <cellStyle name="Moeda 3 20" xfId="2415"/>
    <cellStyle name="Moeda 3 21" xfId="3766"/>
    <cellStyle name="Moeda 3 22" xfId="4241"/>
    <cellStyle name="Moeda 3 23" xfId="4332"/>
    <cellStyle name="Moeda 3 24" xfId="4411"/>
    <cellStyle name="Moeda 3 25" xfId="4472"/>
    <cellStyle name="Moeda 3 26" xfId="4563"/>
    <cellStyle name="Moeda 3 27" xfId="5444"/>
    <cellStyle name="Moeda 3 28" xfId="4722"/>
    <cellStyle name="Moeda 3 29" xfId="4874"/>
    <cellStyle name="Moeda 3 3" xfId="66"/>
    <cellStyle name="Moeda 3 3 10" xfId="2697"/>
    <cellStyle name="Moeda 3 3 11" xfId="4051"/>
    <cellStyle name="Moeda 3 3 12" xfId="4219"/>
    <cellStyle name="Moeda 3 3 13" xfId="4570"/>
    <cellStyle name="Moeda 3 3 14" xfId="5516"/>
    <cellStyle name="Moeda 3 3 15" xfId="5572"/>
    <cellStyle name="Moeda 3 3 16" xfId="4691"/>
    <cellStyle name="Moeda 3 3 17" xfId="5597"/>
    <cellStyle name="Moeda 3 3 18" xfId="5513"/>
    <cellStyle name="Moeda 3 3 19" xfId="5938"/>
    <cellStyle name="Moeda 3 3 19 2" xfId="6206"/>
    <cellStyle name="Moeda 3 3 19 3" xfId="6382"/>
    <cellStyle name="Moeda 3 3 2" xfId="2217"/>
    <cellStyle name="Moeda 3 3 2 10" xfId="6751"/>
    <cellStyle name="Moeda 3 3 2 11" xfId="6590"/>
    <cellStyle name="Moeda 3 3 2 12" xfId="6470"/>
    <cellStyle name="Moeda 3 3 2 13" xfId="6498"/>
    <cellStyle name="Moeda 3 3 2 14" xfId="6406"/>
    <cellStyle name="Moeda 3 3 2 15" xfId="6312"/>
    <cellStyle name="Moeda 3 3 2 2" xfId="5086"/>
    <cellStyle name="Moeda 3 3 2 2 2" xfId="6263"/>
    <cellStyle name="Moeda 3 3 2 2 3" xfId="6283"/>
    <cellStyle name="Moeda 3 3 2 3" xfId="6424"/>
    <cellStyle name="Moeda 3 3 2 4" xfId="6793"/>
    <cellStyle name="Moeda 3 3 2 5" xfId="6838"/>
    <cellStyle name="Moeda 3 3 2 6" xfId="6668"/>
    <cellStyle name="Moeda 3 3 2 7" xfId="6057"/>
    <cellStyle name="Moeda 3 3 2 8" xfId="6525"/>
    <cellStyle name="Moeda 3 3 2 9" xfId="6192"/>
    <cellStyle name="Moeda 3 3 20" xfId="6788"/>
    <cellStyle name="Moeda 3 3 21" xfId="6821"/>
    <cellStyle name="Moeda 3 3 22" xfId="6493"/>
    <cellStyle name="Moeda 3 3 23" xfId="6202"/>
    <cellStyle name="Moeda 3 3 24" xfId="6670"/>
    <cellStyle name="Moeda 3 3 25" xfId="6702"/>
    <cellStyle name="Moeda 3 3 26" xfId="6076"/>
    <cellStyle name="Moeda 3 3 27" xfId="6183"/>
    <cellStyle name="Moeda 3 3 28" xfId="6078"/>
    <cellStyle name="Moeda 3 3 29" xfId="6712"/>
    <cellStyle name="Moeda 3 3 3" xfId="2417"/>
    <cellStyle name="Moeda 3 3 3 10" xfId="6679"/>
    <cellStyle name="Moeda 3 3 3 11" xfId="6226"/>
    <cellStyle name="Moeda 3 3 3 12" xfId="6436"/>
    <cellStyle name="Moeda 3 3 3 13" xfId="6879"/>
    <cellStyle name="Moeda 3 3 3 14" xfId="6094"/>
    <cellStyle name="Moeda 3 3 3 15" xfId="6374"/>
    <cellStyle name="Moeda 3 3 3 2" xfId="5975"/>
    <cellStyle name="Moeda 3 3 3 2 2" xfId="6282"/>
    <cellStyle name="Moeda 3 3 3 2 3" xfId="6305"/>
    <cellStyle name="Moeda 3 3 3 3" xfId="6448"/>
    <cellStyle name="Moeda 3 3 3 4" xfId="6657"/>
    <cellStyle name="Moeda 3 3 3 5" xfId="6647"/>
    <cellStyle name="Moeda 3 3 3 6" xfId="6112"/>
    <cellStyle name="Moeda 3 3 3 7" xfId="6045"/>
    <cellStyle name="Moeda 3 3 3 8" xfId="6039"/>
    <cellStyle name="Moeda 3 3 3 9" xfId="6851"/>
    <cellStyle name="Moeda 3 3 30" xfId="6248"/>
    <cellStyle name="Moeda 3 3 31" xfId="6296"/>
    <cellStyle name="Moeda 3 3 32" xfId="7350"/>
    <cellStyle name="Moeda 3 3 33" xfId="7355"/>
    <cellStyle name="Moeda 3 3 34" xfId="6993"/>
    <cellStyle name="Moeda 3 3 35" xfId="7652"/>
    <cellStyle name="Moeda 3 3 36" xfId="8103"/>
    <cellStyle name="Moeda 3 3 37" xfId="7634"/>
    <cellStyle name="Moeda 3 3 38" xfId="7694"/>
    <cellStyle name="Moeda 3 3 39" xfId="7955"/>
    <cellStyle name="Moeda 3 3 4" xfId="2429"/>
    <cellStyle name="Moeda 3 3 40" xfId="8581"/>
    <cellStyle name="Moeda 3 3 41" xfId="7843"/>
    <cellStyle name="Moeda 3 3 42" xfId="8561"/>
    <cellStyle name="Moeda 3 3 43" xfId="9364"/>
    <cellStyle name="Moeda 3 3 44" xfId="9525"/>
    <cellStyle name="Moeda 3 3 45" xfId="10009"/>
    <cellStyle name="Moeda 3 3 5" xfId="3489"/>
    <cellStyle name="Moeda 3 3 6" xfId="3343"/>
    <cellStyle name="Moeda 3 3 7" xfId="3233"/>
    <cellStyle name="Moeda 3 3 8" xfId="2727"/>
    <cellStyle name="Moeda 3 3 9" xfId="3831"/>
    <cellStyle name="Moeda 3 30" xfId="4843"/>
    <cellStyle name="Moeda 3 31" xfId="5859"/>
    <cellStyle name="Moeda 3 32" xfId="5752"/>
    <cellStyle name="Moeda 3 32 2" xfId="6203"/>
    <cellStyle name="Moeda 3 32 3" xfId="6318"/>
    <cellStyle name="Moeda 3 33" xfId="6635"/>
    <cellStyle name="Moeda 3 34" xfId="6737"/>
    <cellStyle name="Moeda 3 35" xfId="6064"/>
    <cellStyle name="Moeda 3 36" xfId="6740"/>
    <cellStyle name="Moeda 3 37" xfId="6092"/>
    <cellStyle name="Moeda 3 38" xfId="6683"/>
    <cellStyle name="Moeda 3 39" xfId="6134"/>
    <cellStyle name="Moeda 3 4" xfId="67"/>
    <cellStyle name="Moeda 3 4 10" xfId="3788"/>
    <cellStyle name="Moeda 3 4 11" xfId="4162"/>
    <cellStyle name="Moeda 3 4 12" xfId="2813"/>
    <cellStyle name="Moeda 3 4 13" xfId="4571"/>
    <cellStyle name="Moeda 3 4 14" xfId="5346"/>
    <cellStyle name="Moeda 3 4 15" xfId="5340"/>
    <cellStyle name="Moeda 3 4 16" xfId="4930"/>
    <cellStyle name="Moeda 3 4 17" xfId="4724"/>
    <cellStyle name="Moeda 3 4 18" xfId="5405"/>
    <cellStyle name="Moeda 3 4 19" xfId="5378"/>
    <cellStyle name="Moeda 3 4 19 2" xfId="6164"/>
    <cellStyle name="Moeda 3 4 19 3" xfId="6308"/>
    <cellStyle name="Moeda 3 4 2" xfId="2218"/>
    <cellStyle name="Moeda 3 4 2 10" xfId="6652"/>
    <cellStyle name="Moeda 3 4 2 11" xfId="6447"/>
    <cellStyle name="Moeda 3 4 2 12" xfId="6221"/>
    <cellStyle name="Moeda 3 4 2 13" xfId="6844"/>
    <cellStyle name="Moeda 3 4 2 14" xfId="6207"/>
    <cellStyle name="Moeda 3 4 2 15" xfId="6291"/>
    <cellStyle name="Moeda 3 4 2 2" xfId="5718"/>
    <cellStyle name="Moeda 3 4 2 2 2" xfId="6264"/>
    <cellStyle name="Moeda 3 4 2 2 3" xfId="6339"/>
    <cellStyle name="Moeda 3 4 2 3" xfId="6425"/>
    <cellStyle name="Moeda 3 4 2 4" xfId="6837"/>
    <cellStyle name="Moeda 3 4 2 5" xfId="6231"/>
    <cellStyle name="Moeda 3 4 2 6" xfId="6703"/>
    <cellStyle name="Moeda 3 4 2 7" xfId="6243"/>
    <cellStyle name="Moeda 3 4 2 8" xfId="6824"/>
    <cellStyle name="Moeda 3 4 2 9" xfId="6842"/>
    <cellStyle name="Moeda 3 4 20" xfId="6762"/>
    <cellStyle name="Moeda 3 4 21" xfId="6428"/>
    <cellStyle name="Moeda 3 4 22" xfId="6114"/>
    <cellStyle name="Moeda 3 4 23" xfId="6551"/>
    <cellStyle name="Moeda 3 4 24" xfId="6731"/>
    <cellStyle name="Moeda 3 4 25" xfId="6087"/>
    <cellStyle name="Moeda 3 4 26" xfId="6732"/>
    <cellStyle name="Moeda 3 4 27" xfId="6123"/>
    <cellStyle name="Moeda 3 4 28" xfId="6559"/>
    <cellStyle name="Moeda 3 4 29" xfId="6813"/>
    <cellStyle name="Moeda 3 4 3" xfId="3507"/>
    <cellStyle name="Moeda 3 4 3 10" xfId="6541"/>
    <cellStyle name="Moeda 3 4 3 11" xfId="6413"/>
    <cellStyle name="Moeda 3 4 3 12" xfId="6632"/>
    <cellStyle name="Moeda 3 4 3 13" xfId="6106"/>
    <cellStyle name="Moeda 3 4 3 14" xfId="6780"/>
    <cellStyle name="Moeda 3 4 3 15" xfId="6370"/>
    <cellStyle name="Moeda 3 4 3 2" xfId="5976"/>
    <cellStyle name="Moeda 3 4 3 2 2" xfId="6328"/>
    <cellStyle name="Moeda 3 4 3 2 3" xfId="5815"/>
    <cellStyle name="Moeda 3 4 3 3" xfId="6599"/>
    <cellStyle name="Moeda 3 4 3 4" xfId="6208"/>
    <cellStyle name="Moeda 3 4 3 5" xfId="6608"/>
    <cellStyle name="Moeda 3 4 3 6" xfId="6849"/>
    <cellStyle name="Moeda 3 4 3 7" xfId="6072"/>
    <cellStyle name="Moeda 3 4 3 8" xfId="6746"/>
    <cellStyle name="Moeda 3 4 3 9" xfId="6118"/>
    <cellStyle name="Moeda 3 4 30" xfId="6604"/>
    <cellStyle name="Moeda 3 4 31" xfId="6354"/>
    <cellStyle name="Moeda 3 4 32" xfId="7385"/>
    <cellStyle name="Moeda 3 4 33" xfId="7305"/>
    <cellStyle name="Moeda 3 4 34" xfId="7428"/>
    <cellStyle name="Moeda 3 4 35" xfId="7653"/>
    <cellStyle name="Moeda 3 4 36" xfId="7942"/>
    <cellStyle name="Moeda 3 4 37" xfId="7940"/>
    <cellStyle name="Moeda 3 4 38" xfId="7636"/>
    <cellStyle name="Moeda 3 4 39" xfId="7691"/>
    <cellStyle name="Moeda 3 4 4" xfId="3199"/>
    <cellStyle name="Moeda 3 4 40" xfId="8040"/>
    <cellStyle name="Moeda 3 4 41" xfId="8719"/>
    <cellStyle name="Moeda 3 4 42" xfId="8559"/>
    <cellStyle name="Moeda 3 4 43" xfId="9365"/>
    <cellStyle name="Moeda 3 4 44" xfId="9470"/>
    <cellStyle name="Moeda 3 4 45" xfId="10010"/>
    <cellStyle name="Moeda 3 4 5" xfId="2405"/>
    <cellStyle name="Moeda 3 4 6" xfId="3943"/>
    <cellStyle name="Moeda 3 4 7" xfId="2484"/>
    <cellStyle name="Moeda 3 4 8" xfId="3837"/>
    <cellStyle name="Moeda 3 4 9" xfId="3522"/>
    <cellStyle name="Moeda 3 40" xfId="6886"/>
    <cellStyle name="Moeda 3 41" xfId="6153"/>
    <cellStyle name="Moeda 3 42" xfId="6605"/>
    <cellStyle name="Moeda 3 43" xfId="6728"/>
    <cellStyle name="Moeda 3 44" xfId="6363"/>
    <cellStyle name="Moeda 3 45" xfId="7150"/>
    <cellStyle name="Moeda 3 46" xfId="6996"/>
    <cellStyle name="Moeda 3 47" xfId="7115"/>
    <cellStyle name="Moeda 3 48" xfId="7646"/>
    <cellStyle name="Moeda 3 49" xfId="8347"/>
    <cellStyle name="Moeda 3 5" xfId="68"/>
    <cellStyle name="Moeda 3 5 10" xfId="4168"/>
    <cellStyle name="Moeda 3 5 11" xfId="3793"/>
    <cellStyle name="Moeda 3 5 12" xfId="3368"/>
    <cellStyle name="Moeda 3 5 13" xfId="4572"/>
    <cellStyle name="Moeda 3 5 14" xfId="5198"/>
    <cellStyle name="Moeda 3 5 15" xfId="5034"/>
    <cellStyle name="Moeda 3 5 16" xfId="5726"/>
    <cellStyle name="Moeda 3 5 17" xfId="4714"/>
    <cellStyle name="Moeda 3 5 18" xfId="5326"/>
    <cellStyle name="Moeda 3 5 19" xfId="7551"/>
    <cellStyle name="Moeda 3 5 2" xfId="2219"/>
    <cellStyle name="Moeda 3 5 20" xfId="7129"/>
    <cellStyle name="Moeda 3 5 21" xfId="6977"/>
    <cellStyle name="Moeda 3 5 22" xfId="7654"/>
    <cellStyle name="Moeda 3 5 23" xfId="7757"/>
    <cellStyle name="Moeda 3 5 24" xfId="8215"/>
    <cellStyle name="Moeda 3 5 25" xfId="8160"/>
    <cellStyle name="Moeda 3 5 26" xfId="8802"/>
    <cellStyle name="Moeda 3 5 27" xfId="7796"/>
    <cellStyle name="Moeda 3 5 28" xfId="8389"/>
    <cellStyle name="Moeda 3 5 29" xfId="9287"/>
    <cellStyle name="Moeda 3 5 3" xfId="3269"/>
    <cellStyle name="Moeda 3 5 30" xfId="9366"/>
    <cellStyle name="Moeda 3 5 31" xfId="9414"/>
    <cellStyle name="Moeda 3 5 32" xfId="10011"/>
    <cellStyle name="Moeda 3 5 4" xfId="2749"/>
    <cellStyle name="Moeda 3 5 5" xfId="3142"/>
    <cellStyle name="Moeda 3 5 6" xfId="3928"/>
    <cellStyle name="Moeda 3 5 7" xfId="3835"/>
    <cellStyle name="Moeda 3 5 8" xfId="2355"/>
    <cellStyle name="Moeda 3 5 9" xfId="3361"/>
    <cellStyle name="Moeda 3 50" xfId="8602"/>
    <cellStyle name="Moeda 3 51" xfId="8879"/>
    <cellStyle name="Moeda 3 52" xfId="8976"/>
    <cellStyle name="Moeda 3 53" xfId="9057"/>
    <cellStyle name="Moeda 3 54" xfId="8519"/>
    <cellStyle name="Moeda 3 55" xfId="9162"/>
    <cellStyle name="Moeda 3 56" xfId="9358"/>
    <cellStyle name="Moeda 3 57" xfId="9613"/>
    <cellStyle name="Moeda 3 58" xfId="10003"/>
    <cellStyle name="Moeda 3 6" xfId="69"/>
    <cellStyle name="Moeda 3 6 10" xfId="4243"/>
    <cellStyle name="Moeda 3 6 11" xfId="4334"/>
    <cellStyle name="Moeda 3 6 12" xfId="4413"/>
    <cellStyle name="Moeda 3 6 13" xfId="4573"/>
    <cellStyle name="Moeda 3 6 14" xfId="5045"/>
    <cellStyle name="Moeda 3 6 15" xfId="5678"/>
    <cellStyle name="Moeda 3 6 16" xfId="5040"/>
    <cellStyle name="Moeda 3 6 17" xfId="5803"/>
    <cellStyle name="Moeda 3 6 18" xfId="5078"/>
    <cellStyle name="Moeda 3 6 19" xfId="7540"/>
    <cellStyle name="Moeda 3 6 2" xfId="2220"/>
    <cellStyle name="Moeda 3 6 20" xfId="7348"/>
    <cellStyle name="Moeda 3 6 21" xfId="7055"/>
    <cellStyle name="Moeda 3 6 22" xfId="7655"/>
    <cellStyle name="Moeda 3 6 23" xfId="7836"/>
    <cellStyle name="Moeda 3 6 24" xfId="8049"/>
    <cellStyle name="Moeda 3 6 25" xfId="8604"/>
    <cellStyle name="Moeda 3 6 26" xfId="8881"/>
    <cellStyle name="Moeda 3 6 27" xfId="8978"/>
    <cellStyle name="Moeda 3 6 28" xfId="9190"/>
    <cellStyle name="Moeda 3 6 29" xfId="9233"/>
    <cellStyle name="Moeda 3 6 3" xfId="3055"/>
    <cellStyle name="Moeda 3 6 30" xfId="9367"/>
    <cellStyle name="Moeda 3 6 31" xfId="9443"/>
    <cellStyle name="Moeda 3 6 32" xfId="10012"/>
    <cellStyle name="Moeda 3 6 4" xfId="2602"/>
    <cellStyle name="Moeda 3 6 5" xfId="3003"/>
    <cellStyle name="Moeda 3 6 6" xfId="2275"/>
    <cellStyle name="Moeda 3 6 7" xfId="2604"/>
    <cellStyle name="Moeda 3 6 8" xfId="2958"/>
    <cellStyle name="Moeda 3 6 9" xfId="3423"/>
    <cellStyle name="Moeda 3 7" xfId="70"/>
    <cellStyle name="Moeda 3 7 10" xfId="4340"/>
    <cellStyle name="Moeda 3 7 11" xfId="4419"/>
    <cellStyle name="Moeda 3 7 12" xfId="4478"/>
    <cellStyle name="Moeda 3 7 13" xfId="4574"/>
    <cellStyle name="Moeda 3 7 14" xfId="4886"/>
    <cellStyle name="Moeda 3 7 15" xfId="4616"/>
    <cellStyle name="Moeda 3 7 16" xfId="4920"/>
    <cellStyle name="Moeda 3 7 17" xfId="5629"/>
    <cellStyle name="Moeda 3 7 18" xfId="5866"/>
    <cellStyle name="Moeda 3 7 19" xfId="7052"/>
    <cellStyle name="Moeda 3 7 2" xfId="2221"/>
    <cellStyle name="Moeda 3 7 20" xfId="7504"/>
    <cellStyle name="Moeda 3 7 21" xfId="7139"/>
    <cellStyle name="Moeda 3 7 22" xfId="7656"/>
    <cellStyle name="Moeda 3 7 23" xfId="8689"/>
    <cellStyle name="Moeda 3 7 24" xfId="8615"/>
    <cellStyle name="Moeda 3 7 25" xfId="8887"/>
    <cellStyle name="Moeda 3 7 26" xfId="8985"/>
    <cellStyle name="Moeda 3 7 27" xfId="9064"/>
    <cellStyle name="Moeda 3 7 28" xfId="8222"/>
    <cellStyle name="Moeda 3 7 29" xfId="8835"/>
    <cellStyle name="Moeda 3 7 3" xfId="2834"/>
    <cellStyle name="Moeda 3 7 30" xfId="9368"/>
    <cellStyle name="Moeda 3 7 31" xfId="9721"/>
    <cellStyle name="Moeda 3 7 32" xfId="10013"/>
    <cellStyle name="Moeda 3 7 4" xfId="3450"/>
    <cellStyle name="Moeda 3 7 5" xfId="3189"/>
    <cellStyle name="Moeda 3 7 6" xfId="3020"/>
    <cellStyle name="Moeda 3 7 7" xfId="2631"/>
    <cellStyle name="Moeda 3 7 8" xfId="2806"/>
    <cellStyle name="Moeda 3 7 9" xfId="4251"/>
    <cellStyle name="Moeda 3 8" xfId="71"/>
    <cellStyle name="Moeda 3 8 10" xfId="4212"/>
    <cellStyle name="Moeda 3 8 11" xfId="4307"/>
    <cellStyle name="Moeda 3 8 12" xfId="4388"/>
    <cellStyle name="Moeda 3 8 13" xfId="4575"/>
    <cellStyle name="Moeda 3 8 14" xfId="5599"/>
    <cellStyle name="Moeda 3 8 15" xfId="5250"/>
    <cellStyle name="Moeda 3 8 16" xfId="5223"/>
    <cellStyle name="Moeda 3 8 17" xfId="5616"/>
    <cellStyle name="Moeda 3 8 18" xfId="5627"/>
    <cellStyle name="Moeda 3 8 19" xfId="7008"/>
    <cellStyle name="Moeda 3 8 2" xfId="2222"/>
    <cellStyle name="Moeda 3 8 20" xfId="7389"/>
    <cellStyle name="Moeda 3 8 21" xfId="7079"/>
    <cellStyle name="Moeda 3 8 22" xfId="7657"/>
    <cellStyle name="Moeda 3 8 23" xfId="8510"/>
    <cellStyle name="Moeda 3 8 24" xfId="8488"/>
    <cellStyle name="Moeda 3 8 25" xfId="8573"/>
    <cellStyle name="Moeda 3 8 26" xfId="8853"/>
    <cellStyle name="Moeda 3 8 27" xfId="8948"/>
    <cellStyle name="Moeda 3 8 28" xfId="8365"/>
    <cellStyle name="Moeda 3 8 29" xfId="8143"/>
    <cellStyle name="Moeda 3 8 3" xfId="2626"/>
    <cellStyle name="Moeda 3 8 30" xfId="9369"/>
    <cellStyle name="Moeda 3 8 31" xfId="9665"/>
    <cellStyle name="Moeda 3 8 32" xfId="10014"/>
    <cellStyle name="Moeda 3 8 4" xfId="2709"/>
    <cellStyle name="Moeda 3 8 5" xfId="3873"/>
    <cellStyle name="Moeda 3 8 6" xfId="3674"/>
    <cellStyle name="Moeda 3 8 7" xfId="2693"/>
    <cellStyle name="Moeda 3 8 8" xfId="2661"/>
    <cellStyle name="Moeda 3 8 9" xfId="2366"/>
    <cellStyle name="Moeda 3 9" xfId="72"/>
    <cellStyle name="Moeda 3 9 10" xfId="2407"/>
    <cellStyle name="Moeda 3 9 11" xfId="2896"/>
    <cellStyle name="Moeda 3 9 12" xfId="3859"/>
    <cellStyle name="Moeda 3 9 13" xfId="4576"/>
    <cellStyle name="Moeda 3 9 14" xfId="5433"/>
    <cellStyle name="Moeda 3 9 15" xfId="5159"/>
    <cellStyle name="Moeda 3 9 16" xfId="5476"/>
    <cellStyle name="Moeda 3 9 17" xfId="4861"/>
    <cellStyle name="Moeda 3 9 18" xfId="5352"/>
    <cellStyle name="Moeda 3 9 19" xfId="6960"/>
    <cellStyle name="Moeda 3 9 2" xfId="2223"/>
    <cellStyle name="Moeda 3 9 20" xfId="7555"/>
    <cellStyle name="Moeda 3 9 21" xfId="7433"/>
    <cellStyle name="Moeda 3 9 22" xfId="7658"/>
    <cellStyle name="Moeda 3 9 23" xfId="8337"/>
    <cellStyle name="Moeda 3 9 24" xfId="7765"/>
    <cellStyle name="Moeda 3 9 25" xfId="8414"/>
    <cellStyle name="Moeda 3 9 26" xfId="7876"/>
    <cellStyle name="Moeda 3 9 27" xfId="7974"/>
    <cellStyle name="Moeda 3 9 28" xfId="8852"/>
    <cellStyle name="Moeda 3 9 29" xfId="8560"/>
    <cellStyle name="Moeda 3 9 3" xfId="3605"/>
    <cellStyle name="Moeda 3 9 30" xfId="9370"/>
    <cellStyle name="Moeda 3 9 31" xfId="9609"/>
    <cellStyle name="Moeda 3 9 32" xfId="10015"/>
    <cellStyle name="Moeda 3 9 4" xfId="2297"/>
    <cellStyle name="Moeda 3 9 5" xfId="3105"/>
    <cellStyle name="Moeda 3 9 6" xfId="4029"/>
    <cellStyle name="Moeda 3 9 7" xfId="3840"/>
    <cellStyle name="Moeda 3 9 8" xfId="2284"/>
    <cellStyle name="Moeda 3 9 9" xfId="3564"/>
    <cellStyle name="Moeda 4" xfId="73"/>
    <cellStyle name="Moeda 4 10" xfId="74"/>
    <cellStyle name="Moeda 4 10 10" xfId="4256"/>
    <cellStyle name="Moeda 4 10 11" xfId="4344"/>
    <cellStyle name="Moeda 4 10 12" xfId="4420"/>
    <cellStyle name="Moeda 4 10 13" xfId="4578"/>
    <cellStyle name="Moeda 4 10 14" xfId="5121"/>
    <cellStyle name="Moeda 4 10 15" xfId="5535"/>
    <cellStyle name="Moeda 4 10 16" xfId="5388"/>
    <cellStyle name="Moeda 4 10 17" xfId="5533"/>
    <cellStyle name="Moeda 4 10 18" xfId="5480"/>
    <cellStyle name="Moeda 4 10 19" xfId="7002"/>
    <cellStyle name="Moeda 4 10 2" xfId="2225"/>
    <cellStyle name="Moeda 4 10 20" xfId="7065"/>
    <cellStyle name="Moeda 4 10 21" xfId="7066"/>
    <cellStyle name="Moeda 4 10 22" xfId="7660"/>
    <cellStyle name="Moeda 4 10 23" xfId="8016"/>
    <cellStyle name="Moeda 4 10 24" xfId="8125"/>
    <cellStyle name="Moeda 4 10 25" xfId="8622"/>
    <cellStyle name="Moeda 4 10 26" xfId="8891"/>
    <cellStyle name="Moeda 4 10 27" xfId="8986"/>
    <cellStyle name="Moeda 4 10 28" xfId="8030"/>
    <cellStyle name="Moeda 4 10 29" xfId="9256"/>
    <cellStyle name="Moeda 4 10 3" xfId="3150"/>
    <cellStyle name="Moeda 4 10 30" xfId="9372"/>
    <cellStyle name="Moeda 4 10 31" xfId="9494"/>
    <cellStyle name="Moeda 4 10 32" xfId="10017"/>
    <cellStyle name="Moeda 4 10 4" xfId="3396"/>
    <cellStyle name="Moeda 4 10 5" xfId="3101"/>
    <cellStyle name="Moeda 4 10 6" xfId="3021"/>
    <cellStyle name="Moeda 4 10 7" xfId="4141"/>
    <cellStyle name="Moeda 4 10 8" xfId="3884"/>
    <cellStyle name="Moeda 4 10 9" xfId="3969"/>
    <cellStyle name="Moeda 4 11" xfId="75"/>
    <cellStyle name="Moeda 4 11 10" xfId="4404"/>
    <cellStyle name="Moeda 4 11 11" xfId="4465"/>
    <cellStyle name="Moeda 4 11 12" xfId="4506"/>
    <cellStyle name="Moeda 4 11 13" xfId="4579"/>
    <cellStyle name="Moeda 4 11 14" xfId="4963"/>
    <cellStyle name="Moeda 4 11 15" xfId="5081"/>
    <cellStyle name="Moeda 4 11 16" xfId="5702"/>
    <cellStyle name="Moeda 4 11 17" xfId="5852"/>
    <cellStyle name="Moeda 4 11 18" xfId="5906"/>
    <cellStyle name="Moeda 4 11 19" xfId="7487"/>
    <cellStyle name="Moeda 4 11 2" xfId="2226"/>
    <cellStyle name="Moeda 4 11 20" xfId="6959"/>
    <cellStyle name="Moeda 4 11 21" xfId="7588"/>
    <cellStyle name="Moeda 4 11 22" xfId="7661"/>
    <cellStyle name="Moeda 4 11 23" xfId="8771"/>
    <cellStyle name="Moeda 4 11 24" xfId="8872"/>
    <cellStyle name="Moeda 4 11 25" xfId="8969"/>
    <cellStyle name="Moeda 4 11 26" xfId="9050"/>
    <cellStyle name="Moeda 4 11 27" xfId="9124"/>
    <cellStyle name="Moeda 4 11 28" xfId="8532"/>
    <cellStyle name="Moeda 4 11 29" xfId="8446"/>
    <cellStyle name="Moeda 4 11 3" xfId="2937"/>
    <cellStyle name="Moeda 4 11 30" xfId="9373"/>
    <cellStyle name="Moeda 4 11 31" xfId="9745"/>
    <cellStyle name="Moeda 4 11 32" xfId="10018"/>
    <cellStyle name="Moeda 4 11 4" xfId="3012"/>
    <cellStyle name="Moeda 4 11 5" xfId="3718"/>
    <cellStyle name="Moeda 4 11 6" xfId="2291"/>
    <cellStyle name="Moeda 4 11 7" xfId="4033"/>
    <cellStyle name="Moeda 4 11 8" xfId="4234"/>
    <cellStyle name="Moeda 4 11 9" xfId="4325"/>
    <cellStyle name="Moeda 4 12" xfId="76"/>
    <cellStyle name="Moeda 4 12 10" xfId="3463"/>
    <cellStyle name="Moeda 4 12 11" xfId="3805"/>
    <cellStyle name="Moeda 4 12 12" xfId="4077"/>
    <cellStyle name="Moeda 4 12 13" xfId="4580"/>
    <cellStyle name="Moeda 4 12 14" xfId="4805"/>
    <cellStyle name="Moeda 4 12 15" xfId="5654"/>
    <cellStyle name="Moeda 4 12 16" xfId="5065"/>
    <cellStyle name="Moeda 4 12 17" xfId="5711"/>
    <cellStyle name="Moeda 4 12 18" xfId="4597"/>
    <cellStyle name="Moeda 4 12 19" xfId="7220"/>
    <cellStyle name="Moeda 4 12 2" xfId="2227"/>
    <cellStyle name="Moeda 4 12 20" xfId="7558"/>
    <cellStyle name="Moeda 4 12 21" xfId="7482"/>
    <cellStyle name="Moeda 4 12 22" xfId="7662"/>
    <cellStyle name="Moeda 4 12 23" xfId="8595"/>
    <cellStyle name="Moeda 4 12 24" xfId="8179"/>
    <cellStyle name="Moeda 4 12 25" xfId="8457"/>
    <cellStyle name="Moeda 4 12 26" xfId="8287"/>
    <cellStyle name="Moeda 4 12 27" xfId="7705"/>
    <cellStyle name="Moeda 4 12 28" xfId="8742"/>
    <cellStyle name="Moeda 4 12 29" xfId="7791"/>
    <cellStyle name="Moeda 4 12 3" xfId="2731"/>
    <cellStyle name="Moeda 4 12 30" xfId="9374"/>
    <cellStyle name="Moeda 4 12 31" xfId="9688"/>
    <cellStyle name="Moeda 4 12 32" xfId="10019"/>
    <cellStyle name="Moeda 4 12 4" xfId="2319"/>
    <cellStyle name="Moeda 4 12 5" xfId="3586"/>
    <cellStyle name="Moeda 4 12 6" xfId="3634"/>
    <cellStyle name="Moeda 4 12 7" xfId="3749"/>
    <cellStyle name="Moeda 4 12 8" xfId="3974"/>
    <cellStyle name="Moeda 4 12 9" xfId="2871"/>
    <cellStyle name="Moeda 4 13" xfId="77"/>
    <cellStyle name="Moeda 4 13 10" xfId="4221"/>
    <cellStyle name="Moeda 4 13 11" xfId="4314"/>
    <cellStyle name="Moeda 4 13 12" xfId="4394"/>
    <cellStyle name="Moeda 4 13 13" xfId="4581"/>
    <cellStyle name="Moeda 4 13 14" xfId="4646"/>
    <cellStyle name="Moeda 4 13 15" xfId="5126"/>
    <cellStyle name="Moeda 4 13 16" xfId="4604"/>
    <cellStyle name="Moeda 4 13 17" xfId="5543"/>
    <cellStyle name="Moeda 4 13 18" xfId="5211"/>
    <cellStyle name="Moeda 4 13 19" xfId="7123"/>
    <cellStyle name="Moeda 4 13 2" xfId="2228"/>
    <cellStyle name="Moeda 4 13 20" xfId="7374"/>
    <cellStyle name="Moeda 4 13 21" xfId="7485"/>
    <cellStyle name="Moeda 4 13 22" xfId="7663"/>
    <cellStyle name="Moeda 4 13 23" xfId="8417"/>
    <cellStyle name="Moeda 4 13 24" xfId="7803"/>
    <cellStyle name="Moeda 4 13 25" xfId="8755"/>
    <cellStyle name="Moeda 4 13 26" xfId="8860"/>
    <cellStyle name="Moeda 4 13 27" xfId="8956"/>
    <cellStyle name="Moeda 4 13 28" xfId="9088"/>
    <cellStyle name="Moeda 4 13 29" xfId="9090"/>
    <cellStyle name="Moeda 4 13 3" xfId="2521"/>
    <cellStyle name="Moeda 4 13 30" xfId="9375"/>
    <cellStyle name="Moeda 4 13 31" xfId="9634"/>
    <cellStyle name="Moeda 4 13 32" xfId="10020"/>
    <cellStyle name="Moeda 4 13 4" xfId="2229"/>
    <cellStyle name="Moeda 4 13 5" xfId="3704"/>
    <cellStyle name="Moeda 4 13 6" xfId="2363"/>
    <cellStyle name="Moeda 4 13 7" xfId="3103"/>
    <cellStyle name="Moeda 4 13 8" xfId="3467"/>
    <cellStyle name="Moeda 4 13 9" xfId="2550"/>
    <cellStyle name="Moeda 4 14" xfId="2224"/>
    <cellStyle name="Moeda 4 15" xfId="3392"/>
    <cellStyle name="Moeda 4 16" xfId="3754"/>
    <cellStyle name="Moeda 4 17" xfId="3265"/>
    <cellStyle name="Moeda 4 18" xfId="2385"/>
    <cellStyle name="Moeda 4 19" xfId="2571"/>
    <cellStyle name="Moeda 4 2" xfId="10"/>
    <cellStyle name="Moeda 4 2 2" xfId="78"/>
    <cellStyle name="Moeda 4 2 2 10" xfId="6227"/>
    <cellStyle name="Moeda 4 2 2 11" xfId="6764"/>
    <cellStyle name="Moeda 4 2 2 12" xfId="6609"/>
    <cellStyle name="Moeda 4 2 2 13" xfId="6665"/>
    <cellStyle name="Moeda 4 2 2 14" xfId="6896"/>
    <cellStyle name="Moeda 4 2 2 15" xfId="6258"/>
    <cellStyle name="Moeda 4 2 2 2" xfId="5605"/>
    <cellStyle name="Moeda 4 2 2 2 2" xfId="5978"/>
    <cellStyle name="Moeda 4 2 2 2 3" xfId="6372"/>
    <cellStyle name="Moeda 4 2 2 3" xfId="6176"/>
    <cellStyle name="Moeda 4 2 2 4" xfId="6698"/>
    <cellStyle name="Moeda 4 2 2 5" xfId="6776"/>
    <cellStyle name="Moeda 4 2 2 6" xfId="6197"/>
    <cellStyle name="Moeda 4 2 2 7" xfId="6871"/>
    <cellStyle name="Moeda 4 2 2 8" xfId="6013"/>
    <cellStyle name="Moeda 4 2 2 9" xfId="6726"/>
    <cellStyle name="Moeda 4 2 3" xfId="5883"/>
    <cellStyle name="Moeda 4 20" xfId="3565"/>
    <cellStyle name="Moeda 4 21" xfId="4216"/>
    <cellStyle name="Moeda 4 22" xfId="4310"/>
    <cellStyle name="Moeda 4 23" xfId="4391"/>
    <cellStyle name="Moeda 4 24" xfId="4457"/>
    <cellStyle name="Moeda 4 25" xfId="4577"/>
    <cellStyle name="Moeda 4 26" xfId="5268"/>
    <cellStyle name="Moeda 4 27" xfId="5091"/>
    <cellStyle name="Moeda 4 28" xfId="5780"/>
    <cellStyle name="Moeda 4 29" xfId="5649"/>
    <cellStyle name="Moeda 4 3" xfId="79"/>
    <cellStyle name="Moeda 4 3 10" xfId="3058"/>
    <cellStyle name="Moeda 4 3 11" xfId="2378"/>
    <cellStyle name="Moeda 4 3 12" xfId="3327"/>
    <cellStyle name="Moeda 4 3 13" xfId="4582"/>
    <cellStyle name="Moeda 4 3 14" xfId="5502"/>
    <cellStyle name="Moeda 4 3 15" xfId="5510"/>
    <cellStyle name="Moeda 4 3 16" xfId="5664"/>
    <cellStyle name="Moeda 4 3 17" xfId="5119"/>
    <cellStyle name="Moeda 4 3 18" xfId="5704"/>
    <cellStyle name="Moeda 4 3 19" xfId="7557"/>
    <cellStyle name="Moeda 4 3 2" xfId="2230"/>
    <cellStyle name="Moeda 4 3 20" xfId="7233"/>
    <cellStyle name="Moeda 4 3 21" xfId="7024"/>
    <cellStyle name="Moeda 4 3 22" xfId="7665"/>
    <cellStyle name="Moeda 4 3 23" xfId="8091"/>
    <cellStyle name="Moeda 4 3 24" xfId="8651"/>
    <cellStyle name="Moeda 4 3 25" xfId="8567"/>
    <cellStyle name="Moeda 4 3 26" xfId="8274"/>
    <cellStyle name="Moeda 4 3 27" xfId="7748"/>
    <cellStyle name="Moeda 4 3 28" xfId="9136"/>
    <cellStyle name="Moeda 4 3 29" xfId="9112"/>
    <cellStyle name="Moeda 4 3 3" xfId="2401"/>
    <cellStyle name="Moeda 4 3 30" xfId="9376"/>
    <cellStyle name="Moeda 4 3 31" xfId="9520"/>
    <cellStyle name="Moeda 4 3 32" xfId="10021"/>
    <cellStyle name="Moeda 4 3 4" xfId="3426"/>
    <cellStyle name="Moeda 4 3 5" xfId="3759"/>
    <cellStyle name="Moeda 4 3 6" xfId="2766"/>
    <cellStyle name="Moeda 4 3 7" xfId="3882"/>
    <cellStyle name="Moeda 4 3 8" xfId="3297"/>
    <cellStyle name="Moeda 4 3 9" xfId="4036"/>
    <cellStyle name="Moeda 4 30" xfId="5841"/>
    <cellStyle name="Moeda 4 31" xfId="7316"/>
    <cellStyle name="Moeda 4 32" xfId="7035"/>
    <cellStyle name="Moeda 4 33" xfId="7457"/>
    <cellStyle name="Moeda 4 34" xfId="7659"/>
    <cellStyle name="Moeda 4 35" xfId="8175"/>
    <cellStyle name="Moeda 4 36" xfId="8578"/>
    <cellStyle name="Moeda 4 37" xfId="8856"/>
    <cellStyle name="Moeda 4 38" xfId="8953"/>
    <cellStyle name="Moeda 4 39" xfId="9040"/>
    <cellStyle name="Moeda 4 4" xfId="80"/>
    <cellStyle name="Moeda 4 4 10" xfId="3400"/>
    <cellStyle name="Moeda 4 4 11" xfId="4197"/>
    <cellStyle name="Moeda 4 4 12" xfId="4292"/>
    <cellStyle name="Moeda 4 4 13" xfId="4583"/>
    <cellStyle name="Moeda 4 4 14" xfId="5332"/>
    <cellStyle name="Moeda 4 4 15" xfId="4850"/>
    <cellStyle name="Moeda 4 4 16" xfId="5652"/>
    <cellStyle name="Moeda 4 4 17" xfId="5708"/>
    <cellStyle name="Moeda 4 4 18" xfId="4717"/>
    <cellStyle name="Moeda 4 4 19" xfId="7440"/>
    <cellStyle name="Moeda 4 4 2" xfId="2231"/>
    <cellStyle name="Moeda 4 4 20" xfId="6954"/>
    <cellStyle name="Moeda 4 4 21" xfId="7526"/>
    <cellStyle name="Moeda 4 4 22" xfId="7666"/>
    <cellStyle name="Moeda 4 4 23" xfId="7928"/>
    <cellStyle name="Moeda 4 4 24" xfId="7679"/>
    <cellStyle name="Moeda 4 4 25" xfId="8182"/>
    <cellStyle name="Moeda 4 4 26" xfId="8549"/>
    <cellStyle name="Moeda 4 4 27" xfId="8834"/>
    <cellStyle name="Moeda 4 4 28" xfId="9015"/>
    <cellStyle name="Moeda 4 4 29" xfId="9154"/>
    <cellStyle name="Moeda 4 4 3" xfId="3491"/>
    <cellStyle name="Moeda 4 4 30" xfId="9377"/>
    <cellStyle name="Moeda 4 4 31" xfId="9464"/>
    <cellStyle name="Moeda 4 4 32" xfId="10022"/>
    <cellStyle name="Moeda 4 4 4" xfId="2519"/>
    <cellStyle name="Moeda 4 4 5" xfId="2479"/>
    <cellStyle name="Moeda 4 4 6" xfId="3803"/>
    <cellStyle name="Moeda 4 4 7" xfId="3059"/>
    <cellStyle name="Moeda 4 4 8" xfId="2711"/>
    <cellStyle name="Moeda 4 4 9" xfId="3408"/>
    <cellStyle name="Moeda 4 40" xfId="8822"/>
    <cellStyle name="Moeda 4 41" xfId="9311"/>
    <cellStyle name="Moeda 4 42" xfId="9371"/>
    <cellStyle name="Moeda 4 43" xfId="9551"/>
    <cellStyle name="Moeda 4 44" xfId="10016"/>
    <cellStyle name="Moeda 4 5" xfId="81"/>
    <cellStyle name="Moeda 4 5 10" xfId="2204"/>
    <cellStyle name="Moeda 4 5 11" xfId="2801"/>
    <cellStyle name="Moeda 4 5 12" xfId="2599"/>
    <cellStyle name="Moeda 4 5 13" xfId="4584"/>
    <cellStyle name="Moeda 4 5 14" xfId="5185"/>
    <cellStyle name="Moeda 4 5 15" xfId="5720"/>
    <cellStyle name="Moeda 4 5 16" xfId="5507"/>
    <cellStyle name="Moeda 4 5 17" xfId="5797"/>
    <cellStyle name="Moeda 4 5 18" xfId="5677"/>
    <cellStyle name="Moeda 4 5 19" xfId="7082"/>
    <cellStyle name="Moeda 4 5 2" xfId="2232"/>
    <cellStyle name="Moeda 4 5 20" xfId="7546"/>
    <cellStyle name="Moeda 4 5 21" xfId="7473"/>
    <cellStyle name="Moeda 4 5 22" xfId="7667"/>
    <cellStyle name="Moeda 4 5 23" xfId="7743"/>
    <cellStyle name="Moeda 4 5 24" xfId="8198"/>
    <cellStyle name="Moeda 4 5 25" xfId="7767"/>
    <cellStyle name="Moeda 4 5 26" xfId="7924"/>
    <cellStyle name="Moeda 4 5 27" xfId="8113"/>
    <cellStyle name="Moeda 4 5 28" xfId="8371"/>
    <cellStyle name="Moeda 4 5 29" xfId="9281"/>
    <cellStyle name="Moeda 4 5 3" xfId="3255"/>
    <cellStyle name="Moeda 4 5 30" xfId="9378"/>
    <cellStyle name="Moeda 4 5 31" xfId="9406"/>
    <cellStyle name="Moeda 4 5 32" xfId="10023"/>
    <cellStyle name="Moeda 4 5 4" xfId="2376"/>
    <cellStyle name="Moeda 4 5 5" xfId="2846"/>
    <cellStyle name="Moeda 4 5 6" xfId="3698"/>
    <cellStyle name="Moeda 4 5 7" xfId="2246"/>
    <cellStyle name="Moeda 4 5 8" xfId="3825"/>
    <cellStyle name="Moeda 4 5 9" xfId="2720"/>
    <cellStyle name="Moeda 4 6" xfId="82"/>
    <cellStyle name="Moeda 4 6 10" xfId="3452"/>
    <cellStyle name="Moeda 4 6 11" xfId="3642"/>
    <cellStyle name="Moeda 4 6 12" xfId="3468"/>
    <cellStyle name="Moeda 4 6 13" xfId="4585"/>
    <cellStyle name="Moeda 4 6 14" xfId="5036"/>
    <cellStyle name="Moeda 4 6 15" xfId="4663"/>
    <cellStyle name="Moeda 4 6 16" xfId="5455"/>
    <cellStyle name="Moeda 4 6 17" xfId="4670"/>
    <cellStyle name="Moeda 4 6 18" xfId="4876"/>
    <cellStyle name="Moeda 4 6 19" xfId="7453"/>
    <cellStyle name="Moeda 4 6 2" xfId="2233"/>
    <cellStyle name="Moeda 4 6 20" xfId="7434"/>
    <cellStyle name="Moeda 4 6 21" xfId="7268"/>
    <cellStyle name="Moeda 4 6 22" xfId="7668"/>
    <cellStyle name="Moeda 4 6 23" xfId="7822"/>
    <cellStyle name="Moeda 4 6 24" xfId="8415"/>
    <cellStyle name="Moeda 4 6 25" xfId="8692"/>
    <cellStyle name="Moeda 4 6 26" xfId="8283"/>
    <cellStyle name="Moeda 4 6 27" xfId="7814"/>
    <cellStyle name="Moeda 4 6 28" xfId="9186"/>
    <cellStyle name="Moeda 4 6 29" xfId="9230"/>
    <cellStyle name="Moeda 4 6 3" xfId="3040"/>
    <cellStyle name="Moeda 4 6 30" xfId="9379"/>
    <cellStyle name="Moeda 4 6 31" xfId="9437"/>
    <cellStyle name="Moeda 4 6 32" xfId="10024"/>
    <cellStyle name="Moeda 4 6 4" xfId="2943"/>
    <cellStyle name="Moeda 4 6 5" xfId="3136"/>
    <cellStyle name="Moeda 4 6 6" xfId="3912"/>
    <cellStyle name="Moeda 4 6 7" xfId="3935"/>
    <cellStyle name="Moeda 4 6 8" xfId="2425"/>
    <cellStyle name="Moeda 4 6 9" xfId="3314"/>
    <cellStyle name="Moeda 4 7" xfId="83"/>
    <cellStyle name="Moeda 4 7 10" xfId="3308"/>
    <cellStyle name="Moeda 4 7 11" xfId="3254"/>
    <cellStyle name="Moeda 4 7 12" xfId="3597"/>
    <cellStyle name="Moeda 4 7 13" xfId="4586"/>
    <cellStyle name="Moeda 4 7 14" xfId="4877"/>
    <cellStyle name="Moeda 4 7 15" xfId="5416"/>
    <cellStyle name="Moeda 4 7 16" xfId="5076"/>
    <cellStyle name="Moeda 4 7 17" xfId="5162"/>
    <cellStyle name="Moeda 4 7 18" xfId="4880"/>
    <cellStyle name="Moeda 4 7 19" xfId="7353"/>
    <cellStyle name="Moeda 4 7 2" xfId="2234"/>
    <cellStyle name="Moeda 4 7 20" xfId="7456"/>
    <cellStyle name="Moeda 4 7 21" xfId="7078"/>
    <cellStyle name="Moeda 4 7 22" xfId="7669"/>
    <cellStyle name="Moeda 4 7 23" xfId="8679"/>
    <cellStyle name="Moeda 4 7 24" xfId="7958"/>
    <cellStyle name="Moeda 4 7 25" xfId="8503"/>
    <cellStyle name="Moeda 4 7 26" xfId="7889"/>
    <cellStyle name="Moeda 4 7 27" xfId="8686"/>
    <cellStyle name="Moeda 4 7 28" xfId="8392"/>
    <cellStyle name="Moeda 4 7 29" xfId="7682"/>
    <cellStyle name="Moeda 4 7 3" xfId="2822"/>
    <cellStyle name="Moeda 4 7 30" xfId="9380"/>
    <cellStyle name="Moeda 4 7 31" xfId="9718"/>
    <cellStyle name="Moeda 4 7 32" xfId="10025"/>
    <cellStyle name="Moeda 4 7 4" xfId="2590"/>
    <cellStyle name="Moeda 4 7 5" xfId="3936"/>
    <cellStyle name="Moeda 4 7 6" xfId="2498"/>
    <cellStyle name="Moeda 4 7 7" xfId="3484"/>
    <cellStyle name="Moeda 4 7 8" xfId="2884"/>
    <cellStyle name="Moeda 4 7 9" xfId="3641"/>
    <cellStyle name="Moeda 4 8" xfId="84"/>
    <cellStyle name="Moeda 4 8 10" xfId="3133"/>
    <cellStyle name="Moeda 4 8 11" xfId="3985"/>
    <cellStyle name="Moeda 4 8 12" xfId="3176"/>
    <cellStyle name="Moeda 4 8 13" xfId="4587"/>
    <cellStyle name="Moeda 4 8 14" xfId="5590"/>
    <cellStyle name="Moeda 4 8 15" xfId="4550"/>
    <cellStyle name="Moeda 4 8 16" xfId="4834"/>
    <cellStyle name="Moeda 4 8 17" xfId="4997"/>
    <cellStyle name="Moeda 4 8 18" xfId="4761"/>
    <cellStyle name="Moeda 4 8 19" xfId="7403"/>
    <cellStyle name="Moeda 4 8 2" xfId="2235"/>
    <cellStyle name="Moeda 4 8 20" xfId="7265"/>
    <cellStyle name="Moeda 4 8 21" xfId="7088"/>
    <cellStyle name="Moeda 4 8 22" xfId="7670"/>
    <cellStyle name="Moeda 4 8 23" xfId="8497"/>
    <cellStyle name="Moeda 4 8 24" xfId="8777"/>
    <cellStyle name="Moeda 4 8 25" xfId="8484"/>
    <cellStyle name="Moeda 4 8 26" xfId="8485"/>
    <cellStyle name="Moeda 4 8 27" xfId="8156"/>
    <cellStyle name="Moeda 4 8 28" xfId="7641"/>
    <cellStyle name="Moeda 4 8 29" xfId="9138"/>
    <cellStyle name="Moeda 4 8 3" xfId="2614"/>
    <cellStyle name="Moeda 4 8 30" xfId="9381"/>
    <cellStyle name="Moeda 4 8 31" xfId="9662"/>
    <cellStyle name="Moeda 4 8 32" xfId="10026"/>
    <cellStyle name="Moeda 4 8 4" xfId="3501"/>
    <cellStyle name="Moeda 4 8 5" xfId="2450"/>
    <cellStyle name="Moeda 4 8 6" xfId="2492"/>
    <cellStyle name="Moeda 4 8 7" xfId="2810"/>
    <cellStyle name="Moeda 4 8 8" xfId="4146"/>
    <cellStyle name="Moeda 4 8 9" xfId="2416"/>
    <cellStyle name="Moeda 4 9" xfId="85"/>
    <cellStyle name="Moeda 4 9 10" xfId="4035"/>
    <cellStyle name="Moeda 4 9 11" xfId="2992"/>
    <cellStyle name="Moeda 4 9 12" xfId="2464"/>
    <cellStyle name="Moeda 4 9 13" xfId="4588"/>
    <cellStyle name="Moeda 4 9 14" xfId="5422"/>
    <cellStyle name="Moeda 4 9 15" xfId="4756"/>
    <cellStyle name="Moeda 4 9 16" xfId="5717"/>
    <cellStyle name="Moeda 4 9 17" xfId="4836"/>
    <cellStyle name="Moeda 4 9 18" xfId="5698"/>
    <cellStyle name="Moeda 4 9 19" xfId="7427"/>
    <cellStyle name="Moeda 4 9 2" xfId="2236"/>
    <cellStyle name="Moeda 4 9 20" xfId="7419"/>
    <cellStyle name="Moeda 4 9 21" xfId="7170"/>
    <cellStyle name="Moeda 4 9 22" xfId="7671"/>
    <cellStyle name="Moeda 4 9 23" xfId="8325"/>
    <cellStyle name="Moeda 4 9 24" xfId="8474"/>
    <cellStyle name="Moeda 4 9 25" xfId="7825"/>
    <cellStyle name="Moeda 4 9 26" xfId="8628"/>
    <cellStyle name="Moeda 4 9 27" xfId="8273"/>
    <cellStyle name="Moeda 4 9 28" xfId="8709"/>
    <cellStyle name="Moeda 4 9 29" xfId="8714"/>
    <cellStyle name="Moeda 4 9 3" xfId="3589"/>
    <cellStyle name="Moeda 4 9 30" xfId="9382"/>
    <cellStyle name="Moeda 4 9 31" xfId="9605"/>
    <cellStyle name="Moeda 4 9 32" xfId="10027"/>
    <cellStyle name="Moeda 4 9 4" xfId="3036"/>
    <cellStyle name="Moeda 4 9 5" xfId="2468"/>
    <cellStyle name="Moeda 4 9 6" xfId="4020"/>
    <cellStyle name="Moeda 4 9 7" xfId="2532"/>
    <cellStyle name="Moeda 4 9 8" xfId="3574"/>
    <cellStyle name="Moeda 4 9 9" xfId="3325"/>
    <cellStyle name="Moeda 5" xfId="86"/>
    <cellStyle name="Moeda 5 10" xfId="1399"/>
    <cellStyle name="Moeda 5 10 10" xfId="43962"/>
    <cellStyle name="Moeda 5 10 2" xfId="11235"/>
    <cellStyle name="Moeda 5 10 2 2" xfId="21689"/>
    <cellStyle name="Moeda 5 10 2 3" xfId="32877"/>
    <cellStyle name="Moeda 5 10 3" xfId="12963"/>
    <cellStyle name="Moeda 5 10 3 2" xfId="23582"/>
    <cellStyle name="Moeda 5 10 3 3" xfId="34768"/>
    <cellStyle name="Moeda 5 10 4" xfId="14688"/>
    <cellStyle name="Moeda 5 10 4 2" xfId="25478"/>
    <cellStyle name="Moeda 5 10 4 3" xfId="36664"/>
    <cellStyle name="Moeda 5 10 5" xfId="16413"/>
    <cellStyle name="Moeda 5 10 5 2" xfId="27374"/>
    <cellStyle name="Moeda 5 10 5 3" xfId="38560"/>
    <cellStyle name="Moeda 5 10 6" xfId="18138"/>
    <cellStyle name="Moeda 5 10 6 2" xfId="29270"/>
    <cellStyle name="Moeda 5 10 6 3" xfId="40456"/>
    <cellStyle name="Moeda 5 10 7" xfId="19863"/>
    <cellStyle name="Moeda 5 10 8" xfId="31051"/>
    <cellStyle name="Moeda 5 10 9" xfId="42237"/>
    <cellStyle name="Moeda 5 11" xfId="1715"/>
    <cellStyle name="Moeda 5 11 10" xfId="44250"/>
    <cellStyle name="Moeda 5 11 2" xfId="11523"/>
    <cellStyle name="Moeda 5 11 2 2" xfId="22005"/>
    <cellStyle name="Moeda 5 11 2 3" xfId="33193"/>
    <cellStyle name="Moeda 5 11 3" xfId="13251"/>
    <cellStyle name="Moeda 5 11 3 2" xfId="23898"/>
    <cellStyle name="Moeda 5 11 3 3" xfId="35084"/>
    <cellStyle name="Moeda 5 11 4" xfId="14976"/>
    <cellStyle name="Moeda 5 11 4 2" xfId="25794"/>
    <cellStyle name="Moeda 5 11 4 3" xfId="36980"/>
    <cellStyle name="Moeda 5 11 5" xfId="16701"/>
    <cellStyle name="Moeda 5 11 5 2" xfId="27690"/>
    <cellStyle name="Moeda 5 11 5 3" xfId="38876"/>
    <cellStyle name="Moeda 5 11 6" xfId="18426"/>
    <cellStyle name="Moeda 5 11 6 2" xfId="29586"/>
    <cellStyle name="Moeda 5 11 6 3" xfId="40772"/>
    <cellStyle name="Moeda 5 11 7" xfId="20151"/>
    <cellStyle name="Moeda 5 11 8" xfId="31339"/>
    <cellStyle name="Moeda 5 11 9" xfId="42525"/>
    <cellStyle name="Moeda 5 12" xfId="2049"/>
    <cellStyle name="Moeda 5 12 2" xfId="20439"/>
    <cellStyle name="Moeda 5 12 3" xfId="31627"/>
    <cellStyle name="Moeda 5 13" xfId="5120"/>
    <cellStyle name="Moeda 5 13 2" xfId="5980"/>
    <cellStyle name="Moeda 5 13 3" xfId="6357"/>
    <cellStyle name="Moeda 5 13 4" xfId="11811"/>
    <cellStyle name="Moeda 5 14" xfId="6075"/>
    <cellStyle name="Moeda 5 14 2" xfId="24214"/>
    <cellStyle name="Moeda 5 14 3" xfId="35400"/>
    <cellStyle name="Moeda 5 15" xfId="6885"/>
    <cellStyle name="Moeda 5 15 2" xfId="26110"/>
    <cellStyle name="Moeda 5 15 3" xfId="37296"/>
    <cellStyle name="Moeda 5 16" xfId="6016"/>
    <cellStyle name="Moeda 5 16 2" xfId="28006"/>
    <cellStyle name="Moeda 5 16 3" xfId="39192"/>
    <cellStyle name="Moeda 5 17" xfId="6786"/>
    <cellStyle name="Moeda 5 18" xfId="6634"/>
    <cellStyle name="Moeda 5 19" xfId="6015"/>
    <cellStyle name="Moeda 5 2" xfId="155"/>
    <cellStyle name="Moeda 5 2 10" xfId="11831"/>
    <cellStyle name="Moeda 5 2 10 2" xfId="22340"/>
    <cellStyle name="Moeda 5 2 10 3" xfId="33526"/>
    <cellStyle name="Moeda 5 2 11" xfId="13556"/>
    <cellStyle name="Moeda 5 2 11 2" xfId="24236"/>
    <cellStyle name="Moeda 5 2 11 3" xfId="35422"/>
    <cellStyle name="Moeda 5 2 12" xfId="15281"/>
    <cellStyle name="Moeda 5 2 12 2" xfId="26132"/>
    <cellStyle name="Moeda 5 2 12 3" xfId="37318"/>
    <cellStyle name="Moeda 5 2 13" xfId="17006"/>
    <cellStyle name="Moeda 5 2 13 2" xfId="28028"/>
    <cellStyle name="Moeda 5 2 13 3" xfId="39214"/>
    <cellStyle name="Moeda 5 2 14" xfId="18731"/>
    <cellStyle name="Moeda 5 2 15" xfId="29919"/>
    <cellStyle name="Moeda 5 2 16" xfId="41105"/>
    <cellStyle name="Moeda 5 2 17" xfId="42830"/>
    <cellStyle name="Moeda 5 2 2" xfId="245"/>
    <cellStyle name="Moeda 5 2 2 10" xfId="13638"/>
    <cellStyle name="Moeda 5 2 2 10 2" xfId="24326"/>
    <cellStyle name="Moeda 5 2 2 10 3" xfId="35512"/>
    <cellStyle name="Moeda 5 2 2 11" xfId="15363"/>
    <cellStyle name="Moeda 5 2 2 11 2" xfId="26222"/>
    <cellStyle name="Moeda 5 2 2 11 3" xfId="37408"/>
    <cellStyle name="Moeda 5 2 2 12" xfId="17088"/>
    <cellStyle name="Moeda 5 2 2 12 2" xfId="28118"/>
    <cellStyle name="Moeda 5 2 2 12 3" xfId="39304"/>
    <cellStyle name="Moeda 5 2 2 13" xfId="18813"/>
    <cellStyle name="Moeda 5 2 2 14" xfId="30001"/>
    <cellStyle name="Moeda 5 2 2 15" xfId="41187"/>
    <cellStyle name="Moeda 5 2 2 16" xfId="42912"/>
    <cellStyle name="Moeda 5 2 2 2" xfId="403"/>
    <cellStyle name="Moeda 5 2 2 2 10" xfId="15507"/>
    <cellStyle name="Moeda 5 2 2 2 10 2" xfId="26380"/>
    <cellStyle name="Moeda 5 2 2 2 10 3" xfId="37566"/>
    <cellStyle name="Moeda 5 2 2 2 11" xfId="17232"/>
    <cellStyle name="Moeda 5 2 2 2 11 2" xfId="28276"/>
    <cellStyle name="Moeda 5 2 2 2 11 3" xfId="39462"/>
    <cellStyle name="Moeda 5 2 2 2 12" xfId="18957"/>
    <cellStyle name="Moeda 5 2 2 2 13" xfId="30145"/>
    <cellStyle name="Moeda 5 2 2 2 14" xfId="41331"/>
    <cellStyle name="Moeda 5 2 2 2 15" xfId="43056"/>
    <cellStyle name="Moeda 5 2 2 2 2" xfId="721"/>
    <cellStyle name="Moeda 5 2 2 2 2 10" xfId="43344"/>
    <cellStyle name="Moeda 5 2 2 2 2 2" xfId="10617"/>
    <cellStyle name="Moeda 5 2 2 2 2 2 2" xfId="21011"/>
    <cellStyle name="Moeda 5 2 2 2 2 2 3" xfId="32199"/>
    <cellStyle name="Moeda 5 2 2 2 2 3" xfId="12345"/>
    <cellStyle name="Moeda 5 2 2 2 2 3 2" xfId="22904"/>
    <cellStyle name="Moeda 5 2 2 2 2 3 3" xfId="34090"/>
    <cellStyle name="Moeda 5 2 2 2 2 4" xfId="14070"/>
    <cellStyle name="Moeda 5 2 2 2 2 4 2" xfId="24800"/>
    <cellStyle name="Moeda 5 2 2 2 2 4 3" xfId="35986"/>
    <cellStyle name="Moeda 5 2 2 2 2 5" xfId="15795"/>
    <cellStyle name="Moeda 5 2 2 2 2 5 2" xfId="26696"/>
    <cellStyle name="Moeda 5 2 2 2 2 5 3" xfId="37882"/>
    <cellStyle name="Moeda 5 2 2 2 2 6" xfId="17520"/>
    <cellStyle name="Moeda 5 2 2 2 2 6 2" xfId="28592"/>
    <cellStyle name="Moeda 5 2 2 2 2 6 3" xfId="39778"/>
    <cellStyle name="Moeda 5 2 2 2 2 7" xfId="19245"/>
    <cellStyle name="Moeda 5 2 2 2 2 8" xfId="30433"/>
    <cellStyle name="Moeda 5 2 2 2 2 9" xfId="41619"/>
    <cellStyle name="Moeda 5 2 2 2 3" xfId="1037"/>
    <cellStyle name="Moeda 5 2 2 2 3 10" xfId="43632"/>
    <cellStyle name="Moeda 5 2 2 2 3 2" xfId="10905"/>
    <cellStyle name="Moeda 5 2 2 2 3 2 2" xfId="21327"/>
    <cellStyle name="Moeda 5 2 2 2 3 2 3" xfId="32515"/>
    <cellStyle name="Moeda 5 2 2 2 3 3" xfId="12633"/>
    <cellStyle name="Moeda 5 2 2 2 3 3 2" xfId="23220"/>
    <cellStyle name="Moeda 5 2 2 2 3 3 3" xfId="34406"/>
    <cellStyle name="Moeda 5 2 2 2 3 4" xfId="14358"/>
    <cellStyle name="Moeda 5 2 2 2 3 4 2" xfId="25116"/>
    <cellStyle name="Moeda 5 2 2 2 3 4 3" xfId="36302"/>
    <cellStyle name="Moeda 5 2 2 2 3 5" xfId="16083"/>
    <cellStyle name="Moeda 5 2 2 2 3 5 2" xfId="27012"/>
    <cellStyle name="Moeda 5 2 2 2 3 5 3" xfId="38198"/>
    <cellStyle name="Moeda 5 2 2 2 3 6" xfId="17808"/>
    <cellStyle name="Moeda 5 2 2 2 3 6 2" xfId="28908"/>
    <cellStyle name="Moeda 5 2 2 2 3 6 3" xfId="40094"/>
    <cellStyle name="Moeda 5 2 2 2 3 7" xfId="19533"/>
    <cellStyle name="Moeda 5 2 2 2 3 8" xfId="30721"/>
    <cellStyle name="Moeda 5 2 2 2 3 9" xfId="41907"/>
    <cellStyle name="Moeda 5 2 2 2 4" xfId="1353"/>
    <cellStyle name="Moeda 5 2 2 2 4 10" xfId="43920"/>
    <cellStyle name="Moeda 5 2 2 2 4 2" xfId="11193"/>
    <cellStyle name="Moeda 5 2 2 2 4 2 2" xfId="21643"/>
    <cellStyle name="Moeda 5 2 2 2 4 2 3" xfId="32831"/>
    <cellStyle name="Moeda 5 2 2 2 4 3" xfId="12921"/>
    <cellStyle name="Moeda 5 2 2 2 4 3 2" xfId="23536"/>
    <cellStyle name="Moeda 5 2 2 2 4 3 3" xfId="34722"/>
    <cellStyle name="Moeda 5 2 2 2 4 4" xfId="14646"/>
    <cellStyle name="Moeda 5 2 2 2 4 4 2" xfId="25432"/>
    <cellStyle name="Moeda 5 2 2 2 4 4 3" xfId="36618"/>
    <cellStyle name="Moeda 5 2 2 2 4 5" xfId="16371"/>
    <cellStyle name="Moeda 5 2 2 2 4 5 2" xfId="27328"/>
    <cellStyle name="Moeda 5 2 2 2 4 5 3" xfId="38514"/>
    <cellStyle name="Moeda 5 2 2 2 4 6" xfId="18096"/>
    <cellStyle name="Moeda 5 2 2 2 4 6 2" xfId="29224"/>
    <cellStyle name="Moeda 5 2 2 2 4 6 3" xfId="40410"/>
    <cellStyle name="Moeda 5 2 2 2 4 7" xfId="19821"/>
    <cellStyle name="Moeda 5 2 2 2 4 8" xfId="31009"/>
    <cellStyle name="Moeda 5 2 2 2 4 9" xfId="42195"/>
    <cellStyle name="Moeda 5 2 2 2 5" xfId="1669"/>
    <cellStyle name="Moeda 5 2 2 2 5 10" xfId="44208"/>
    <cellStyle name="Moeda 5 2 2 2 5 2" xfId="11481"/>
    <cellStyle name="Moeda 5 2 2 2 5 2 2" xfId="21959"/>
    <cellStyle name="Moeda 5 2 2 2 5 2 3" xfId="33147"/>
    <cellStyle name="Moeda 5 2 2 2 5 3" xfId="13209"/>
    <cellStyle name="Moeda 5 2 2 2 5 3 2" xfId="23852"/>
    <cellStyle name="Moeda 5 2 2 2 5 3 3" xfId="35038"/>
    <cellStyle name="Moeda 5 2 2 2 5 4" xfId="14934"/>
    <cellStyle name="Moeda 5 2 2 2 5 4 2" xfId="25748"/>
    <cellStyle name="Moeda 5 2 2 2 5 4 3" xfId="36934"/>
    <cellStyle name="Moeda 5 2 2 2 5 5" xfId="16659"/>
    <cellStyle name="Moeda 5 2 2 2 5 5 2" xfId="27644"/>
    <cellStyle name="Moeda 5 2 2 2 5 5 3" xfId="38830"/>
    <cellStyle name="Moeda 5 2 2 2 5 6" xfId="18384"/>
    <cellStyle name="Moeda 5 2 2 2 5 6 2" xfId="29540"/>
    <cellStyle name="Moeda 5 2 2 2 5 6 3" xfId="40726"/>
    <cellStyle name="Moeda 5 2 2 2 5 7" xfId="20109"/>
    <cellStyle name="Moeda 5 2 2 2 5 8" xfId="31297"/>
    <cellStyle name="Moeda 5 2 2 2 5 9" xfId="42483"/>
    <cellStyle name="Moeda 5 2 2 2 6" xfId="1985"/>
    <cellStyle name="Moeda 5 2 2 2 6 10" xfId="44496"/>
    <cellStyle name="Moeda 5 2 2 2 6 2" xfId="11769"/>
    <cellStyle name="Moeda 5 2 2 2 6 2 2" xfId="22275"/>
    <cellStyle name="Moeda 5 2 2 2 6 2 3" xfId="33463"/>
    <cellStyle name="Moeda 5 2 2 2 6 3" xfId="13497"/>
    <cellStyle name="Moeda 5 2 2 2 6 3 2" xfId="24168"/>
    <cellStyle name="Moeda 5 2 2 2 6 3 3" xfId="35354"/>
    <cellStyle name="Moeda 5 2 2 2 6 4" xfId="15222"/>
    <cellStyle name="Moeda 5 2 2 2 6 4 2" xfId="26064"/>
    <cellStyle name="Moeda 5 2 2 2 6 4 3" xfId="37250"/>
    <cellStyle name="Moeda 5 2 2 2 6 5" xfId="16947"/>
    <cellStyle name="Moeda 5 2 2 2 6 5 2" xfId="27960"/>
    <cellStyle name="Moeda 5 2 2 2 6 5 3" xfId="39146"/>
    <cellStyle name="Moeda 5 2 2 2 6 6" xfId="18672"/>
    <cellStyle name="Moeda 5 2 2 2 6 6 2" xfId="29856"/>
    <cellStyle name="Moeda 5 2 2 2 6 6 3" xfId="41042"/>
    <cellStyle name="Moeda 5 2 2 2 6 7" xfId="20397"/>
    <cellStyle name="Moeda 5 2 2 2 6 8" xfId="31585"/>
    <cellStyle name="Moeda 5 2 2 2 6 9" xfId="42771"/>
    <cellStyle name="Moeda 5 2 2 2 7" xfId="10328"/>
    <cellStyle name="Moeda 5 2 2 2 7 2" xfId="20695"/>
    <cellStyle name="Moeda 5 2 2 2 7 3" xfId="31883"/>
    <cellStyle name="Moeda 5 2 2 2 8" xfId="12057"/>
    <cellStyle name="Moeda 5 2 2 2 8 2" xfId="22588"/>
    <cellStyle name="Moeda 5 2 2 2 8 3" xfId="33774"/>
    <cellStyle name="Moeda 5 2 2 2 9" xfId="13782"/>
    <cellStyle name="Moeda 5 2 2 2 9 2" xfId="24484"/>
    <cellStyle name="Moeda 5 2 2 2 9 3" xfId="35670"/>
    <cellStyle name="Moeda 5 2 2 3" xfId="563"/>
    <cellStyle name="Moeda 5 2 2 3 10" xfId="43200"/>
    <cellStyle name="Moeda 5 2 2 3 2" xfId="10473"/>
    <cellStyle name="Moeda 5 2 2 3 2 2" xfId="20853"/>
    <cellStyle name="Moeda 5 2 2 3 2 3" xfId="32041"/>
    <cellStyle name="Moeda 5 2 2 3 3" xfId="12201"/>
    <cellStyle name="Moeda 5 2 2 3 3 2" xfId="22746"/>
    <cellStyle name="Moeda 5 2 2 3 3 3" xfId="33932"/>
    <cellStyle name="Moeda 5 2 2 3 4" xfId="13926"/>
    <cellStyle name="Moeda 5 2 2 3 4 2" xfId="24642"/>
    <cellStyle name="Moeda 5 2 2 3 4 3" xfId="35828"/>
    <cellStyle name="Moeda 5 2 2 3 5" xfId="15651"/>
    <cellStyle name="Moeda 5 2 2 3 5 2" xfId="26538"/>
    <cellStyle name="Moeda 5 2 2 3 5 3" xfId="37724"/>
    <cellStyle name="Moeda 5 2 2 3 6" xfId="17376"/>
    <cellStyle name="Moeda 5 2 2 3 6 2" xfId="28434"/>
    <cellStyle name="Moeda 5 2 2 3 6 3" xfId="39620"/>
    <cellStyle name="Moeda 5 2 2 3 7" xfId="19101"/>
    <cellStyle name="Moeda 5 2 2 3 8" xfId="30289"/>
    <cellStyle name="Moeda 5 2 2 3 9" xfId="41475"/>
    <cellStyle name="Moeda 5 2 2 4" xfId="879"/>
    <cellStyle name="Moeda 5 2 2 4 10" xfId="43488"/>
    <cellStyle name="Moeda 5 2 2 4 2" xfId="10761"/>
    <cellStyle name="Moeda 5 2 2 4 2 2" xfId="21169"/>
    <cellStyle name="Moeda 5 2 2 4 2 3" xfId="32357"/>
    <cellStyle name="Moeda 5 2 2 4 3" xfId="12489"/>
    <cellStyle name="Moeda 5 2 2 4 3 2" xfId="23062"/>
    <cellStyle name="Moeda 5 2 2 4 3 3" xfId="34248"/>
    <cellStyle name="Moeda 5 2 2 4 4" xfId="14214"/>
    <cellStyle name="Moeda 5 2 2 4 4 2" xfId="24958"/>
    <cellStyle name="Moeda 5 2 2 4 4 3" xfId="36144"/>
    <cellStyle name="Moeda 5 2 2 4 5" xfId="15939"/>
    <cellStyle name="Moeda 5 2 2 4 5 2" xfId="26854"/>
    <cellStyle name="Moeda 5 2 2 4 5 3" xfId="38040"/>
    <cellStyle name="Moeda 5 2 2 4 6" xfId="17664"/>
    <cellStyle name="Moeda 5 2 2 4 6 2" xfId="28750"/>
    <cellStyle name="Moeda 5 2 2 4 6 3" xfId="39936"/>
    <cellStyle name="Moeda 5 2 2 4 7" xfId="19389"/>
    <cellStyle name="Moeda 5 2 2 4 8" xfId="30577"/>
    <cellStyle name="Moeda 5 2 2 4 9" xfId="41763"/>
    <cellStyle name="Moeda 5 2 2 5" xfId="1195"/>
    <cellStyle name="Moeda 5 2 2 5 10" xfId="43776"/>
    <cellStyle name="Moeda 5 2 2 5 2" xfId="11049"/>
    <cellStyle name="Moeda 5 2 2 5 2 2" xfId="21485"/>
    <cellStyle name="Moeda 5 2 2 5 2 3" xfId="32673"/>
    <cellStyle name="Moeda 5 2 2 5 3" xfId="12777"/>
    <cellStyle name="Moeda 5 2 2 5 3 2" xfId="23378"/>
    <cellStyle name="Moeda 5 2 2 5 3 3" xfId="34564"/>
    <cellStyle name="Moeda 5 2 2 5 4" xfId="14502"/>
    <cellStyle name="Moeda 5 2 2 5 4 2" xfId="25274"/>
    <cellStyle name="Moeda 5 2 2 5 4 3" xfId="36460"/>
    <cellStyle name="Moeda 5 2 2 5 5" xfId="16227"/>
    <cellStyle name="Moeda 5 2 2 5 5 2" xfId="27170"/>
    <cellStyle name="Moeda 5 2 2 5 5 3" xfId="38356"/>
    <cellStyle name="Moeda 5 2 2 5 6" xfId="17952"/>
    <cellStyle name="Moeda 5 2 2 5 6 2" xfId="29066"/>
    <cellStyle name="Moeda 5 2 2 5 6 3" xfId="40252"/>
    <cellStyle name="Moeda 5 2 2 5 7" xfId="19677"/>
    <cellStyle name="Moeda 5 2 2 5 8" xfId="30865"/>
    <cellStyle name="Moeda 5 2 2 5 9" xfId="42051"/>
    <cellStyle name="Moeda 5 2 2 6" xfId="1511"/>
    <cellStyle name="Moeda 5 2 2 6 10" xfId="44064"/>
    <cellStyle name="Moeda 5 2 2 6 2" xfId="11337"/>
    <cellStyle name="Moeda 5 2 2 6 2 2" xfId="21801"/>
    <cellStyle name="Moeda 5 2 2 6 2 3" xfId="32989"/>
    <cellStyle name="Moeda 5 2 2 6 3" xfId="13065"/>
    <cellStyle name="Moeda 5 2 2 6 3 2" xfId="23694"/>
    <cellStyle name="Moeda 5 2 2 6 3 3" xfId="34880"/>
    <cellStyle name="Moeda 5 2 2 6 4" xfId="14790"/>
    <cellStyle name="Moeda 5 2 2 6 4 2" xfId="25590"/>
    <cellStyle name="Moeda 5 2 2 6 4 3" xfId="36776"/>
    <cellStyle name="Moeda 5 2 2 6 5" xfId="16515"/>
    <cellStyle name="Moeda 5 2 2 6 5 2" xfId="27486"/>
    <cellStyle name="Moeda 5 2 2 6 5 3" xfId="38672"/>
    <cellStyle name="Moeda 5 2 2 6 6" xfId="18240"/>
    <cellStyle name="Moeda 5 2 2 6 6 2" xfId="29382"/>
    <cellStyle name="Moeda 5 2 2 6 6 3" xfId="40568"/>
    <cellStyle name="Moeda 5 2 2 6 7" xfId="19965"/>
    <cellStyle name="Moeda 5 2 2 6 8" xfId="31153"/>
    <cellStyle name="Moeda 5 2 2 6 9" xfId="42339"/>
    <cellStyle name="Moeda 5 2 2 7" xfId="1827"/>
    <cellStyle name="Moeda 5 2 2 7 10" xfId="44352"/>
    <cellStyle name="Moeda 5 2 2 7 2" xfId="11625"/>
    <cellStyle name="Moeda 5 2 2 7 2 2" xfId="22117"/>
    <cellStyle name="Moeda 5 2 2 7 2 3" xfId="33305"/>
    <cellStyle name="Moeda 5 2 2 7 3" xfId="13353"/>
    <cellStyle name="Moeda 5 2 2 7 3 2" xfId="24010"/>
    <cellStyle name="Moeda 5 2 2 7 3 3" xfId="35196"/>
    <cellStyle name="Moeda 5 2 2 7 4" xfId="15078"/>
    <cellStyle name="Moeda 5 2 2 7 4 2" xfId="25906"/>
    <cellStyle name="Moeda 5 2 2 7 4 3" xfId="37092"/>
    <cellStyle name="Moeda 5 2 2 7 5" xfId="16803"/>
    <cellStyle name="Moeda 5 2 2 7 5 2" xfId="27802"/>
    <cellStyle name="Moeda 5 2 2 7 5 3" xfId="38988"/>
    <cellStyle name="Moeda 5 2 2 7 6" xfId="18528"/>
    <cellStyle name="Moeda 5 2 2 7 6 2" xfId="29698"/>
    <cellStyle name="Moeda 5 2 2 7 6 3" xfId="40884"/>
    <cellStyle name="Moeda 5 2 2 7 7" xfId="20253"/>
    <cellStyle name="Moeda 5 2 2 7 8" xfId="31441"/>
    <cellStyle name="Moeda 5 2 2 7 9" xfId="42627"/>
    <cellStyle name="Moeda 5 2 2 8" xfId="2091"/>
    <cellStyle name="Moeda 5 2 2 8 2" xfId="20541"/>
    <cellStyle name="Moeda 5 2 2 8 3" xfId="31729"/>
    <cellStyle name="Moeda 5 2 2 9" xfId="11913"/>
    <cellStyle name="Moeda 5 2 2 9 2" xfId="22430"/>
    <cellStyle name="Moeda 5 2 2 9 3" xfId="33616"/>
    <cellStyle name="Moeda 5 2 3" xfId="313"/>
    <cellStyle name="Moeda 5 2 3 10" xfId="15425"/>
    <cellStyle name="Moeda 5 2 3 10 2" xfId="26290"/>
    <cellStyle name="Moeda 5 2 3 10 3" xfId="37476"/>
    <cellStyle name="Moeda 5 2 3 11" xfId="17150"/>
    <cellStyle name="Moeda 5 2 3 11 2" xfId="28186"/>
    <cellStyle name="Moeda 5 2 3 11 3" xfId="39372"/>
    <cellStyle name="Moeda 5 2 3 12" xfId="18875"/>
    <cellStyle name="Moeda 5 2 3 13" xfId="30063"/>
    <cellStyle name="Moeda 5 2 3 14" xfId="41249"/>
    <cellStyle name="Moeda 5 2 3 15" xfId="42974"/>
    <cellStyle name="Moeda 5 2 3 2" xfId="631"/>
    <cellStyle name="Moeda 5 2 3 2 10" xfId="43262"/>
    <cellStyle name="Moeda 5 2 3 2 2" xfId="10535"/>
    <cellStyle name="Moeda 5 2 3 2 2 2" xfId="20921"/>
    <cellStyle name="Moeda 5 2 3 2 2 3" xfId="32109"/>
    <cellStyle name="Moeda 5 2 3 2 3" xfId="12263"/>
    <cellStyle name="Moeda 5 2 3 2 3 2" xfId="22814"/>
    <cellStyle name="Moeda 5 2 3 2 3 3" xfId="34000"/>
    <cellStyle name="Moeda 5 2 3 2 4" xfId="13988"/>
    <cellStyle name="Moeda 5 2 3 2 4 2" xfId="24710"/>
    <cellStyle name="Moeda 5 2 3 2 4 3" xfId="35896"/>
    <cellStyle name="Moeda 5 2 3 2 5" xfId="15713"/>
    <cellStyle name="Moeda 5 2 3 2 5 2" xfId="26606"/>
    <cellStyle name="Moeda 5 2 3 2 5 3" xfId="37792"/>
    <cellStyle name="Moeda 5 2 3 2 6" xfId="17438"/>
    <cellStyle name="Moeda 5 2 3 2 6 2" xfId="28502"/>
    <cellStyle name="Moeda 5 2 3 2 6 3" xfId="39688"/>
    <cellStyle name="Moeda 5 2 3 2 7" xfId="19163"/>
    <cellStyle name="Moeda 5 2 3 2 8" xfId="30351"/>
    <cellStyle name="Moeda 5 2 3 2 9" xfId="41537"/>
    <cellStyle name="Moeda 5 2 3 3" xfId="947"/>
    <cellStyle name="Moeda 5 2 3 3 10" xfId="43550"/>
    <cellStyle name="Moeda 5 2 3 3 2" xfId="10823"/>
    <cellStyle name="Moeda 5 2 3 3 2 2" xfId="21237"/>
    <cellStyle name="Moeda 5 2 3 3 2 3" xfId="32425"/>
    <cellStyle name="Moeda 5 2 3 3 3" xfId="12551"/>
    <cellStyle name="Moeda 5 2 3 3 3 2" xfId="23130"/>
    <cellStyle name="Moeda 5 2 3 3 3 3" xfId="34316"/>
    <cellStyle name="Moeda 5 2 3 3 4" xfId="14276"/>
    <cellStyle name="Moeda 5 2 3 3 4 2" xfId="25026"/>
    <cellStyle name="Moeda 5 2 3 3 4 3" xfId="36212"/>
    <cellStyle name="Moeda 5 2 3 3 5" xfId="16001"/>
    <cellStyle name="Moeda 5 2 3 3 5 2" xfId="26922"/>
    <cellStyle name="Moeda 5 2 3 3 5 3" xfId="38108"/>
    <cellStyle name="Moeda 5 2 3 3 6" xfId="17726"/>
    <cellStyle name="Moeda 5 2 3 3 6 2" xfId="28818"/>
    <cellStyle name="Moeda 5 2 3 3 6 3" xfId="40004"/>
    <cellStyle name="Moeda 5 2 3 3 7" xfId="19451"/>
    <cellStyle name="Moeda 5 2 3 3 8" xfId="30639"/>
    <cellStyle name="Moeda 5 2 3 3 9" xfId="41825"/>
    <cellStyle name="Moeda 5 2 3 4" xfId="1263"/>
    <cellStyle name="Moeda 5 2 3 4 10" xfId="43838"/>
    <cellStyle name="Moeda 5 2 3 4 2" xfId="11111"/>
    <cellStyle name="Moeda 5 2 3 4 2 2" xfId="21553"/>
    <cellStyle name="Moeda 5 2 3 4 2 3" xfId="32741"/>
    <cellStyle name="Moeda 5 2 3 4 3" xfId="12839"/>
    <cellStyle name="Moeda 5 2 3 4 3 2" xfId="23446"/>
    <cellStyle name="Moeda 5 2 3 4 3 3" xfId="34632"/>
    <cellStyle name="Moeda 5 2 3 4 4" xfId="14564"/>
    <cellStyle name="Moeda 5 2 3 4 4 2" xfId="25342"/>
    <cellStyle name="Moeda 5 2 3 4 4 3" xfId="36528"/>
    <cellStyle name="Moeda 5 2 3 4 5" xfId="16289"/>
    <cellStyle name="Moeda 5 2 3 4 5 2" xfId="27238"/>
    <cellStyle name="Moeda 5 2 3 4 5 3" xfId="38424"/>
    <cellStyle name="Moeda 5 2 3 4 6" xfId="18014"/>
    <cellStyle name="Moeda 5 2 3 4 6 2" xfId="29134"/>
    <cellStyle name="Moeda 5 2 3 4 6 3" xfId="40320"/>
    <cellStyle name="Moeda 5 2 3 4 7" xfId="19739"/>
    <cellStyle name="Moeda 5 2 3 4 8" xfId="30927"/>
    <cellStyle name="Moeda 5 2 3 4 9" xfId="42113"/>
    <cellStyle name="Moeda 5 2 3 5" xfId="1579"/>
    <cellStyle name="Moeda 5 2 3 5 10" xfId="44126"/>
    <cellStyle name="Moeda 5 2 3 5 2" xfId="11399"/>
    <cellStyle name="Moeda 5 2 3 5 2 2" xfId="21869"/>
    <cellStyle name="Moeda 5 2 3 5 2 3" xfId="33057"/>
    <cellStyle name="Moeda 5 2 3 5 3" xfId="13127"/>
    <cellStyle name="Moeda 5 2 3 5 3 2" xfId="23762"/>
    <cellStyle name="Moeda 5 2 3 5 3 3" xfId="34948"/>
    <cellStyle name="Moeda 5 2 3 5 4" xfId="14852"/>
    <cellStyle name="Moeda 5 2 3 5 4 2" xfId="25658"/>
    <cellStyle name="Moeda 5 2 3 5 4 3" xfId="36844"/>
    <cellStyle name="Moeda 5 2 3 5 5" xfId="16577"/>
    <cellStyle name="Moeda 5 2 3 5 5 2" xfId="27554"/>
    <cellStyle name="Moeda 5 2 3 5 5 3" xfId="38740"/>
    <cellStyle name="Moeda 5 2 3 5 6" xfId="18302"/>
    <cellStyle name="Moeda 5 2 3 5 6 2" xfId="29450"/>
    <cellStyle name="Moeda 5 2 3 5 6 3" xfId="40636"/>
    <cellStyle name="Moeda 5 2 3 5 7" xfId="20027"/>
    <cellStyle name="Moeda 5 2 3 5 8" xfId="31215"/>
    <cellStyle name="Moeda 5 2 3 5 9" xfId="42401"/>
    <cellStyle name="Moeda 5 2 3 6" xfId="1895"/>
    <cellStyle name="Moeda 5 2 3 6 10" xfId="44414"/>
    <cellStyle name="Moeda 5 2 3 6 2" xfId="11687"/>
    <cellStyle name="Moeda 5 2 3 6 2 2" xfId="22185"/>
    <cellStyle name="Moeda 5 2 3 6 2 3" xfId="33373"/>
    <cellStyle name="Moeda 5 2 3 6 3" xfId="13415"/>
    <cellStyle name="Moeda 5 2 3 6 3 2" xfId="24078"/>
    <cellStyle name="Moeda 5 2 3 6 3 3" xfId="35264"/>
    <cellStyle name="Moeda 5 2 3 6 4" xfId="15140"/>
    <cellStyle name="Moeda 5 2 3 6 4 2" xfId="25974"/>
    <cellStyle name="Moeda 5 2 3 6 4 3" xfId="37160"/>
    <cellStyle name="Moeda 5 2 3 6 5" xfId="16865"/>
    <cellStyle name="Moeda 5 2 3 6 5 2" xfId="27870"/>
    <cellStyle name="Moeda 5 2 3 6 5 3" xfId="39056"/>
    <cellStyle name="Moeda 5 2 3 6 6" xfId="18590"/>
    <cellStyle name="Moeda 5 2 3 6 6 2" xfId="29766"/>
    <cellStyle name="Moeda 5 2 3 6 6 3" xfId="40952"/>
    <cellStyle name="Moeda 5 2 3 6 7" xfId="20315"/>
    <cellStyle name="Moeda 5 2 3 6 8" xfId="31503"/>
    <cellStyle name="Moeda 5 2 3 6 9" xfId="42689"/>
    <cellStyle name="Moeda 5 2 3 7" xfId="10246"/>
    <cellStyle name="Moeda 5 2 3 7 2" xfId="20605"/>
    <cellStyle name="Moeda 5 2 3 7 3" xfId="31793"/>
    <cellStyle name="Moeda 5 2 3 8" xfId="11975"/>
    <cellStyle name="Moeda 5 2 3 8 2" xfId="22498"/>
    <cellStyle name="Moeda 5 2 3 8 3" xfId="33684"/>
    <cellStyle name="Moeda 5 2 3 9" xfId="13700"/>
    <cellStyle name="Moeda 5 2 3 9 2" xfId="24394"/>
    <cellStyle name="Moeda 5 2 3 9 3" xfId="35580"/>
    <cellStyle name="Moeda 5 2 4" xfId="473"/>
    <cellStyle name="Moeda 5 2 4 10" xfId="43118"/>
    <cellStyle name="Moeda 5 2 4 2" xfId="10391"/>
    <cellStyle name="Moeda 5 2 4 2 2" xfId="20763"/>
    <cellStyle name="Moeda 5 2 4 2 3" xfId="31951"/>
    <cellStyle name="Moeda 5 2 4 3" xfId="12119"/>
    <cellStyle name="Moeda 5 2 4 3 2" xfId="22656"/>
    <cellStyle name="Moeda 5 2 4 3 3" xfId="33842"/>
    <cellStyle name="Moeda 5 2 4 4" xfId="13844"/>
    <cellStyle name="Moeda 5 2 4 4 2" xfId="24552"/>
    <cellStyle name="Moeda 5 2 4 4 3" xfId="35738"/>
    <cellStyle name="Moeda 5 2 4 5" xfId="15569"/>
    <cellStyle name="Moeda 5 2 4 5 2" xfId="26448"/>
    <cellStyle name="Moeda 5 2 4 5 3" xfId="37634"/>
    <cellStyle name="Moeda 5 2 4 6" xfId="17294"/>
    <cellStyle name="Moeda 5 2 4 6 2" xfId="28344"/>
    <cellStyle name="Moeda 5 2 4 6 3" xfId="39530"/>
    <cellStyle name="Moeda 5 2 4 7" xfId="19019"/>
    <cellStyle name="Moeda 5 2 4 8" xfId="30207"/>
    <cellStyle name="Moeda 5 2 4 9" xfId="41393"/>
    <cellStyle name="Moeda 5 2 5" xfId="789"/>
    <cellStyle name="Moeda 5 2 5 10" xfId="43406"/>
    <cellStyle name="Moeda 5 2 5 2" xfId="10679"/>
    <cellStyle name="Moeda 5 2 5 2 2" xfId="21079"/>
    <cellStyle name="Moeda 5 2 5 2 3" xfId="32267"/>
    <cellStyle name="Moeda 5 2 5 3" xfId="12407"/>
    <cellStyle name="Moeda 5 2 5 3 2" xfId="22972"/>
    <cellStyle name="Moeda 5 2 5 3 3" xfId="34158"/>
    <cellStyle name="Moeda 5 2 5 4" xfId="14132"/>
    <cellStyle name="Moeda 5 2 5 4 2" xfId="24868"/>
    <cellStyle name="Moeda 5 2 5 4 3" xfId="36054"/>
    <cellStyle name="Moeda 5 2 5 5" xfId="15857"/>
    <cellStyle name="Moeda 5 2 5 5 2" xfId="26764"/>
    <cellStyle name="Moeda 5 2 5 5 3" xfId="37950"/>
    <cellStyle name="Moeda 5 2 5 6" xfId="17582"/>
    <cellStyle name="Moeda 5 2 5 6 2" xfId="28660"/>
    <cellStyle name="Moeda 5 2 5 6 3" xfId="39846"/>
    <cellStyle name="Moeda 5 2 5 7" xfId="19307"/>
    <cellStyle name="Moeda 5 2 5 8" xfId="30495"/>
    <cellStyle name="Moeda 5 2 5 9" xfId="41681"/>
    <cellStyle name="Moeda 5 2 6" xfId="1105"/>
    <cellStyle name="Moeda 5 2 6 10" xfId="43694"/>
    <cellStyle name="Moeda 5 2 6 2" xfId="10967"/>
    <cellStyle name="Moeda 5 2 6 2 2" xfId="21395"/>
    <cellStyle name="Moeda 5 2 6 2 3" xfId="32583"/>
    <cellStyle name="Moeda 5 2 6 3" xfId="12695"/>
    <cellStyle name="Moeda 5 2 6 3 2" xfId="23288"/>
    <cellStyle name="Moeda 5 2 6 3 3" xfId="34474"/>
    <cellStyle name="Moeda 5 2 6 4" xfId="14420"/>
    <cellStyle name="Moeda 5 2 6 4 2" xfId="25184"/>
    <cellStyle name="Moeda 5 2 6 4 3" xfId="36370"/>
    <cellStyle name="Moeda 5 2 6 5" xfId="16145"/>
    <cellStyle name="Moeda 5 2 6 5 2" xfId="27080"/>
    <cellStyle name="Moeda 5 2 6 5 3" xfId="38266"/>
    <cellStyle name="Moeda 5 2 6 6" xfId="17870"/>
    <cellStyle name="Moeda 5 2 6 6 2" xfId="28976"/>
    <cellStyle name="Moeda 5 2 6 6 3" xfId="40162"/>
    <cellStyle name="Moeda 5 2 6 7" xfId="19595"/>
    <cellStyle name="Moeda 5 2 6 8" xfId="30783"/>
    <cellStyle name="Moeda 5 2 6 9" xfId="41969"/>
    <cellStyle name="Moeda 5 2 7" xfId="1421"/>
    <cellStyle name="Moeda 5 2 7 10" xfId="43982"/>
    <cellStyle name="Moeda 5 2 7 2" xfId="11255"/>
    <cellStyle name="Moeda 5 2 7 2 2" xfId="21711"/>
    <cellStyle name="Moeda 5 2 7 2 3" xfId="32899"/>
    <cellStyle name="Moeda 5 2 7 3" xfId="12983"/>
    <cellStyle name="Moeda 5 2 7 3 2" xfId="23604"/>
    <cellStyle name="Moeda 5 2 7 3 3" xfId="34790"/>
    <cellStyle name="Moeda 5 2 7 4" xfId="14708"/>
    <cellStyle name="Moeda 5 2 7 4 2" xfId="25500"/>
    <cellStyle name="Moeda 5 2 7 4 3" xfId="36686"/>
    <cellStyle name="Moeda 5 2 7 5" xfId="16433"/>
    <cellStyle name="Moeda 5 2 7 5 2" xfId="27396"/>
    <cellStyle name="Moeda 5 2 7 5 3" xfId="38582"/>
    <cellStyle name="Moeda 5 2 7 6" xfId="18158"/>
    <cellStyle name="Moeda 5 2 7 6 2" xfId="29292"/>
    <cellStyle name="Moeda 5 2 7 6 3" xfId="40478"/>
    <cellStyle name="Moeda 5 2 7 7" xfId="19883"/>
    <cellStyle name="Moeda 5 2 7 8" xfId="31071"/>
    <cellStyle name="Moeda 5 2 7 9" xfId="42257"/>
    <cellStyle name="Moeda 5 2 8" xfId="1737"/>
    <cellStyle name="Moeda 5 2 8 10" xfId="44270"/>
    <cellStyle name="Moeda 5 2 8 2" xfId="11543"/>
    <cellStyle name="Moeda 5 2 8 2 2" xfId="22027"/>
    <cellStyle name="Moeda 5 2 8 2 3" xfId="33215"/>
    <cellStyle name="Moeda 5 2 8 3" xfId="13271"/>
    <cellStyle name="Moeda 5 2 8 3 2" xfId="23920"/>
    <cellStyle name="Moeda 5 2 8 3 3" xfId="35106"/>
    <cellStyle name="Moeda 5 2 8 4" xfId="14996"/>
    <cellStyle name="Moeda 5 2 8 4 2" xfId="25816"/>
    <cellStyle name="Moeda 5 2 8 4 3" xfId="37002"/>
    <cellStyle name="Moeda 5 2 8 5" xfId="16721"/>
    <cellStyle name="Moeda 5 2 8 5 2" xfId="27712"/>
    <cellStyle name="Moeda 5 2 8 5 3" xfId="38898"/>
    <cellStyle name="Moeda 5 2 8 6" xfId="18446"/>
    <cellStyle name="Moeda 5 2 8 6 2" xfId="29608"/>
    <cellStyle name="Moeda 5 2 8 6 3" xfId="40794"/>
    <cellStyle name="Moeda 5 2 8 7" xfId="20171"/>
    <cellStyle name="Moeda 5 2 8 8" xfId="31359"/>
    <cellStyle name="Moeda 5 2 8 9" xfId="42545"/>
    <cellStyle name="Moeda 5 2 9" xfId="2117"/>
    <cellStyle name="Moeda 5 2 9 2" xfId="20459"/>
    <cellStyle name="Moeda 5 2 9 3" xfId="31647"/>
    <cellStyle name="Moeda 5 20" xfId="6437"/>
    <cellStyle name="Moeda 5 21" xfId="6019"/>
    <cellStyle name="Moeda 5 22" xfId="6783"/>
    <cellStyle name="Moeda 5 23" xfId="6116"/>
    <cellStyle name="Moeda 5 24" xfId="6839"/>
    <cellStyle name="Moeda 5 25" xfId="6903"/>
    <cellStyle name="Moeda 5 26" xfId="6319"/>
    <cellStyle name="Moeda 5 3" xfId="179"/>
    <cellStyle name="Moeda 5 3 10" xfId="11853"/>
    <cellStyle name="Moeda 5 3 10 2" xfId="22364"/>
    <cellStyle name="Moeda 5 3 10 3" xfId="33550"/>
    <cellStyle name="Moeda 5 3 11" xfId="13578"/>
    <cellStyle name="Moeda 5 3 11 2" xfId="24260"/>
    <cellStyle name="Moeda 5 3 11 3" xfId="35446"/>
    <cellStyle name="Moeda 5 3 12" xfId="15303"/>
    <cellStyle name="Moeda 5 3 12 2" xfId="26156"/>
    <cellStyle name="Moeda 5 3 12 3" xfId="37342"/>
    <cellStyle name="Moeda 5 3 13" xfId="17028"/>
    <cellStyle name="Moeda 5 3 13 2" xfId="28052"/>
    <cellStyle name="Moeda 5 3 13 3" xfId="39238"/>
    <cellStyle name="Moeda 5 3 14" xfId="18753"/>
    <cellStyle name="Moeda 5 3 15" xfId="29941"/>
    <cellStyle name="Moeda 5 3 16" xfId="41127"/>
    <cellStyle name="Moeda 5 3 17" xfId="42852"/>
    <cellStyle name="Moeda 5 3 2" xfId="269"/>
    <cellStyle name="Moeda 5 3 2 10" xfId="13660"/>
    <cellStyle name="Moeda 5 3 2 10 2" xfId="24350"/>
    <cellStyle name="Moeda 5 3 2 10 3" xfId="35536"/>
    <cellStyle name="Moeda 5 3 2 11" xfId="15385"/>
    <cellStyle name="Moeda 5 3 2 11 2" xfId="26246"/>
    <cellStyle name="Moeda 5 3 2 11 3" xfId="37432"/>
    <cellStyle name="Moeda 5 3 2 12" xfId="17110"/>
    <cellStyle name="Moeda 5 3 2 12 2" xfId="28142"/>
    <cellStyle name="Moeda 5 3 2 12 3" xfId="39328"/>
    <cellStyle name="Moeda 5 3 2 13" xfId="18835"/>
    <cellStyle name="Moeda 5 3 2 14" xfId="30023"/>
    <cellStyle name="Moeda 5 3 2 15" xfId="41209"/>
    <cellStyle name="Moeda 5 3 2 16" xfId="42934"/>
    <cellStyle name="Moeda 5 3 2 2" xfId="427"/>
    <cellStyle name="Moeda 5 3 2 2 10" xfId="15529"/>
    <cellStyle name="Moeda 5 3 2 2 10 2" xfId="26404"/>
    <cellStyle name="Moeda 5 3 2 2 10 3" xfId="37590"/>
    <cellStyle name="Moeda 5 3 2 2 11" xfId="17254"/>
    <cellStyle name="Moeda 5 3 2 2 11 2" xfId="28300"/>
    <cellStyle name="Moeda 5 3 2 2 11 3" xfId="39486"/>
    <cellStyle name="Moeda 5 3 2 2 12" xfId="18979"/>
    <cellStyle name="Moeda 5 3 2 2 13" xfId="30167"/>
    <cellStyle name="Moeda 5 3 2 2 14" xfId="41353"/>
    <cellStyle name="Moeda 5 3 2 2 15" xfId="43078"/>
    <cellStyle name="Moeda 5 3 2 2 2" xfId="745"/>
    <cellStyle name="Moeda 5 3 2 2 2 10" xfId="43366"/>
    <cellStyle name="Moeda 5 3 2 2 2 2" xfId="10639"/>
    <cellStyle name="Moeda 5 3 2 2 2 2 2" xfId="21035"/>
    <cellStyle name="Moeda 5 3 2 2 2 2 3" xfId="32223"/>
    <cellStyle name="Moeda 5 3 2 2 2 3" xfId="12367"/>
    <cellStyle name="Moeda 5 3 2 2 2 3 2" xfId="22928"/>
    <cellStyle name="Moeda 5 3 2 2 2 3 3" xfId="34114"/>
    <cellStyle name="Moeda 5 3 2 2 2 4" xfId="14092"/>
    <cellStyle name="Moeda 5 3 2 2 2 4 2" xfId="24824"/>
    <cellStyle name="Moeda 5 3 2 2 2 4 3" xfId="36010"/>
    <cellStyle name="Moeda 5 3 2 2 2 5" xfId="15817"/>
    <cellStyle name="Moeda 5 3 2 2 2 5 2" xfId="26720"/>
    <cellStyle name="Moeda 5 3 2 2 2 5 3" xfId="37906"/>
    <cellStyle name="Moeda 5 3 2 2 2 6" xfId="17542"/>
    <cellStyle name="Moeda 5 3 2 2 2 6 2" xfId="28616"/>
    <cellStyle name="Moeda 5 3 2 2 2 6 3" xfId="39802"/>
    <cellStyle name="Moeda 5 3 2 2 2 7" xfId="19267"/>
    <cellStyle name="Moeda 5 3 2 2 2 8" xfId="30455"/>
    <cellStyle name="Moeda 5 3 2 2 2 9" xfId="41641"/>
    <cellStyle name="Moeda 5 3 2 2 3" xfId="1061"/>
    <cellStyle name="Moeda 5 3 2 2 3 10" xfId="43654"/>
    <cellStyle name="Moeda 5 3 2 2 3 2" xfId="10927"/>
    <cellStyle name="Moeda 5 3 2 2 3 2 2" xfId="21351"/>
    <cellStyle name="Moeda 5 3 2 2 3 2 3" xfId="32539"/>
    <cellStyle name="Moeda 5 3 2 2 3 3" xfId="12655"/>
    <cellStyle name="Moeda 5 3 2 2 3 3 2" xfId="23244"/>
    <cellStyle name="Moeda 5 3 2 2 3 3 3" xfId="34430"/>
    <cellStyle name="Moeda 5 3 2 2 3 4" xfId="14380"/>
    <cellStyle name="Moeda 5 3 2 2 3 4 2" xfId="25140"/>
    <cellStyle name="Moeda 5 3 2 2 3 4 3" xfId="36326"/>
    <cellStyle name="Moeda 5 3 2 2 3 5" xfId="16105"/>
    <cellStyle name="Moeda 5 3 2 2 3 5 2" xfId="27036"/>
    <cellStyle name="Moeda 5 3 2 2 3 5 3" xfId="38222"/>
    <cellStyle name="Moeda 5 3 2 2 3 6" xfId="17830"/>
    <cellStyle name="Moeda 5 3 2 2 3 6 2" xfId="28932"/>
    <cellStyle name="Moeda 5 3 2 2 3 6 3" xfId="40118"/>
    <cellStyle name="Moeda 5 3 2 2 3 7" xfId="19555"/>
    <cellStyle name="Moeda 5 3 2 2 3 8" xfId="30743"/>
    <cellStyle name="Moeda 5 3 2 2 3 9" xfId="41929"/>
    <cellStyle name="Moeda 5 3 2 2 4" xfId="1377"/>
    <cellStyle name="Moeda 5 3 2 2 4 10" xfId="43942"/>
    <cellStyle name="Moeda 5 3 2 2 4 2" xfId="11215"/>
    <cellStyle name="Moeda 5 3 2 2 4 2 2" xfId="21667"/>
    <cellStyle name="Moeda 5 3 2 2 4 2 3" xfId="32855"/>
    <cellStyle name="Moeda 5 3 2 2 4 3" xfId="12943"/>
    <cellStyle name="Moeda 5 3 2 2 4 3 2" xfId="23560"/>
    <cellStyle name="Moeda 5 3 2 2 4 3 3" xfId="34746"/>
    <cellStyle name="Moeda 5 3 2 2 4 4" xfId="14668"/>
    <cellStyle name="Moeda 5 3 2 2 4 4 2" xfId="25456"/>
    <cellStyle name="Moeda 5 3 2 2 4 4 3" xfId="36642"/>
    <cellStyle name="Moeda 5 3 2 2 4 5" xfId="16393"/>
    <cellStyle name="Moeda 5 3 2 2 4 5 2" xfId="27352"/>
    <cellStyle name="Moeda 5 3 2 2 4 5 3" xfId="38538"/>
    <cellStyle name="Moeda 5 3 2 2 4 6" xfId="18118"/>
    <cellStyle name="Moeda 5 3 2 2 4 6 2" xfId="29248"/>
    <cellStyle name="Moeda 5 3 2 2 4 6 3" xfId="40434"/>
    <cellStyle name="Moeda 5 3 2 2 4 7" xfId="19843"/>
    <cellStyle name="Moeda 5 3 2 2 4 8" xfId="31031"/>
    <cellStyle name="Moeda 5 3 2 2 4 9" xfId="42217"/>
    <cellStyle name="Moeda 5 3 2 2 5" xfId="1693"/>
    <cellStyle name="Moeda 5 3 2 2 5 10" xfId="44230"/>
    <cellStyle name="Moeda 5 3 2 2 5 2" xfId="11503"/>
    <cellStyle name="Moeda 5 3 2 2 5 2 2" xfId="21983"/>
    <cellStyle name="Moeda 5 3 2 2 5 2 3" xfId="33171"/>
    <cellStyle name="Moeda 5 3 2 2 5 3" xfId="13231"/>
    <cellStyle name="Moeda 5 3 2 2 5 3 2" xfId="23876"/>
    <cellStyle name="Moeda 5 3 2 2 5 3 3" xfId="35062"/>
    <cellStyle name="Moeda 5 3 2 2 5 4" xfId="14956"/>
    <cellStyle name="Moeda 5 3 2 2 5 4 2" xfId="25772"/>
    <cellStyle name="Moeda 5 3 2 2 5 4 3" xfId="36958"/>
    <cellStyle name="Moeda 5 3 2 2 5 5" xfId="16681"/>
    <cellStyle name="Moeda 5 3 2 2 5 5 2" xfId="27668"/>
    <cellStyle name="Moeda 5 3 2 2 5 5 3" xfId="38854"/>
    <cellStyle name="Moeda 5 3 2 2 5 6" xfId="18406"/>
    <cellStyle name="Moeda 5 3 2 2 5 6 2" xfId="29564"/>
    <cellStyle name="Moeda 5 3 2 2 5 6 3" xfId="40750"/>
    <cellStyle name="Moeda 5 3 2 2 5 7" xfId="20131"/>
    <cellStyle name="Moeda 5 3 2 2 5 8" xfId="31319"/>
    <cellStyle name="Moeda 5 3 2 2 5 9" xfId="42505"/>
    <cellStyle name="Moeda 5 3 2 2 6" xfId="2009"/>
    <cellStyle name="Moeda 5 3 2 2 6 10" xfId="44518"/>
    <cellStyle name="Moeda 5 3 2 2 6 2" xfId="11791"/>
    <cellStyle name="Moeda 5 3 2 2 6 2 2" xfId="22299"/>
    <cellStyle name="Moeda 5 3 2 2 6 2 3" xfId="33487"/>
    <cellStyle name="Moeda 5 3 2 2 6 3" xfId="13519"/>
    <cellStyle name="Moeda 5 3 2 2 6 3 2" xfId="24192"/>
    <cellStyle name="Moeda 5 3 2 2 6 3 3" xfId="35378"/>
    <cellStyle name="Moeda 5 3 2 2 6 4" xfId="15244"/>
    <cellStyle name="Moeda 5 3 2 2 6 4 2" xfId="26088"/>
    <cellStyle name="Moeda 5 3 2 2 6 4 3" xfId="37274"/>
    <cellStyle name="Moeda 5 3 2 2 6 5" xfId="16969"/>
    <cellStyle name="Moeda 5 3 2 2 6 5 2" xfId="27984"/>
    <cellStyle name="Moeda 5 3 2 2 6 5 3" xfId="39170"/>
    <cellStyle name="Moeda 5 3 2 2 6 6" xfId="18694"/>
    <cellStyle name="Moeda 5 3 2 2 6 6 2" xfId="29880"/>
    <cellStyle name="Moeda 5 3 2 2 6 6 3" xfId="41066"/>
    <cellStyle name="Moeda 5 3 2 2 6 7" xfId="20419"/>
    <cellStyle name="Moeda 5 3 2 2 6 8" xfId="31607"/>
    <cellStyle name="Moeda 5 3 2 2 6 9" xfId="42793"/>
    <cellStyle name="Moeda 5 3 2 2 7" xfId="10350"/>
    <cellStyle name="Moeda 5 3 2 2 7 2" xfId="20719"/>
    <cellStyle name="Moeda 5 3 2 2 7 3" xfId="31907"/>
    <cellStyle name="Moeda 5 3 2 2 8" xfId="12079"/>
    <cellStyle name="Moeda 5 3 2 2 8 2" xfId="22612"/>
    <cellStyle name="Moeda 5 3 2 2 8 3" xfId="33798"/>
    <cellStyle name="Moeda 5 3 2 2 9" xfId="13804"/>
    <cellStyle name="Moeda 5 3 2 2 9 2" xfId="24508"/>
    <cellStyle name="Moeda 5 3 2 2 9 3" xfId="35694"/>
    <cellStyle name="Moeda 5 3 2 3" xfId="587"/>
    <cellStyle name="Moeda 5 3 2 3 10" xfId="43222"/>
    <cellStyle name="Moeda 5 3 2 3 2" xfId="10495"/>
    <cellStyle name="Moeda 5 3 2 3 2 2" xfId="20877"/>
    <cellStyle name="Moeda 5 3 2 3 2 3" xfId="32065"/>
    <cellStyle name="Moeda 5 3 2 3 3" xfId="12223"/>
    <cellStyle name="Moeda 5 3 2 3 3 2" xfId="22770"/>
    <cellStyle name="Moeda 5 3 2 3 3 3" xfId="33956"/>
    <cellStyle name="Moeda 5 3 2 3 4" xfId="13948"/>
    <cellStyle name="Moeda 5 3 2 3 4 2" xfId="24666"/>
    <cellStyle name="Moeda 5 3 2 3 4 3" xfId="35852"/>
    <cellStyle name="Moeda 5 3 2 3 5" xfId="15673"/>
    <cellStyle name="Moeda 5 3 2 3 5 2" xfId="26562"/>
    <cellStyle name="Moeda 5 3 2 3 5 3" xfId="37748"/>
    <cellStyle name="Moeda 5 3 2 3 6" xfId="17398"/>
    <cellStyle name="Moeda 5 3 2 3 6 2" xfId="28458"/>
    <cellStyle name="Moeda 5 3 2 3 6 3" xfId="39644"/>
    <cellStyle name="Moeda 5 3 2 3 7" xfId="19123"/>
    <cellStyle name="Moeda 5 3 2 3 8" xfId="30311"/>
    <cellStyle name="Moeda 5 3 2 3 9" xfId="41497"/>
    <cellStyle name="Moeda 5 3 2 4" xfId="903"/>
    <cellStyle name="Moeda 5 3 2 4 10" xfId="43510"/>
    <cellStyle name="Moeda 5 3 2 4 2" xfId="10783"/>
    <cellStyle name="Moeda 5 3 2 4 2 2" xfId="21193"/>
    <cellStyle name="Moeda 5 3 2 4 2 3" xfId="32381"/>
    <cellStyle name="Moeda 5 3 2 4 3" xfId="12511"/>
    <cellStyle name="Moeda 5 3 2 4 3 2" xfId="23086"/>
    <cellStyle name="Moeda 5 3 2 4 3 3" xfId="34272"/>
    <cellStyle name="Moeda 5 3 2 4 4" xfId="14236"/>
    <cellStyle name="Moeda 5 3 2 4 4 2" xfId="24982"/>
    <cellStyle name="Moeda 5 3 2 4 4 3" xfId="36168"/>
    <cellStyle name="Moeda 5 3 2 4 5" xfId="15961"/>
    <cellStyle name="Moeda 5 3 2 4 5 2" xfId="26878"/>
    <cellStyle name="Moeda 5 3 2 4 5 3" xfId="38064"/>
    <cellStyle name="Moeda 5 3 2 4 6" xfId="17686"/>
    <cellStyle name="Moeda 5 3 2 4 6 2" xfId="28774"/>
    <cellStyle name="Moeda 5 3 2 4 6 3" xfId="39960"/>
    <cellStyle name="Moeda 5 3 2 4 7" xfId="19411"/>
    <cellStyle name="Moeda 5 3 2 4 8" xfId="30599"/>
    <cellStyle name="Moeda 5 3 2 4 9" xfId="41785"/>
    <cellStyle name="Moeda 5 3 2 5" xfId="1219"/>
    <cellStyle name="Moeda 5 3 2 5 10" xfId="43798"/>
    <cellStyle name="Moeda 5 3 2 5 2" xfId="11071"/>
    <cellStyle name="Moeda 5 3 2 5 2 2" xfId="21509"/>
    <cellStyle name="Moeda 5 3 2 5 2 3" xfId="32697"/>
    <cellStyle name="Moeda 5 3 2 5 3" xfId="12799"/>
    <cellStyle name="Moeda 5 3 2 5 3 2" xfId="23402"/>
    <cellStyle name="Moeda 5 3 2 5 3 3" xfId="34588"/>
    <cellStyle name="Moeda 5 3 2 5 4" xfId="14524"/>
    <cellStyle name="Moeda 5 3 2 5 4 2" xfId="25298"/>
    <cellStyle name="Moeda 5 3 2 5 4 3" xfId="36484"/>
    <cellStyle name="Moeda 5 3 2 5 5" xfId="16249"/>
    <cellStyle name="Moeda 5 3 2 5 5 2" xfId="27194"/>
    <cellStyle name="Moeda 5 3 2 5 5 3" xfId="38380"/>
    <cellStyle name="Moeda 5 3 2 5 6" xfId="17974"/>
    <cellStyle name="Moeda 5 3 2 5 6 2" xfId="29090"/>
    <cellStyle name="Moeda 5 3 2 5 6 3" xfId="40276"/>
    <cellStyle name="Moeda 5 3 2 5 7" xfId="19699"/>
    <cellStyle name="Moeda 5 3 2 5 8" xfId="30887"/>
    <cellStyle name="Moeda 5 3 2 5 9" xfId="42073"/>
    <cellStyle name="Moeda 5 3 2 6" xfId="1535"/>
    <cellStyle name="Moeda 5 3 2 6 10" xfId="44086"/>
    <cellStyle name="Moeda 5 3 2 6 2" xfId="11359"/>
    <cellStyle name="Moeda 5 3 2 6 2 2" xfId="21825"/>
    <cellStyle name="Moeda 5 3 2 6 2 3" xfId="33013"/>
    <cellStyle name="Moeda 5 3 2 6 3" xfId="13087"/>
    <cellStyle name="Moeda 5 3 2 6 3 2" xfId="23718"/>
    <cellStyle name="Moeda 5 3 2 6 3 3" xfId="34904"/>
    <cellStyle name="Moeda 5 3 2 6 4" xfId="14812"/>
    <cellStyle name="Moeda 5 3 2 6 4 2" xfId="25614"/>
    <cellStyle name="Moeda 5 3 2 6 4 3" xfId="36800"/>
    <cellStyle name="Moeda 5 3 2 6 5" xfId="16537"/>
    <cellStyle name="Moeda 5 3 2 6 5 2" xfId="27510"/>
    <cellStyle name="Moeda 5 3 2 6 5 3" xfId="38696"/>
    <cellStyle name="Moeda 5 3 2 6 6" xfId="18262"/>
    <cellStyle name="Moeda 5 3 2 6 6 2" xfId="29406"/>
    <cellStyle name="Moeda 5 3 2 6 6 3" xfId="40592"/>
    <cellStyle name="Moeda 5 3 2 6 7" xfId="19987"/>
    <cellStyle name="Moeda 5 3 2 6 8" xfId="31175"/>
    <cellStyle name="Moeda 5 3 2 6 9" xfId="42361"/>
    <cellStyle name="Moeda 5 3 2 7" xfId="1851"/>
    <cellStyle name="Moeda 5 3 2 7 10" xfId="44374"/>
    <cellStyle name="Moeda 5 3 2 7 2" xfId="11647"/>
    <cellStyle name="Moeda 5 3 2 7 2 2" xfId="22141"/>
    <cellStyle name="Moeda 5 3 2 7 2 3" xfId="33329"/>
    <cellStyle name="Moeda 5 3 2 7 3" xfId="13375"/>
    <cellStyle name="Moeda 5 3 2 7 3 2" xfId="24034"/>
    <cellStyle name="Moeda 5 3 2 7 3 3" xfId="35220"/>
    <cellStyle name="Moeda 5 3 2 7 4" xfId="15100"/>
    <cellStyle name="Moeda 5 3 2 7 4 2" xfId="25930"/>
    <cellStyle name="Moeda 5 3 2 7 4 3" xfId="37116"/>
    <cellStyle name="Moeda 5 3 2 7 5" xfId="16825"/>
    <cellStyle name="Moeda 5 3 2 7 5 2" xfId="27826"/>
    <cellStyle name="Moeda 5 3 2 7 5 3" xfId="39012"/>
    <cellStyle name="Moeda 5 3 2 7 6" xfId="18550"/>
    <cellStyle name="Moeda 5 3 2 7 6 2" xfId="29722"/>
    <cellStyle name="Moeda 5 3 2 7 6 3" xfId="40908"/>
    <cellStyle name="Moeda 5 3 2 7 7" xfId="20275"/>
    <cellStyle name="Moeda 5 3 2 7 8" xfId="31463"/>
    <cellStyle name="Moeda 5 3 2 7 9" xfId="42649"/>
    <cellStyle name="Moeda 5 3 2 8" xfId="2035"/>
    <cellStyle name="Moeda 5 3 2 8 2" xfId="20563"/>
    <cellStyle name="Moeda 5 3 2 8 3" xfId="31751"/>
    <cellStyle name="Moeda 5 3 2 9" xfId="11935"/>
    <cellStyle name="Moeda 5 3 2 9 2" xfId="22454"/>
    <cellStyle name="Moeda 5 3 2 9 3" xfId="33640"/>
    <cellStyle name="Moeda 5 3 3" xfId="337"/>
    <cellStyle name="Moeda 5 3 3 10" xfId="15447"/>
    <cellStyle name="Moeda 5 3 3 10 2" xfId="26314"/>
    <cellStyle name="Moeda 5 3 3 10 3" xfId="37500"/>
    <cellStyle name="Moeda 5 3 3 11" xfId="17172"/>
    <cellStyle name="Moeda 5 3 3 11 2" xfId="28210"/>
    <cellStyle name="Moeda 5 3 3 11 3" xfId="39396"/>
    <cellStyle name="Moeda 5 3 3 12" xfId="18897"/>
    <cellStyle name="Moeda 5 3 3 13" xfId="30085"/>
    <cellStyle name="Moeda 5 3 3 14" xfId="41271"/>
    <cellStyle name="Moeda 5 3 3 15" xfId="42996"/>
    <cellStyle name="Moeda 5 3 3 2" xfId="655"/>
    <cellStyle name="Moeda 5 3 3 2 10" xfId="43284"/>
    <cellStyle name="Moeda 5 3 3 2 2" xfId="10557"/>
    <cellStyle name="Moeda 5 3 3 2 2 2" xfId="20945"/>
    <cellStyle name="Moeda 5 3 3 2 2 3" xfId="32133"/>
    <cellStyle name="Moeda 5 3 3 2 3" xfId="12285"/>
    <cellStyle name="Moeda 5 3 3 2 3 2" xfId="22838"/>
    <cellStyle name="Moeda 5 3 3 2 3 3" xfId="34024"/>
    <cellStyle name="Moeda 5 3 3 2 4" xfId="14010"/>
    <cellStyle name="Moeda 5 3 3 2 4 2" xfId="24734"/>
    <cellStyle name="Moeda 5 3 3 2 4 3" xfId="35920"/>
    <cellStyle name="Moeda 5 3 3 2 5" xfId="15735"/>
    <cellStyle name="Moeda 5 3 3 2 5 2" xfId="26630"/>
    <cellStyle name="Moeda 5 3 3 2 5 3" xfId="37816"/>
    <cellStyle name="Moeda 5 3 3 2 6" xfId="17460"/>
    <cellStyle name="Moeda 5 3 3 2 6 2" xfId="28526"/>
    <cellStyle name="Moeda 5 3 3 2 6 3" xfId="39712"/>
    <cellStyle name="Moeda 5 3 3 2 7" xfId="19185"/>
    <cellStyle name="Moeda 5 3 3 2 8" xfId="30373"/>
    <cellStyle name="Moeda 5 3 3 2 9" xfId="41559"/>
    <cellStyle name="Moeda 5 3 3 3" xfId="971"/>
    <cellStyle name="Moeda 5 3 3 3 10" xfId="43572"/>
    <cellStyle name="Moeda 5 3 3 3 2" xfId="10845"/>
    <cellStyle name="Moeda 5 3 3 3 2 2" xfId="21261"/>
    <cellStyle name="Moeda 5 3 3 3 2 3" xfId="32449"/>
    <cellStyle name="Moeda 5 3 3 3 3" xfId="12573"/>
    <cellStyle name="Moeda 5 3 3 3 3 2" xfId="23154"/>
    <cellStyle name="Moeda 5 3 3 3 3 3" xfId="34340"/>
    <cellStyle name="Moeda 5 3 3 3 4" xfId="14298"/>
    <cellStyle name="Moeda 5 3 3 3 4 2" xfId="25050"/>
    <cellStyle name="Moeda 5 3 3 3 4 3" xfId="36236"/>
    <cellStyle name="Moeda 5 3 3 3 5" xfId="16023"/>
    <cellStyle name="Moeda 5 3 3 3 5 2" xfId="26946"/>
    <cellStyle name="Moeda 5 3 3 3 5 3" xfId="38132"/>
    <cellStyle name="Moeda 5 3 3 3 6" xfId="17748"/>
    <cellStyle name="Moeda 5 3 3 3 6 2" xfId="28842"/>
    <cellStyle name="Moeda 5 3 3 3 6 3" xfId="40028"/>
    <cellStyle name="Moeda 5 3 3 3 7" xfId="19473"/>
    <cellStyle name="Moeda 5 3 3 3 8" xfId="30661"/>
    <cellStyle name="Moeda 5 3 3 3 9" xfId="41847"/>
    <cellStyle name="Moeda 5 3 3 4" xfId="1287"/>
    <cellStyle name="Moeda 5 3 3 4 10" xfId="43860"/>
    <cellStyle name="Moeda 5 3 3 4 2" xfId="11133"/>
    <cellStyle name="Moeda 5 3 3 4 2 2" xfId="21577"/>
    <cellStyle name="Moeda 5 3 3 4 2 3" xfId="32765"/>
    <cellStyle name="Moeda 5 3 3 4 3" xfId="12861"/>
    <cellStyle name="Moeda 5 3 3 4 3 2" xfId="23470"/>
    <cellStyle name="Moeda 5 3 3 4 3 3" xfId="34656"/>
    <cellStyle name="Moeda 5 3 3 4 4" xfId="14586"/>
    <cellStyle name="Moeda 5 3 3 4 4 2" xfId="25366"/>
    <cellStyle name="Moeda 5 3 3 4 4 3" xfId="36552"/>
    <cellStyle name="Moeda 5 3 3 4 5" xfId="16311"/>
    <cellStyle name="Moeda 5 3 3 4 5 2" xfId="27262"/>
    <cellStyle name="Moeda 5 3 3 4 5 3" xfId="38448"/>
    <cellStyle name="Moeda 5 3 3 4 6" xfId="18036"/>
    <cellStyle name="Moeda 5 3 3 4 6 2" xfId="29158"/>
    <cellStyle name="Moeda 5 3 3 4 6 3" xfId="40344"/>
    <cellStyle name="Moeda 5 3 3 4 7" xfId="19761"/>
    <cellStyle name="Moeda 5 3 3 4 8" xfId="30949"/>
    <cellStyle name="Moeda 5 3 3 4 9" xfId="42135"/>
    <cellStyle name="Moeda 5 3 3 5" xfId="1603"/>
    <cellStyle name="Moeda 5 3 3 5 10" xfId="44148"/>
    <cellStyle name="Moeda 5 3 3 5 2" xfId="11421"/>
    <cellStyle name="Moeda 5 3 3 5 2 2" xfId="21893"/>
    <cellStyle name="Moeda 5 3 3 5 2 3" xfId="33081"/>
    <cellStyle name="Moeda 5 3 3 5 3" xfId="13149"/>
    <cellStyle name="Moeda 5 3 3 5 3 2" xfId="23786"/>
    <cellStyle name="Moeda 5 3 3 5 3 3" xfId="34972"/>
    <cellStyle name="Moeda 5 3 3 5 4" xfId="14874"/>
    <cellStyle name="Moeda 5 3 3 5 4 2" xfId="25682"/>
    <cellStyle name="Moeda 5 3 3 5 4 3" xfId="36868"/>
    <cellStyle name="Moeda 5 3 3 5 5" xfId="16599"/>
    <cellStyle name="Moeda 5 3 3 5 5 2" xfId="27578"/>
    <cellStyle name="Moeda 5 3 3 5 5 3" xfId="38764"/>
    <cellStyle name="Moeda 5 3 3 5 6" xfId="18324"/>
    <cellStyle name="Moeda 5 3 3 5 6 2" xfId="29474"/>
    <cellStyle name="Moeda 5 3 3 5 6 3" xfId="40660"/>
    <cellStyle name="Moeda 5 3 3 5 7" xfId="20049"/>
    <cellStyle name="Moeda 5 3 3 5 8" xfId="31237"/>
    <cellStyle name="Moeda 5 3 3 5 9" xfId="42423"/>
    <cellStyle name="Moeda 5 3 3 6" xfId="1919"/>
    <cellStyle name="Moeda 5 3 3 6 10" xfId="44436"/>
    <cellStyle name="Moeda 5 3 3 6 2" xfId="11709"/>
    <cellStyle name="Moeda 5 3 3 6 2 2" xfId="22209"/>
    <cellStyle name="Moeda 5 3 3 6 2 3" xfId="33397"/>
    <cellStyle name="Moeda 5 3 3 6 3" xfId="13437"/>
    <cellStyle name="Moeda 5 3 3 6 3 2" xfId="24102"/>
    <cellStyle name="Moeda 5 3 3 6 3 3" xfId="35288"/>
    <cellStyle name="Moeda 5 3 3 6 4" xfId="15162"/>
    <cellStyle name="Moeda 5 3 3 6 4 2" xfId="25998"/>
    <cellStyle name="Moeda 5 3 3 6 4 3" xfId="37184"/>
    <cellStyle name="Moeda 5 3 3 6 5" xfId="16887"/>
    <cellStyle name="Moeda 5 3 3 6 5 2" xfId="27894"/>
    <cellStyle name="Moeda 5 3 3 6 5 3" xfId="39080"/>
    <cellStyle name="Moeda 5 3 3 6 6" xfId="18612"/>
    <cellStyle name="Moeda 5 3 3 6 6 2" xfId="29790"/>
    <cellStyle name="Moeda 5 3 3 6 6 3" xfId="40976"/>
    <cellStyle name="Moeda 5 3 3 6 7" xfId="20337"/>
    <cellStyle name="Moeda 5 3 3 6 8" xfId="31525"/>
    <cellStyle name="Moeda 5 3 3 6 9" xfId="42711"/>
    <cellStyle name="Moeda 5 3 3 7" xfId="10268"/>
    <cellStyle name="Moeda 5 3 3 7 2" xfId="20629"/>
    <cellStyle name="Moeda 5 3 3 7 3" xfId="31817"/>
    <cellStyle name="Moeda 5 3 3 8" xfId="11997"/>
    <cellStyle name="Moeda 5 3 3 8 2" xfId="22522"/>
    <cellStyle name="Moeda 5 3 3 8 3" xfId="33708"/>
    <cellStyle name="Moeda 5 3 3 9" xfId="13722"/>
    <cellStyle name="Moeda 5 3 3 9 2" xfId="24418"/>
    <cellStyle name="Moeda 5 3 3 9 3" xfId="35604"/>
    <cellStyle name="Moeda 5 3 4" xfId="497"/>
    <cellStyle name="Moeda 5 3 4 10" xfId="43140"/>
    <cellStyle name="Moeda 5 3 4 2" xfId="10413"/>
    <cellStyle name="Moeda 5 3 4 2 2" xfId="20787"/>
    <cellStyle name="Moeda 5 3 4 2 3" xfId="31975"/>
    <cellStyle name="Moeda 5 3 4 3" xfId="12141"/>
    <cellStyle name="Moeda 5 3 4 3 2" xfId="22680"/>
    <cellStyle name="Moeda 5 3 4 3 3" xfId="33866"/>
    <cellStyle name="Moeda 5 3 4 4" xfId="13866"/>
    <cellStyle name="Moeda 5 3 4 4 2" xfId="24576"/>
    <cellStyle name="Moeda 5 3 4 4 3" xfId="35762"/>
    <cellStyle name="Moeda 5 3 4 5" xfId="15591"/>
    <cellStyle name="Moeda 5 3 4 5 2" xfId="26472"/>
    <cellStyle name="Moeda 5 3 4 5 3" xfId="37658"/>
    <cellStyle name="Moeda 5 3 4 6" xfId="17316"/>
    <cellStyle name="Moeda 5 3 4 6 2" xfId="28368"/>
    <cellStyle name="Moeda 5 3 4 6 3" xfId="39554"/>
    <cellStyle name="Moeda 5 3 4 7" xfId="19041"/>
    <cellStyle name="Moeda 5 3 4 8" xfId="30229"/>
    <cellStyle name="Moeda 5 3 4 9" xfId="41415"/>
    <cellStyle name="Moeda 5 3 5" xfId="813"/>
    <cellStyle name="Moeda 5 3 5 10" xfId="43428"/>
    <cellStyle name="Moeda 5 3 5 2" xfId="10701"/>
    <cellStyle name="Moeda 5 3 5 2 2" xfId="21103"/>
    <cellStyle name="Moeda 5 3 5 2 3" xfId="32291"/>
    <cellStyle name="Moeda 5 3 5 3" xfId="12429"/>
    <cellStyle name="Moeda 5 3 5 3 2" xfId="22996"/>
    <cellStyle name="Moeda 5 3 5 3 3" xfId="34182"/>
    <cellStyle name="Moeda 5 3 5 4" xfId="14154"/>
    <cellStyle name="Moeda 5 3 5 4 2" xfId="24892"/>
    <cellStyle name="Moeda 5 3 5 4 3" xfId="36078"/>
    <cellStyle name="Moeda 5 3 5 5" xfId="15879"/>
    <cellStyle name="Moeda 5 3 5 5 2" xfId="26788"/>
    <cellStyle name="Moeda 5 3 5 5 3" xfId="37974"/>
    <cellStyle name="Moeda 5 3 5 6" xfId="17604"/>
    <cellStyle name="Moeda 5 3 5 6 2" xfId="28684"/>
    <cellStyle name="Moeda 5 3 5 6 3" xfId="39870"/>
    <cellStyle name="Moeda 5 3 5 7" xfId="19329"/>
    <cellStyle name="Moeda 5 3 5 8" xfId="30517"/>
    <cellStyle name="Moeda 5 3 5 9" xfId="41703"/>
    <cellStyle name="Moeda 5 3 6" xfId="1129"/>
    <cellStyle name="Moeda 5 3 6 10" xfId="43716"/>
    <cellStyle name="Moeda 5 3 6 2" xfId="10989"/>
    <cellStyle name="Moeda 5 3 6 2 2" xfId="21419"/>
    <cellStyle name="Moeda 5 3 6 2 3" xfId="32607"/>
    <cellStyle name="Moeda 5 3 6 3" xfId="12717"/>
    <cellStyle name="Moeda 5 3 6 3 2" xfId="23312"/>
    <cellStyle name="Moeda 5 3 6 3 3" xfId="34498"/>
    <cellStyle name="Moeda 5 3 6 4" xfId="14442"/>
    <cellStyle name="Moeda 5 3 6 4 2" xfId="25208"/>
    <cellStyle name="Moeda 5 3 6 4 3" xfId="36394"/>
    <cellStyle name="Moeda 5 3 6 5" xfId="16167"/>
    <cellStyle name="Moeda 5 3 6 5 2" xfId="27104"/>
    <cellStyle name="Moeda 5 3 6 5 3" xfId="38290"/>
    <cellStyle name="Moeda 5 3 6 6" xfId="17892"/>
    <cellStyle name="Moeda 5 3 6 6 2" xfId="29000"/>
    <cellStyle name="Moeda 5 3 6 6 3" xfId="40186"/>
    <cellStyle name="Moeda 5 3 6 7" xfId="19617"/>
    <cellStyle name="Moeda 5 3 6 8" xfId="30805"/>
    <cellStyle name="Moeda 5 3 6 9" xfId="41991"/>
    <cellStyle name="Moeda 5 3 7" xfId="1445"/>
    <cellStyle name="Moeda 5 3 7 10" xfId="44004"/>
    <cellStyle name="Moeda 5 3 7 2" xfId="11277"/>
    <cellStyle name="Moeda 5 3 7 2 2" xfId="21735"/>
    <cellStyle name="Moeda 5 3 7 2 3" xfId="32923"/>
    <cellStyle name="Moeda 5 3 7 3" xfId="13005"/>
    <cellStyle name="Moeda 5 3 7 3 2" xfId="23628"/>
    <cellStyle name="Moeda 5 3 7 3 3" xfId="34814"/>
    <cellStyle name="Moeda 5 3 7 4" xfId="14730"/>
    <cellStyle name="Moeda 5 3 7 4 2" xfId="25524"/>
    <cellStyle name="Moeda 5 3 7 4 3" xfId="36710"/>
    <cellStyle name="Moeda 5 3 7 5" xfId="16455"/>
    <cellStyle name="Moeda 5 3 7 5 2" xfId="27420"/>
    <cellStyle name="Moeda 5 3 7 5 3" xfId="38606"/>
    <cellStyle name="Moeda 5 3 7 6" xfId="18180"/>
    <cellStyle name="Moeda 5 3 7 6 2" xfId="29316"/>
    <cellStyle name="Moeda 5 3 7 6 3" xfId="40502"/>
    <cellStyle name="Moeda 5 3 7 7" xfId="19905"/>
    <cellStyle name="Moeda 5 3 7 8" xfId="31093"/>
    <cellStyle name="Moeda 5 3 7 9" xfId="42279"/>
    <cellStyle name="Moeda 5 3 8" xfId="1761"/>
    <cellStyle name="Moeda 5 3 8 10" xfId="44292"/>
    <cellStyle name="Moeda 5 3 8 2" xfId="11565"/>
    <cellStyle name="Moeda 5 3 8 2 2" xfId="22051"/>
    <cellStyle name="Moeda 5 3 8 2 3" xfId="33239"/>
    <cellStyle name="Moeda 5 3 8 3" xfId="13293"/>
    <cellStyle name="Moeda 5 3 8 3 2" xfId="23944"/>
    <cellStyle name="Moeda 5 3 8 3 3" xfId="35130"/>
    <cellStyle name="Moeda 5 3 8 4" xfId="15018"/>
    <cellStyle name="Moeda 5 3 8 4 2" xfId="25840"/>
    <cellStyle name="Moeda 5 3 8 4 3" xfId="37026"/>
    <cellStyle name="Moeda 5 3 8 5" xfId="16743"/>
    <cellStyle name="Moeda 5 3 8 5 2" xfId="27736"/>
    <cellStyle name="Moeda 5 3 8 5 3" xfId="38922"/>
    <cellStyle name="Moeda 5 3 8 6" xfId="18468"/>
    <cellStyle name="Moeda 5 3 8 6 2" xfId="29632"/>
    <cellStyle name="Moeda 5 3 8 6 3" xfId="40818"/>
    <cellStyle name="Moeda 5 3 8 7" xfId="20193"/>
    <cellStyle name="Moeda 5 3 8 8" xfId="31381"/>
    <cellStyle name="Moeda 5 3 8 9" xfId="42567"/>
    <cellStyle name="Moeda 5 3 9" xfId="2081"/>
    <cellStyle name="Moeda 5 3 9 2" xfId="20481"/>
    <cellStyle name="Moeda 5 3 9 3" xfId="31669"/>
    <cellStyle name="Moeda 5 4" xfId="201"/>
    <cellStyle name="Moeda 5 4 10" xfId="13598"/>
    <cellStyle name="Moeda 5 4 10 2" xfId="24282"/>
    <cellStyle name="Moeda 5 4 10 3" xfId="35468"/>
    <cellStyle name="Moeda 5 4 11" xfId="15323"/>
    <cellStyle name="Moeda 5 4 11 2" xfId="26178"/>
    <cellStyle name="Moeda 5 4 11 3" xfId="37364"/>
    <cellStyle name="Moeda 5 4 12" xfId="17048"/>
    <cellStyle name="Moeda 5 4 12 2" xfId="28074"/>
    <cellStyle name="Moeda 5 4 12 3" xfId="39260"/>
    <cellStyle name="Moeda 5 4 13" xfId="18773"/>
    <cellStyle name="Moeda 5 4 14" xfId="29961"/>
    <cellStyle name="Moeda 5 4 15" xfId="41147"/>
    <cellStyle name="Moeda 5 4 16" xfId="42872"/>
    <cellStyle name="Moeda 5 4 2" xfId="359"/>
    <cellStyle name="Moeda 5 4 2 10" xfId="15467"/>
    <cellStyle name="Moeda 5 4 2 10 2" xfId="26336"/>
    <cellStyle name="Moeda 5 4 2 10 3" xfId="37522"/>
    <cellStyle name="Moeda 5 4 2 11" xfId="17192"/>
    <cellStyle name="Moeda 5 4 2 11 2" xfId="28232"/>
    <cellStyle name="Moeda 5 4 2 11 3" xfId="39418"/>
    <cellStyle name="Moeda 5 4 2 12" xfId="18917"/>
    <cellStyle name="Moeda 5 4 2 13" xfId="30105"/>
    <cellStyle name="Moeda 5 4 2 14" xfId="41291"/>
    <cellStyle name="Moeda 5 4 2 15" xfId="43016"/>
    <cellStyle name="Moeda 5 4 2 2" xfId="677"/>
    <cellStyle name="Moeda 5 4 2 2 10" xfId="43304"/>
    <cellStyle name="Moeda 5 4 2 2 2" xfId="10577"/>
    <cellStyle name="Moeda 5 4 2 2 2 2" xfId="20967"/>
    <cellStyle name="Moeda 5 4 2 2 2 3" xfId="32155"/>
    <cellStyle name="Moeda 5 4 2 2 3" xfId="12305"/>
    <cellStyle name="Moeda 5 4 2 2 3 2" xfId="22860"/>
    <cellStyle name="Moeda 5 4 2 2 3 3" xfId="34046"/>
    <cellStyle name="Moeda 5 4 2 2 4" xfId="14030"/>
    <cellStyle name="Moeda 5 4 2 2 4 2" xfId="24756"/>
    <cellStyle name="Moeda 5 4 2 2 4 3" xfId="35942"/>
    <cellStyle name="Moeda 5 4 2 2 5" xfId="15755"/>
    <cellStyle name="Moeda 5 4 2 2 5 2" xfId="26652"/>
    <cellStyle name="Moeda 5 4 2 2 5 3" xfId="37838"/>
    <cellStyle name="Moeda 5 4 2 2 6" xfId="17480"/>
    <cellStyle name="Moeda 5 4 2 2 6 2" xfId="28548"/>
    <cellStyle name="Moeda 5 4 2 2 6 3" xfId="39734"/>
    <cellStyle name="Moeda 5 4 2 2 7" xfId="19205"/>
    <cellStyle name="Moeda 5 4 2 2 8" xfId="30393"/>
    <cellStyle name="Moeda 5 4 2 2 9" xfId="41579"/>
    <cellStyle name="Moeda 5 4 2 3" xfId="993"/>
    <cellStyle name="Moeda 5 4 2 3 10" xfId="43592"/>
    <cellStyle name="Moeda 5 4 2 3 2" xfId="10865"/>
    <cellStyle name="Moeda 5 4 2 3 2 2" xfId="21283"/>
    <cellStyle name="Moeda 5 4 2 3 2 3" xfId="32471"/>
    <cellStyle name="Moeda 5 4 2 3 3" xfId="12593"/>
    <cellStyle name="Moeda 5 4 2 3 3 2" xfId="23176"/>
    <cellStyle name="Moeda 5 4 2 3 3 3" xfId="34362"/>
    <cellStyle name="Moeda 5 4 2 3 4" xfId="14318"/>
    <cellStyle name="Moeda 5 4 2 3 4 2" xfId="25072"/>
    <cellStyle name="Moeda 5 4 2 3 4 3" xfId="36258"/>
    <cellStyle name="Moeda 5 4 2 3 5" xfId="16043"/>
    <cellStyle name="Moeda 5 4 2 3 5 2" xfId="26968"/>
    <cellStyle name="Moeda 5 4 2 3 5 3" xfId="38154"/>
    <cellStyle name="Moeda 5 4 2 3 6" xfId="17768"/>
    <cellStyle name="Moeda 5 4 2 3 6 2" xfId="28864"/>
    <cellStyle name="Moeda 5 4 2 3 6 3" xfId="40050"/>
    <cellStyle name="Moeda 5 4 2 3 7" xfId="19493"/>
    <cellStyle name="Moeda 5 4 2 3 8" xfId="30681"/>
    <cellStyle name="Moeda 5 4 2 3 9" xfId="41867"/>
    <cellStyle name="Moeda 5 4 2 4" xfId="1309"/>
    <cellStyle name="Moeda 5 4 2 4 10" xfId="43880"/>
    <cellStyle name="Moeda 5 4 2 4 2" xfId="11153"/>
    <cellStyle name="Moeda 5 4 2 4 2 2" xfId="21599"/>
    <cellStyle name="Moeda 5 4 2 4 2 3" xfId="32787"/>
    <cellStyle name="Moeda 5 4 2 4 3" xfId="12881"/>
    <cellStyle name="Moeda 5 4 2 4 3 2" xfId="23492"/>
    <cellStyle name="Moeda 5 4 2 4 3 3" xfId="34678"/>
    <cellStyle name="Moeda 5 4 2 4 4" xfId="14606"/>
    <cellStyle name="Moeda 5 4 2 4 4 2" xfId="25388"/>
    <cellStyle name="Moeda 5 4 2 4 4 3" xfId="36574"/>
    <cellStyle name="Moeda 5 4 2 4 5" xfId="16331"/>
    <cellStyle name="Moeda 5 4 2 4 5 2" xfId="27284"/>
    <cellStyle name="Moeda 5 4 2 4 5 3" xfId="38470"/>
    <cellStyle name="Moeda 5 4 2 4 6" xfId="18056"/>
    <cellStyle name="Moeda 5 4 2 4 6 2" xfId="29180"/>
    <cellStyle name="Moeda 5 4 2 4 6 3" xfId="40366"/>
    <cellStyle name="Moeda 5 4 2 4 7" xfId="19781"/>
    <cellStyle name="Moeda 5 4 2 4 8" xfId="30969"/>
    <cellStyle name="Moeda 5 4 2 4 9" xfId="42155"/>
    <cellStyle name="Moeda 5 4 2 5" xfId="1625"/>
    <cellStyle name="Moeda 5 4 2 5 10" xfId="44168"/>
    <cellStyle name="Moeda 5 4 2 5 2" xfId="11441"/>
    <cellStyle name="Moeda 5 4 2 5 2 2" xfId="21915"/>
    <cellStyle name="Moeda 5 4 2 5 2 3" xfId="33103"/>
    <cellStyle name="Moeda 5 4 2 5 3" xfId="13169"/>
    <cellStyle name="Moeda 5 4 2 5 3 2" xfId="23808"/>
    <cellStyle name="Moeda 5 4 2 5 3 3" xfId="34994"/>
    <cellStyle name="Moeda 5 4 2 5 4" xfId="14894"/>
    <cellStyle name="Moeda 5 4 2 5 4 2" xfId="25704"/>
    <cellStyle name="Moeda 5 4 2 5 4 3" xfId="36890"/>
    <cellStyle name="Moeda 5 4 2 5 5" xfId="16619"/>
    <cellStyle name="Moeda 5 4 2 5 5 2" xfId="27600"/>
    <cellStyle name="Moeda 5 4 2 5 5 3" xfId="38786"/>
    <cellStyle name="Moeda 5 4 2 5 6" xfId="18344"/>
    <cellStyle name="Moeda 5 4 2 5 6 2" xfId="29496"/>
    <cellStyle name="Moeda 5 4 2 5 6 3" xfId="40682"/>
    <cellStyle name="Moeda 5 4 2 5 7" xfId="20069"/>
    <cellStyle name="Moeda 5 4 2 5 8" xfId="31257"/>
    <cellStyle name="Moeda 5 4 2 5 9" xfId="42443"/>
    <cellStyle name="Moeda 5 4 2 6" xfId="1941"/>
    <cellStyle name="Moeda 5 4 2 6 10" xfId="44456"/>
    <cellStyle name="Moeda 5 4 2 6 2" xfId="11729"/>
    <cellStyle name="Moeda 5 4 2 6 2 2" xfId="22231"/>
    <cellStyle name="Moeda 5 4 2 6 2 3" xfId="33419"/>
    <cellStyle name="Moeda 5 4 2 6 3" xfId="13457"/>
    <cellStyle name="Moeda 5 4 2 6 3 2" xfId="24124"/>
    <cellStyle name="Moeda 5 4 2 6 3 3" xfId="35310"/>
    <cellStyle name="Moeda 5 4 2 6 4" xfId="15182"/>
    <cellStyle name="Moeda 5 4 2 6 4 2" xfId="26020"/>
    <cellStyle name="Moeda 5 4 2 6 4 3" xfId="37206"/>
    <cellStyle name="Moeda 5 4 2 6 5" xfId="16907"/>
    <cellStyle name="Moeda 5 4 2 6 5 2" xfId="27916"/>
    <cellStyle name="Moeda 5 4 2 6 5 3" xfId="39102"/>
    <cellStyle name="Moeda 5 4 2 6 6" xfId="18632"/>
    <cellStyle name="Moeda 5 4 2 6 6 2" xfId="29812"/>
    <cellStyle name="Moeda 5 4 2 6 6 3" xfId="40998"/>
    <cellStyle name="Moeda 5 4 2 6 7" xfId="20357"/>
    <cellStyle name="Moeda 5 4 2 6 8" xfId="31545"/>
    <cellStyle name="Moeda 5 4 2 6 9" xfId="42731"/>
    <cellStyle name="Moeda 5 4 2 7" xfId="10288"/>
    <cellStyle name="Moeda 5 4 2 7 2" xfId="20651"/>
    <cellStyle name="Moeda 5 4 2 7 3" xfId="31839"/>
    <cellStyle name="Moeda 5 4 2 8" xfId="12017"/>
    <cellStyle name="Moeda 5 4 2 8 2" xfId="22544"/>
    <cellStyle name="Moeda 5 4 2 8 3" xfId="33730"/>
    <cellStyle name="Moeda 5 4 2 9" xfId="13742"/>
    <cellStyle name="Moeda 5 4 2 9 2" xfId="24440"/>
    <cellStyle name="Moeda 5 4 2 9 3" xfId="35626"/>
    <cellStyle name="Moeda 5 4 3" xfId="519"/>
    <cellStyle name="Moeda 5 4 3 10" xfId="43160"/>
    <cellStyle name="Moeda 5 4 3 2" xfId="10433"/>
    <cellStyle name="Moeda 5 4 3 2 2" xfId="20809"/>
    <cellStyle name="Moeda 5 4 3 2 3" xfId="31997"/>
    <cellStyle name="Moeda 5 4 3 3" xfId="12161"/>
    <cellStyle name="Moeda 5 4 3 3 2" xfId="22702"/>
    <cellStyle name="Moeda 5 4 3 3 3" xfId="33888"/>
    <cellStyle name="Moeda 5 4 3 4" xfId="13886"/>
    <cellStyle name="Moeda 5 4 3 4 2" xfId="24598"/>
    <cellStyle name="Moeda 5 4 3 4 3" xfId="35784"/>
    <cellStyle name="Moeda 5 4 3 5" xfId="15611"/>
    <cellStyle name="Moeda 5 4 3 5 2" xfId="26494"/>
    <cellStyle name="Moeda 5 4 3 5 3" xfId="37680"/>
    <cellStyle name="Moeda 5 4 3 6" xfId="17336"/>
    <cellStyle name="Moeda 5 4 3 6 2" xfId="28390"/>
    <cellStyle name="Moeda 5 4 3 6 3" xfId="39576"/>
    <cellStyle name="Moeda 5 4 3 7" xfId="19061"/>
    <cellStyle name="Moeda 5 4 3 8" xfId="30249"/>
    <cellStyle name="Moeda 5 4 3 9" xfId="41435"/>
    <cellStyle name="Moeda 5 4 4" xfId="835"/>
    <cellStyle name="Moeda 5 4 4 10" xfId="43448"/>
    <cellStyle name="Moeda 5 4 4 2" xfId="10721"/>
    <cellStyle name="Moeda 5 4 4 2 2" xfId="21125"/>
    <cellStyle name="Moeda 5 4 4 2 3" xfId="32313"/>
    <cellStyle name="Moeda 5 4 4 3" xfId="12449"/>
    <cellStyle name="Moeda 5 4 4 3 2" xfId="23018"/>
    <cellStyle name="Moeda 5 4 4 3 3" xfId="34204"/>
    <cellStyle name="Moeda 5 4 4 4" xfId="14174"/>
    <cellStyle name="Moeda 5 4 4 4 2" xfId="24914"/>
    <cellStyle name="Moeda 5 4 4 4 3" xfId="36100"/>
    <cellStyle name="Moeda 5 4 4 5" xfId="15899"/>
    <cellStyle name="Moeda 5 4 4 5 2" xfId="26810"/>
    <cellStyle name="Moeda 5 4 4 5 3" xfId="37996"/>
    <cellStyle name="Moeda 5 4 4 6" xfId="17624"/>
    <cellStyle name="Moeda 5 4 4 6 2" xfId="28706"/>
    <cellStyle name="Moeda 5 4 4 6 3" xfId="39892"/>
    <cellStyle name="Moeda 5 4 4 7" xfId="19349"/>
    <cellStyle name="Moeda 5 4 4 8" xfId="30537"/>
    <cellStyle name="Moeda 5 4 4 9" xfId="41723"/>
    <cellStyle name="Moeda 5 4 5" xfId="1151"/>
    <cellStyle name="Moeda 5 4 5 10" xfId="43736"/>
    <cellStyle name="Moeda 5 4 5 2" xfId="11009"/>
    <cellStyle name="Moeda 5 4 5 2 2" xfId="21441"/>
    <cellStyle name="Moeda 5 4 5 2 3" xfId="32629"/>
    <cellStyle name="Moeda 5 4 5 3" xfId="12737"/>
    <cellStyle name="Moeda 5 4 5 3 2" xfId="23334"/>
    <cellStyle name="Moeda 5 4 5 3 3" xfId="34520"/>
    <cellStyle name="Moeda 5 4 5 4" xfId="14462"/>
    <cellStyle name="Moeda 5 4 5 4 2" xfId="25230"/>
    <cellStyle name="Moeda 5 4 5 4 3" xfId="36416"/>
    <cellStyle name="Moeda 5 4 5 5" xfId="16187"/>
    <cellStyle name="Moeda 5 4 5 5 2" xfId="27126"/>
    <cellStyle name="Moeda 5 4 5 5 3" xfId="38312"/>
    <cellStyle name="Moeda 5 4 5 6" xfId="17912"/>
    <cellStyle name="Moeda 5 4 5 6 2" xfId="29022"/>
    <cellStyle name="Moeda 5 4 5 6 3" xfId="40208"/>
    <cellStyle name="Moeda 5 4 5 7" xfId="19637"/>
    <cellStyle name="Moeda 5 4 5 8" xfId="30825"/>
    <cellStyle name="Moeda 5 4 5 9" xfId="42011"/>
    <cellStyle name="Moeda 5 4 6" xfId="1467"/>
    <cellStyle name="Moeda 5 4 6 10" xfId="44024"/>
    <cellStyle name="Moeda 5 4 6 2" xfId="11297"/>
    <cellStyle name="Moeda 5 4 6 2 2" xfId="21757"/>
    <cellStyle name="Moeda 5 4 6 2 3" xfId="32945"/>
    <cellStyle name="Moeda 5 4 6 3" xfId="13025"/>
    <cellStyle name="Moeda 5 4 6 3 2" xfId="23650"/>
    <cellStyle name="Moeda 5 4 6 3 3" xfId="34836"/>
    <cellStyle name="Moeda 5 4 6 4" xfId="14750"/>
    <cellStyle name="Moeda 5 4 6 4 2" xfId="25546"/>
    <cellStyle name="Moeda 5 4 6 4 3" xfId="36732"/>
    <cellStyle name="Moeda 5 4 6 5" xfId="16475"/>
    <cellStyle name="Moeda 5 4 6 5 2" xfId="27442"/>
    <cellStyle name="Moeda 5 4 6 5 3" xfId="38628"/>
    <cellStyle name="Moeda 5 4 6 6" xfId="18200"/>
    <cellStyle name="Moeda 5 4 6 6 2" xfId="29338"/>
    <cellStyle name="Moeda 5 4 6 6 3" xfId="40524"/>
    <cellStyle name="Moeda 5 4 6 7" xfId="19925"/>
    <cellStyle name="Moeda 5 4 6 8" xfId="31113"/>
    <cellStyle name="Moeda 5 4 6 9" xfId="42299"/>
    <cellStyle name="Moeda 5 4 7" xfId="1783"/>
    <cellStyle name="Moeda 5 4 7 10" xfId="44312"/>
    <cellStyle name="Moeda 5 4 7 2" xfId="11585"/>
    <cellStyle name="Moeda 5 4 7 2 2" xfId="22073"/>
    <cellStyle name="Moeda 5 4 7 2 3" xfId="33261"/>
    <cellStyle name="Moeda 5 4 7 3" xfId="13313"/>
    <cellStyle name="Moeda 5 4 7 3 2" xfId="23966"/>
    <cellStyle name="Moeda 5 4 7 3 3" xfId="35152"/>
    <cellStyle name="Moeda 5 4 7 4" xfId="15038"/>
    <cellStyle name="Moeda 5 4 7 4 2" xfId="25862"/>
    <cellStyle name="Moeda 5 4 7 4 3" xfId="37048"/>
    <cellStyle name="Moeda 5 4 7 5" xfId="16763"/>
    <cellStyle name="Moeda 5 4 7 5 2" xfId="27758"/>
    <cellStyle name="Moeda 5 4 7 5 3" xfId="38944"/>
    <cellStyle name="Moeda 5 4 7 6" xfId="18488"/>
    <cellStyle name="Moeda 5 4 7 6 2" xfId="29654"/>
    <cellStyle name="Moeda 5 4 7 6 3" xfId="40840"/>
    <cellStyle name="Moeda 5 4 7 7" xfId="20213"/>
    <cellStyle name="Moeda 5 4 7 8" xfId="31401"/>
    <cellStyle name="Moeda 5 4 7 9" xfId="42587"/>
    <cellStyle name="Moeda 5 4 8" xfId="2118"/>
    <cellStyle name="Moeda 5 4 8 2" xfId="20501"/>
    <cellStyle name="Moeda 5 4 8 3" xfId="31689"/>
    <cellStyle name="Moeda 5 4 9" xfId="11873"/>
    <cellStyle name="Moeda 5 4 9 2" xfId="22386"/>
    <cellStyle name="Moeda 5 4 9 3" xfId="33572"/>
    <cellStyle name="Moeda 5 5" xfId="223"/>
    <cellStyle name="Moeda 5 5 10" xfId="13618"/>
    <cellStyle name="Moeda 5 5 10 2" xfId="24304"/>
    <cellStyle name="Moeda 5 5 10 3" xfId="35490"/>
    <cellStyle name="Moeda 5 5 11" xfId="15343"/>
    <cellStyle name="Moeda 5 5 11 2" xfId="26200"/>
    <cellStyle name="Moeda 5 5 11 3" xfId="37386"/>
    <cellStyle name="Moeda 5 5 12" xfId="17068"/>
    <cellStyle name="Moeda 5 5 12 2" xfId="28096"/>
    <cellStyle name="Moeda 5 5 12 3" xfId="39282"/>
    <cellStyle name="Moeda 5 5 13" xfId="18793"/>
    <cellStyle name="Moeda 5 5 14" xfId="29981"/>
    <cellStyle name="Moeda 5 5 15" xfId="41167"/>
    <cellStyle name="Moeda 5 5 16" xfId="42892"/>
    <cellStyle name="Moeda 5 5 2" xfId="381"/>
    <cellStyle name="Moeda 5 5 2 10" xfId="15487"/>
    <cellStyle name="Moeda 5 5 2 10 2" xfId="26358"/>
    <cellStyle name="Moeda 5 5 2 10 3" xfId="37544"/>
    <cellStyle name="Moeda 5 5 2 11" xfId="17212"/>
    <cellStyle name="Moeda 5 5 2 11 2" xfId="28254"/>
    <cellStyle name="Moeda 5 5 2 11 3" xfId="39440"/>
    <cellStyle name="Moeda 5 5 2 12" xfId="18937"/>
    <cellStyle name="Moeda 5 5 2 13" xfId="30125"/>
    <cellStyle name="Moeda 5 5 2 14" xfId="41311"/>
    <cellStyle name="Moeda 5 5 2 15" xfId="43036"/>
    <cellStyle name="Moeda 5 5 2 2" xfId="699"/>
    <cellStyle name="Moeda 5 5 2 2 10" xfId="43324"/>
    <cellStyle name="Moeda 5 5 2 2 2" xfId="10597"/>
    <cellStyle name="Moeda 5 5 2 2 2 2" xfId="20989"/>
    <cellStyle name="Moeda 5 5 2 2 2 3" xfId="32177"/>
    <cellStyle name="Moeda 5 5 2 2 3" xfId="12325"/>
    <cellStyle name="Moeda 5 5 2 2 3 2" xfId="22882"/>
    <cellStyle name="Moeda 5 5 2 2 3 3" xfId="34068"/>
    <cellStyle name="Moeda 5 5 2 2 4" xfId="14050"/>
    <cellStyle name="Moeda 5 5 2 2 4 2" xfId="24778"/>
    <cellStyle name="Moeda 5 5 2 2 4 3" xfId="35964"/>
    <cellStyle name="Moeda 5 5 2 2 5" xfId="15775"/>
    <cellStyle name="Moeda 5 5 2 2 5 2" xfId="26674"/>
    <cellStyle name="Moeda 5 5 2 2 5 3" xfId="37860"/>
    <cellStyle name="Moeda 5 5 2 2 6" xfId="17500"/>
    <cellStyle name="Moeda 5 5 2 2 6 2" xfId="28570"/>
    <cellStyle name="Moeda 5 5 2 2 6 3" xfId="39756"/>
    <cellStyle name="Moeda 5 5 2 2 7" xfId="19225"/>
    <cellStyle name="Moeda 5 5 2 2 8" xfId="30413"/>
    <cellStyle name="Moeda 5 5 2 2 9" xfId="41599"/>
    <cellStyle name="Moeda 5 5 2 3" xfId="1015"/>
    <cellStyle name="Moeda 5 5 2 3 10" xfId="43612"/>
    <cellStyle name="Moeda 5 5 2 3 2" xfId="10885"/>
    <cellStyle name="Moeda 5 5 2 3 2 2" xfId="21305"/>
    <cellStyle name="Moeda 5 5 2 3 2 3" xfId="32493"/>
    <cellStyle name="Moeda 5 5 2 3 3" xfId="12613"/>
    <cellStyle name="Moeda 5 5 2 3 3 2" xfId="23198"/>
    <cellStyle name="Moeda 5 5 2 3 3 3" xfId="34384"/>
    <cellStyle name="Moeda 5 5 2 3 4" xfId="14338"/>
    <cellStyle name="Moeda 5 5 2 3 4 2" xfId="25094"/>
    <cellStyle name="Moeda 5 5 2 3 4 3" xfId="36280"/>
    <cellStyle name="Moeda 5 5 2 3 5" xfId="16063"/>
    <cellStyle name="Moeda 5 5 2 3 5 2" xfId="26990"/>
    <cellStyle name="Moeda 5 5 2 3 5 3" xfId="38176"/>
    <cellStyle name="Moeda 5 5 2 3 6" xfId="17788"/>
    <cellStyle name="Moeda 5 5 2 3 6 2" xfId="28886"/>
    <cellStyle name="Moeda 5 5 2 3 6 3" xfId="40072"/>
    <cellStyle name="Moeda 5 5 2 3 7" xfId="19513"/>
    <cellStyle name="Moeda 5 5 2 3 8" xfId="30701"/>
    <cellStyle name="Moeda 5 5 2 3 9" xfId="41887"/>
    <cellStyle name="Moeda 5 5 2 4" xfId="1331"/>
    <cellStyle name="Moeda 5 5 2 4 10" xfId="43900"/>
    <cellStyle name="Moeda 5 5 2 4 2" xfId="11173"/>
    <cellStyle name="Moeda 5 5 2 4 2 2" xfId="21621"/>
    <cellStyle name="Moeda 5 5 2 4 2 3" xfId="32809"/>
    <cellStyle name="Moeda 5 5 2 4 3" xfId="12901"/>
    <cellStyle name="Moeda 5 5 2 4 3 2" xfId="23514"/>
    <cellStyle name="Moeda 5 5 2 4 3 3" xfId="34700"/>
    <cellStyle name="Moeda 5 5 2 4 4" xfId="14626"/>
    <cellStyle name="Moeda 5 5 2 4 4 2" xfId="25410"/>
    <cellStyle name="Moeda 5 5 2 4 4 3" xfId="36596"/>
    <cellStyle name="Moeda 5 5 2 4 5" xfId="16351"/>
    <cellStyle name="Moeda 5 5 2 4 5 2" xfId="27306"/>
    <cellStyle name="Moeda 5 5 2 4 5 3" xfId="38492"/>
    <cellStyle name="Moeda 5 5 2 4 6" xfId="18076"/>
    <cellStyle name="Moeda 5 5 2 4 6 2" xfId="29202"/>
    <cellStyle name="Moeda 5 5 2 4 6 3" xfId="40388"/>
    <cellStyle name="Moeda 5 5 2 4 7" xfId="19801"/>
    <cellStyle name="Moeda 5 5 2 4 8" xfId="30989"/>
    <cellStyle name="Moeda 5 5 2 4 9" xfId="42175"/>
    <cellStyle name="Moeda 5 5 2 5" xfId="1647"/>
    <cellStyle name="Moeda 5 5 2 5 10" xfId="44188"/>
    <cellStyle name="Moeda 5 5 2 5 2" xfId="11461"/>
    <cellStyle name="Moeda 5 5 2 5 2 2" xfId="21937"/>
    <cellStyle name="Moeda 5 5 2 5 2 3" xfId="33125"/>
    <cellStyle name="Moeda 5 5 2 5 3" xfId="13189"/>
    <cellStyle name="Moeda 5 5 2 5 3 2" xfId="23830"/>
    <cellStyle name="Moeda 5 5 2 5 3 3" xfId="35016"/>
    <cellStyle name="Moeda 5 5 2 5 4" xfId="14914"/>
    <cellStyle name="Moeda 5 5 2 5 4 2" xfId="25726"/>
    <cellStyle name="Moeda 5 5 2 5 4 3" xfId="36912"/>
    <cellStyle name="Moeda 5 5 2 5 5" xfId="16639"/>
    <cellStyle name="Moeda 5 5 2 5 5 2" xfId="27622"/>
    <cellStyle name="Moeda 5 5 2 5 5 3" xfId="38808"/>
    <cellStyle name="Moeda 5 5 2 5 6" xfId="18364"/>
    <cellStyle name="Moeda 5 5 2 5 6 2" xfId="29518"/>
    <cellStyle name="Moeda 5 5 2 5 6 3" xfId="40704"/>
    <cellStyle name="Moeda 5 5 2 5 7" xfId="20089"/>
    <cellStyle name="Moeda 5 5 2 5 8" xfId="31277"/>
    <cellStyle name="Moeda 5 5 2 5 9" xfId="42463"/>
    <cellStyle name="Moeda 5 5 2 6" xfId="1963"/>
    <cellStyle name="Moeda 5 5 2 6 10" xfId="44476"/>
    <cellStyle name="Moeda 5 5 2 6 2" xfId="11749"/>
    <cellStyle name="Moeda 5 5 2 6 2 2" xfId="22253"/>
    <cellStyle name="Moeda 5 5 2 6 2 3" xfId="33441"/>
    <cellStyle name="Moeda 5 5 2 6 3" xfId="13477"/>
    <cellStyle name="Moeda 5 5 2 6 3 2" xfId="24146"/>
    <cellStyle name="Moeda 5 5 2 6 3 3" xfId="35332"/>
    <cellStyle name="Moeda 5 5 2 6 4" xfId="15202"/>
    <cellStyle name="Moeda 5 5 2 6 4 2" xfId="26042"/>
    <cellStyle name="Moeda 5 5 2 6 4 3" xfId="37228"/>
    <cellStyle name="Moeda 5 5 2 6 5" xfId="16927"/>
    <cellStyle name="Moeda 5 5 2 6 5 2" xfId="27938"/>
    <cellStyle name="Moeda 5 5 2 6 5 3" xfId="39124"/>
    <cellStyle name="Moeda 5 5 2 6 6" xfId="18652"/>
    <cellStyle name="Moeda 5 5 2 6 6 2" xfId="29834"/>
    <cellStyle name="Moeda 5 5 2 6 6 3" xfId="41020"/>
    <cellStyle name="Moeda 5 5 2 6 7" xfId="20377"/>
    <cellStyle name="Moeda 5 5 2 6 8" xfId="31565"/>
    <cellStyle name="Moeda 5 5 2 6 9" xfId="42751"/>
    <cellStyle name="Moeda 5 5 2 7" xfId="10308"/>
    <cellStyle name="Moeda 5 5 2 7 2" xfId="20673"/>
    <cellStyle name="Moeda 5 5 2 7 3" xfId="31861"/>
    <cellStyle name="Moeda 5 5 2 8" xfId="12037"/>
    <cellStyle name="Moeda 5 5 2 8 2" xfId="22566"/>
    <cellStyle name="Moeda 5 5 2 8 3" xfId="33752"/>
    <cellStyle name="Moeda 5 5 2 9" xfId="13762"/>
    <cellStyle name="Moeda 5 5 2 9 2" xfId="24462"/>
    <cellStyle name="Moeda 5 5 2 9 3" xfId="35648"/>
    <cellStyle name="Moeda 5 5 3" xfId="541"/>
    <cellStyle name="Moeda 5 5 3 10" xfId="43180"/>
    <cellStyle name="Moeda 5 5 3 2" xfId="10453"/>
    <cellStyle name="Moeda 5 5 3 2 2" xfId="20831"/>
    <cellStyle name="Moeda 5 5 3 2 3" xfId="32019"/>
    <cellStyle name="Moeda 5 5 3 3" xfId="12181"/>
    <cellStyle name="Moeda 5 5 3 3 2" xfId="22724"/>
    <cellStyle name="Moeda 5 5 3 3 3" xfId="33910"/>
    <cellStyle name="Moeda 5 5 3 4" xfId="13906"/>
    <cellStyle name="Moeda 5 5 3 4 2" xfId="24620"/>
    <cellStyle name="Moeda 5 5 3 4 3" xfId="35806"/>
    <cellStyle name="Moeda 5 5 3 5" xfId="15631"/>
    <cellStyle name="Moeda 5 5 3 5 2" xfId="26516"/>
    <cellStyle name="Moeda 5 5 3 5 3" xfId="37702"/>
    <cellStyle name="Moeda 5 5 3 6" xfId="17356"/>
    <cellStyle name="Moeda 5 5 3 6 2" xfId="28412"/>
    <cellStyle name="Moeda 5 5 3 6 3" xfId="39598"/>
    <cellStyle name="Moeda 5 5 3 7" xfId="19081"/>
    <cellStyle name="Moeda 5 5 3 8" xfId="30269"/>
    <cellStyle name="Moeda 5 5 3 9" xfId="41455"/>
    <cellStyle name="Moeda 5 5 4" xfId="857"/>
    <cellStyle name="Moeda 5 5 4 10" xfId="43468"/>
    <cellStyle name="Moeda 5 5 4 2" xfId="10741"/>
    <cellStyle name="Moeda 5 5 4 2 2" xfId="21147"/>
    <cellStyle name="Moeda 5 5 4 2 3" xfId="32335"/>
    <cellStyle name="Moeda 5 5 4 3" xfId="12469"/>
    <cellStyle name="Moeda 5 5 4 3 2" xfId="23040"/>
    <cellStyle name="Moeda 5 5 4 3 3" xfId="34226"/>
    <cellStyle name="Moeda 5 5 4 4" xfId="14194"/>
    <cellStyle name="Moeda 5 5 4 4 2" xfId="24936"/>
    <cellStyle name="Moeda 5 5 4 4 3" xfId="36122"/>
    <cellStyle name="Moeda 5 5 4 5" xfId="15919"/>
    <cellStyle name="Moeda 5 5 4 5 2" xfId="26832"/>
    <cellStyle name="Moeda 5 5 4 5 3" xfId="38018"/>
    <cellStyle name="Moeda 5 5 4 6" xfId="17644"/>
    <cellStyle name="Moeda 5 5 4 6 2" xfId="28728"/>
    <cellStyle name="Moeda 5 5 4 6 3" xfId="39914"/>
    <cellStyle name="Moeda 5 5 4 7" xfId="19369"/>
    <cellStyle name="Moeda 5 5 4 8" xfId="30557"/>
    <cellStyle name="Moeda 5 5 4 9" xfId="41743"/>
    <cellStyle name="Moeda 5 5 5" xfId="1173"/>
    <cellStyle name="Moeda 5 5 5 10" xfId="43756"/>
    <cellStyle name="Moeda 5 5 5 2" xfId="11029"/>
    <cellStyle name="Moeda 5 5 5 2 2" xfId="21463"/>
    <cellStyle name="Moeda 5 5 5 2 3" xfId="32651"/>
    <cellStyle name="Moeda 5 5 5 3" xfId="12757"/>
    <cellStyle name="Moeda 5 5 5 3 2" xfId="23356"/>
    <cellStyle name="Moeda 5 5 5 3 3" xfId="34542"/>
    <cellStyle name="Moeda 5 5 5 4" xfId="14482"/>
    <cellStyle name="Moeda 5 5 5 4 2" xfId="25252"/>
    <cellStyle name="Moeda 5 5 5 4 3" xfId="36438"/>
    <cellStyle name="Moeda 5 5 5 5" xfId="16207"/>
    <cellStyle name="Moeda 5 5 5 5 2" xfId="27148"/>
    <cellStyle name="Moeda 5 5 5 5 3" xfId="38334"/>
    <cellStyle name="Moeda 5 5 5 6" xfId="17932"/>
    <cellStyle name="Moeda 5 5 5 6 2" xfId="29044"/>
    <cellStyle name="Moeda 5 5 5 6 3" xfId="40230"/>
    <cellStyle name="Moeda 5 5 5 7" xfId="19657"/>
    <cellStyle name="Moeda 5 5 5 8" xfId="30845"/>
    <cellStyle name="Moeda 5 5 5 9" xfId="42031"/>
    <cellStyle name="Moeda 5 5 6" xfId="1489"/>
    <cellStyle name="Moeda 5 5 6 10" xfId="44044"/>
    <cellStyle name="Moeda 5 5 6 2" xfId="11317"/>
    <cellStyle name="Moeda 5 5 6 2 2" xfId="21779"/>
    <cellStyle name="Moeda 5 5 6 2 3" xfId="32967"/>
    <cellStyle name="Moeda 5 5 6 3" xfId="13045"/>
    <cellStyle name="Moeda 5 5 6 3 2" xfId="23672"/>
    <cellStyle name="Moeda 5 5 6 3 3" xfId="34858"/>
    <cellStyle name="Moeda 5 5 6 4" xfId="14770"/>
    <cellStyle name="Moeda 5 5 6 4 2" xfId="25568"/>
    <cellStyle name="Moeda 5 5 6 4 3" xfId="36754"/>
    <cellStyle name="Moeda 5 5 6 5" xfId="16495"/>
    <cellStyle name="Moeda 5 5 6 5 2" xfId="27464"/>
    <cellStyle name="Moeda 5 5 6 5 3" xfId="38650"/>
    <cellStyle name="Moeda 5 5 6 6" xfId="18220"/>
    <cellStyle name="Moeda 5 5 6 6 2" xfId="29360"/>
    <cellStyle name="Moeda 5 5 6 6 3" xfId="40546"/>
    <cellStyle name="Moeda 5 5 6 7" xfId="19945"/>
    <cellStyle name="Moeda 5 5 6 8" xfId="31133"/>
    <cellStyle name="Moeda 5 5 6 9" xfId="42319"/>
    <cellStyle name="Moeda 5 5 7" xfId="1805"/>
    <cellStyle name="Moeda 5 5 7 10" xfId="44332"/>
    <cellStyle name="Moeda 5 5 7 2" xfId="11605"/>
    <cellStyle name="Moeda 5 5 7 2 2" xfId="22095"/>
    <cellStyle name="Moeda 5 5 7 2 3" xfId="33283"/>
    <cellStyle name="Moeda 5 5 7 3" xfId="13333"/>
    <cellStyle name="Moeda 5 5 7 3 2" xfId="23988"/>
    <cellStyle name="Moeda 5 5 7 3 3" xfId="35174"/>
    <cellStyle name="Moeda 5 5 7 4" xfId="15058"/>
    <cellStyle name="Moeda 5 5 7 4 2" xfId="25884"/>
    <cellStyle name="Moeda 5 5 7 4 3" xfId="37070"/>
    <cellStyle name="Moeda 5 5 7 5" xfId="16783"/>
    <cellStyle name="Moeda 5 5 7 5 2" xfId="27780"/>
    <cellStyle name="Moeda 5 5 7 5 3" xfId="38966"/>
    <cellStyle name="Moeda 5 5 7 6" xfId="18508"/>
    <cellStyle name="Moeda 5 5 7 6 2" xfId="29676"/>
    <cellStyle name="Moeda 5 5 7 6 3" xfId="40862"/>
    <cellStyle name="Moeda 5 5 7 7" xfId="20233"/>
    <cellStyle name="Moeda 5 5 7 8" xfId="31421"/>
    <cellStyle name="Moeda 5 5 7 9" xfId="42607"/>
    <cellStyle name="Moeda 5 5 8" xfId="2093"/>
    <cellStyle name="Moeda 5 5 8 2" xfId="20521"/>
    <cellStyle name="Moeda 5 5 8 3" xfId="31709"/>
    <cellStyle name="Moeda 5 5 9" xfId="11893"/>
    <cellStyle name="Moeda 5 5 9 2" xfId="22408"/>
    <cellStyle name="Moeda 5 5 9 3" xfId="33594"/>
    <cellStyle name="Moeda 5 6" xfId="291"/>
    <cellStyle name="Moeda 5 6 10" xfId="15405"/>
    <cellStyle name="Moeda 5 6 10 2" xfId="26268"/>
    <cellStyle name="Moeda 5 6 10 3" xfId="37454"/>
    <cellStyle name="Moeda 5 6 11" xfId="17130"/>
    <cellStyle name="Moeda 5 6 11 2" xfId="28164"/>
    <cellStyle name="Moeda 5 6 11 3" xfId="39350"/>
    <cellStyle name="Moeda 5 6 12" xfId="18855"/>
    <cellStyle name="Moeda 5 6 13" xfId="30043"/>
    <cellStyle name="Moeda 5 6 14" xfId="41229"/>
    <cellStyle name="Moeda 5 6 15" xfId="42954"/>
    <cellStyle name="Moeda 5 6 2" xfId="609"/>
    <cellStyle name="Moeda 5 6 2 10" xfId="43242"/>
    <cellStyle name="Moeda 5 6 2 2" xfId="10515"/>
    <cellStyle name="Moeda 5 6 2 2 2" xfId="20899"/>
    <cellStyle name="Moeda 5 6 2 2 3" xfId="32087"/>
    <cellStyle name="Moeda 5 6 2 3" xfId="12243"/>
    <cellStyle name="Moeda 5 6 2 3 2" xfId="22792"/>
    <cellStyle name="Moeda 5 6 2 3 3" xfId="33978"/>
    <cellStyle name="Moeda 5 6 2 4" xfId="13968"/>
    <cellStyle name="Moeda 5 6 2 4 2" xfId="24688"/>
    <cellStyle name="Moeda 5 6 2 4 3" xfId="35874"/>
    <cellStyle name="Moeda 5 6 2 5" xfId="15693"/>
    <cellStyle name="Moeda 5 6 2 5 2" xfId="26584"/>
    <cellStyle name="Moeda 5 6 2 5 3" xfId="37770"/>
    <cellStyle name="Moeda 5 6 2 6" xfId="17418"/>
    <cellStyle name="Moeda 5 6 2 6 2" xfId="28480"/>
    <cellStyle name="Moeda 5 6 2 6 3" xfId="39666"/>
    <cellStyle name="Moeda 5 6 2 7" xfId="19143"/>
    <cellStyle name="Moeda 5 6 2 8" xfId="30331"/>
    <cellStyle name="Moeda 5 6 2 9" xfId="41517"/>
    <cellStyle name="Moeda 5 6 3" xfId="925"/>
    <cellStyle name="Moeda 5 6 3 10" xfId="43530"/>
    <cellStyle name="Moeda 5 6 3 2" xfId="10803"/>
    <cellStyle name="Moeda 5 6 3 2 2" xfId="21215"/>
    <cellStyle name="Moeda 5 6 3 2 3" xfId="32403"/>
    <cellStyle name="Moeda 5 6 3 3" xfId="12531"/>
    <cellStyle name="Moeda 5 6 3 3 2" xfId="23108"/>
    <cellStyle name="Moeda 5 6 3 3 3" xfId="34294"/>
    <cellStyle name="Moeda 5 6 3 4" xfId="14256"/>
    <cellStyle name="Moeda 5 6 3 4 2" xfId="25004"/>
    <cellStyle name="Moeda 5 6 3 4 3" xfId="36190"/>
    <cellStyle name="Moeda 5 6 3 5" xfId="15981"/>
    <cellStyle name="Moeda 5 6 3 5 2" xfId="26900"/>
    <cellStyle name="Moeda 5 6 3 5 3" xfId="38086"/>
    <cellStyle name="Moeda 5 6 3 6" xfId="17706"/>
    <cellStyle name="Moeda 5 6 3 6 2" xfId="28796"/>
    <cellStyle name="Moeda 5 6 3 6 3" xfId="39982"/>
    <cellStyle name="Moeda 5 6 3 7" xfId="19431"/>
    <cellStyle name="Moeda 5 6 3 8" xfId="30619"/>
    <cellStyle name="Moeda 5 6 3 9" xfId="41805"/>
    <cellStyle name="Moeda 5 6 4" xfId="1241"/>
    <cellStyle name="Moeda 5 6 4 10" xfId="43818"/>
    <cellStyle name="Moeda 5 6 4 2" xfId="11091"/>
    <cellStyle name="Moeda 5 6 4 2 2" xfId="21531"/>
    <cellStyle name="Moeda 5 6 4 2 3" xfId="32719"/>
    <cellStyle name="Moeda 5 6 4 3" xfId="12819"/>
    <cellStyle name="Moeda 5 6 4 3 2" xfId="23424"/>
    <cellStyle name="Moeda 5 6 4 3 3" xfId="34610"/>
    <cellStyle name="Moeda 5 6 4 4" xfId="14544"/>
    <cellStyle name="Moeda 5 6 4 4 2" xfId="25320"/>
    <cellStyle name="Moeda 5 6 4 4 3" xfId="36506"/>
    <cellStyle name="Moeda 5 6 4 5" xfId="16269"/>
    <cellStyle name="Moeda 5 6 4 5 2" xfId="27216"/>
    <cellStyle name="Moeda 5 6 4 5 3" xfId="38402"/>
    <cellStyle name="Moeda 5 6 4 6" xfId="17994"/>
    <cellStyle name="Moeda 5 6 4 6 2" xfId="29112"/>
    <cellStyle name="Moeda 5 6 4 6 3" xfId="40298"/>
    <cellStyle name="Moeda 5 6 4 7" xfId="19719"/>
    <cellStyle name="Moeda 5 6 4 8" xfId="30907"/>
    <cellStyle name="Moeda 5 6 4 9" xfId="42093"/>
    <cellStyle name="Moeda 5 6 5" xfId="1557"/>
    <cellStyle name="Moeda 5 6 5 10" xfId="44106"/>
    <cellStyle name="Moeda 5 6 5 2" xfId="11379"/>
    <cellStyle name="Moeda 5 6 5 2 2" xfId="21847"/>
    <cellStyle name="Moeda 5 6 5 2 3" xfId="33035"/>
    <cellStyle name="Moeda 5 6 5 3" xfId="13107"/>
    <cellStyle name="Moeda 5 6 5 3 2" xfId="23740"/>
    <cellStyle name="Moeda 5 6 5 3 3" xfId="34926"/>
    <cellStyle name="Moeda 5 6 5 4" xfId="14832"/>
    <cellStyle name="Moeda 5 6 5 4 2" xfId="25636"/>
    <cellStyle name="Moeda 5 6 5 4 3" xfId="36822"/>
    <cellStyle name="Moeda 5 6 5 5" xfId="16557"/>
    <cellStyle name="Moeda 5 6 5 5 2" xfId="27532"/>
    <cellStyle name="Moeda 5 6 5 5 3" xfId="38718"/>
    <cellStyle name="Moeda 5 6 5 6" xfId="18282"/>
    <cellStyle name="Moeda 5 6 5 6 2" xfId="29428"/>
    <cellStyle name="Moeda 5 6 5 6 3" xfId="40614"/>
    <cellStyle name="Moeda 5 6 5 7" xfId="20007"/>
    <cellStyle name="Moeda 5 6 5 8" xfId="31195"/>
    <cellStyle name="Moeda 5 6 5 9" xfId="42381"/>
    <cellStyle name="Moeda 5 6 6" xfId="1873"/>
    <cellStyle name="Moeda 5 6 6 10" xfId="44394"/>
    <cellStyle name="Moeda 5 6 6 2" xfId="11667"/>
    <cellStyle name="Moeda 5 6 6 2 2" xfId="22163"/>
    <cellStyle name="Moeda 5 6 6 2 3" xfId="33351"/>
    <cellStyle name="Moeda 5 6 6 3" xfId="13395"/>
    <cellStyle name="Moeda 5 6 6 3 2" xfId="24056"/>
    <cellStyle name="Moeda 5 6 6 3 3" xfId="35242"/>
    <cellStyle name="Moeda 5 6 6 4" xfId="15120"/>
    <cellStyle name="Moeda 5 6 6 4 2" xfId="25952"/>
    <cellStyle name="Moeda 5 6 6 4 3" xfId="37138"/>
    <cellStyle name="Moeda 5 6 6 5" xfId="16845"/>
    <cellStyle name="Moeda 5 6 6 5 2" xfId="27848"/>
    <cellStyle name="Moeda 5 6 6 5 3" xfId="39034"/>
    <cellStyle name="Moeda 5 6 6 6" xfId="18570"/>
    <cellStyle name="Moeda 5 6 6 6 2" xfId="29744"/>
    <cellStyle name="Moeda 5 6 6 6 3" xfId="40930"/>
    <cellStyle name="Moeda 5 6 6 7" xfId="20295"/>
    <cellStyle name="Moeda 5 6 6 8" xfId="31483"/>
    <cellStyle name="Moeda 5 6 6 9" xfId="42669"/>
    <cellStyle name="Moeda 5 6 7" xfId="10226"/>
    <cellStyle name="Moeda 5 6 7 2" xfId="20583"/>
    <cellStyle name="Moeda 5 6 7 3" xfId="31771"/>
    <cellStyle name="Moeda 5 6 8" xfId="11955"/>
    <cellStyle name="Moeda 5 6 8 2" xfId="22476"/>
    <cellStyle name="Moeda 5 6 8 3" xfId="33662"/>
    <cellStyle name="Moeda 5 6 9" xfId="13680"/>
    <cellStyle name="Moeda 5 6 9 2" xfId="24372"/>
    <cellStyle name="Moeda 5 6 9 3" xfId="35558"/>
    <cellStyle name="Moeda 5 7" xfId="451"/>
    <cellStyle name="Moeda 5 7 10" xfId="43098"/>
    <cellStyle name="Moeda 5 7 2" xfId="10371"/>
    <cellStyle name="Moeda 5 7 2 2" xfId="20741"/>
    <cellStyle name="Moeda 5 7 2 3" xfId="31929"/>
    <cellStyle name="Moeda 5 7 3" xfId="12099"/>
    <cellStyle name="Moeda 5 7 3 2" xfId="22634"/>
    <cellStyle name="Moeda 5 7 3 3" xfId="33820"/>
    <cellStyle name="Moeda 5 7 4" xfId="13824"/>
    <cellStyle name="Moeda 5 7 4 2" xfId="24530"/>
    <cellStyle name="Moeda 5 7 4 3" xfId="35716"/>
    <cellStyle name="Moeda 5 7 5" xfId="15549"/>
    <cellStyle name="Moeda 5 7 5 2" xfId="26426"/>
    <cellStyle name="Moeda 5 7 5 3" xfId="37612"/>
    <cellStyle name="Moeda 5 7 6" xfId="17274"/>
    <cellStyle name="Moeda 5 7 6 2" xfId="28322"/>
    <cellStyle name="Moeda 5 7 6 3" xfId="39508"/>
    <cellStyle name="Moeda 5 7 7" xfId="18999"/>
    <cellStyle name="Moeda 5 7 8" xfId="30187"/>
    <cellStyle name="Moeda 5 7 9" xfId="41373"/>
    <cellStyle name="Moeda 5 8" xfId="767"/>
    <cellStyle name="Moeda 5 8 10" xfId="43386"/>
    <cellStyle name="Moeda 5 8 2" xfId="10659"/>
    <cellStyle name="Moeda 5 8 2 2" xfId="21057"/>
    <cellStyle name="Moeda 5 8 2 3" xfId="32245"/>
    <cellStyle name="Moeda 5 8 3" xfId="12387"/>
    <cellStyle name="Moeda 5 8 3 2" xfId="22950"/>
    <cellStyle name="Moeda 5 8 3 3" xfId="34136"/>
    <cellStyle name="Moeda 5 8 4" xfId="14112"/>
    <cellStyle name="Moeda 5 8 4 2" xfId="24846"/>
    <cellStyle name="Moeda 5 8 4 3" xfId="36032"/>
    <cellStyle name="Moeda 5 8 5" xfId="15837"/>
    <cellStyle name="Moeda 5 8 5 2" xfId="26742"/>
    <cellStyle name="Moeda 5 8 5 3" xfId="37928"/>
    <cellStyle name="Moeda 5 8 6" xfId="17562"/>
    <cellStyle name="Moeda 5 8 6 2" xfId="28638"/>
    <cellStyle name="Moeda 5 8 6 3" xfId="39824"/>
    <cellStyle name="Moeda 5 8 7" xfId="19287"/>
    <cellStyle name="Moeda 5 8 8" xfId="30475"/>
    <cellStyle name="Moeda 5 8 9" xfId="41661"/>
    <cellStyle name="Moeda 5 9" xfId="1083"/>
    <cellStyle name="Moeda 5 9 10" xfId="43674"/>
    <cellStyle name="Moeda 5 9 2" xfId="10947"/>
    <cellStyle name="Moeda 5 9 2 2" xfId="21373"/>
    <cellStyle name="Moeda 5 9 2 3" xfId="32561"/>
    <cellStyle name="Moeda 5 9 3" xfId="12675"/>
    <cellStyle name="Moeda 5 9 3 2" xfId="23266"/>
    <cellStyle name="Moeda 5 9 3 3" xfId="34452"/>
    <cellStyle name="Moeda 5 9 4" xfId="14400"/>
    <cellStyle name="Moeda 5 9 4 2" xfId="25162"/>
    <cellStyle name="Moeda 5 9 4 3" xfId="36348"/>
    <cellStyle name="Moeda 5 9 5" xfId="16125"/>
    <cellStyle name="Moeda 5 9 5 2" xfId="27058"/>
    <cellStyle name="Moeda 5 9 5 3" xfId="38244"/>
    <cellStyle name="Moeda 5 9 6" xfId="17850"/>
    <cellStyle name="Moeda 5 9 6 2" xfId="28954"/>
    <cellStyle name="Moeda 5 9 6 3" xfId="40140"/>
    <cellStyle name="Moeda 5 9 7" xfId="19575"/>
    <cellStyle name="Moeda 5 9 8" xfId="30763"/>
    <cellStyle name="Moeda 5 9 9" xfId="41949"/>
    <cellStyle name="Moeda 6" xfId="55"/>
    <cellStyle name="Moeda 6 10" xfId="6149"/>
    <cellStyle name="Moeda 6 11" xfId="6645"/>
    <cellStyle name="Moeda 6 12" xfId="6883"/>
    <cellStyle name="Moeda 6 13" xfId="6729"/>
    <cellStyle name="Moeda 6 14" xfId="6186"/>
    <cellStyle name="Moeda 6 15" xfId="6280"/>
    <cellStyle name="Moeda 6 2" xfId="4988"/>
    <cellStyle name="Moeda 6 2 2" xfId="5969"/>
    <cellStyle name="Moeda 6 2 3" xfId="6330"/>
    <cellStyle name="Moeda 6 3" xfId="6141"/>
    <cellStyle name="Moeda 6 4" xfId="6502"/>
    <cellStyle name="Moeda 6 5" xfId="6212"/>
    <cellStyle name="Moeda 6 6" xfId="6759"/>
    <cellStyle name="Moeda 6 7" xfId="6048"/>
    <cellStyle name="Moeda 6 8" xfId="6671"/>
    <cellStyle name="Moeda 6 9" xfId="6686"/>
    <cellStyle name="Moeda 7" xfId="2174"/>
    <cellStyle name="Moeda 7 10" xfId="6857"/>
    <cellStyle name="Moeda 7 11" xfId="6181"/>
    <cellStyle name="Moeda 7 12" xfId="6626"/>
    <cellStyle name="Moeda 7 13" xfId="6481"/>
    <cellStyle name="Moeda 7 14" xfId="6817"/>
    <cellStyle name="Moeda 7 15" xfId="6310"/>
    <cellStyle name="Moeda 7 2" xfId="5928"/>
    <cellStyle name="Moeda 7 2 2" xfId="6254"/>
    <cellStyle name="Moeda 7 2 3" xfId="6306"/>
    <cellStyle name="Moeda 7 3" xfId="6414"/>
    <cellStyle name="Moeda 7 4" xfId="6658"/>
    <cellStyle name="Moeda 7 5" xfId="6707"/>
    <cellStyle name="Moeda 7 6" xfId="6557"/>
    <cellStyle name="Moeda 7 7" xfId="6479"/>
    <cellStyle name="Moeda 7 8" xfId="6533"/>
    <cellStyle name="Moeda 7 9" xfId="6228"/>
    <cellStyle name="Moeda 8" xfId="4559"/>
    <cellStyle name="Moeda 8 10" xfId="6815"/>
    <cellStyle name="Moeda 8 11" xfId="6187"/>
    <cellStyle name="Moeda 8 12" xfId="6809"/>
    <cellStyle name="Moeda 8 13" xfId="6022"/>
    <cellStyle name="Moeda 8 14" xfId="6711"/>
    <cellStyle name="Moeda 8 2" xfId="6362"/>
    <cellStyle name="Moeda 8 3" xfId="6755"/>
    <cellStyle name="Moeda 8 4" xfId="6536"/>
    <cellStyle name="Moeda 8 5" xfId="6867"/>
    <cellStyle name="Moeda 8 6" xfId="6878"/>
    <cellStyle name="Moeda 8 7" xfId="6463"/>
    <cellStyle name="Moeda 8 8" xfId="6555"/>
    <cellStyle name="Moeda 8 9" xfId="6408"/>
    <cellStyle name="Moeda 9" xfId="3288"/>
    <cellStyle name="Neutra" xfId="2176" builtinId="28" customBuiltin="1"/>
    <cellStyle name="Neutro 2" xfId="87"/>
    <cellStyle name="Normal" xfId="0" builtinId="0"/>
    <cellStyle name="Normal 10" xfId="43"/>
    <cellStyle name="Normal 10 10" xfId="6175"/>
    <cellStyle name="Normal 10 11" xfId="6589"/>
    <cellStyle name="Normal 10 12" xfId="6139"/>
    <cellStyle name="Normal 10 13" xfId="6630"/>
    <cellStyle name="Normal 10 14" xfId="6504"/>
    <cellStyle name="Normal 10 15" xfId="6160"/>
    <cellStyle name="Normal 10 16" xfId="6393"/>
    <cellStyle name="Normal 10 17" xfId="6944"/>
    <cellStyle name="Normal 10 18" xfId="6956"/>
    <cellStyle name="Normal 10 19" xfId="7140"/>
    <cellStyle name="Normal 10 2" xfId="5729"/>
    <cellStyle name="Normal 10 2 14" xfId="5336"/>
    <cellStyle name="Normal 10 20" xfId="7292"/>
    <cellStyle name="Normal 10 21" xfId="7491"/>
    <cellStyle name="Normal 10 22" xfId="7478"/>
    <cellStyle name="Normal 10 23" xfId="7369"/>
    <cellStyle name="Normal 10 24" xfId="7435"/>
    <cellStyle name="Normal 10 25" xfId="7084"/>
    <cellStyle name="Normal 10 26" xfId="7346"/>
    <cellStyle name="Normal 10 27" xfId="7108"/>
    <cellStyle name="Normal 10 28" xfId="7179"/>
    <cellStyle name="Normal 10 29" xfId="7430"/>
    <cellStyle name="Normal 10 3" xfId="5966"/>
    <cellStyle name="Normal 10 30" xfId="9348"/>
    <cellStyle name="Normal 10 31" xfId="9349"/>
    <cellStyle name="Normal 10 32" xfId="9351"/>
    <cellStyle name="Normal 10 33" xfId="9784"/>
    <cellStyle name="Normal 10 34" xfId="9799"/>
    <cellStyle name="Normal 10 35" xfId="9786"/>
    <cellStyle name="Normal 10 36" xfId="9819"/>
    <cellStyle name="Normal 10 37" xfId="9834"/>
    <cellStyle name="Normal 10 38" xfId="9845"/>
    <cellStyle name="Normal 10 39" xfId="9860"/>
    <cellStyle name="Normal 10 4" xfId="6167"/>
    <cellStyle name="Normal 10 40" xfId="9870"/>
    <cellStyle name="Normal 10 41" xfId="9881"/>
    <cellStyle name="Normal 10 42" xfId="9892"/>
    <cellStyle name="Normal 10 43" xfId="9903"/>
    <cellStyle name="Normal 10 44" xfId="9914"/>
    <cellStyle name="Normal 10 45" xfId="9925"/>
    <cellStyle name="Normal 10 46" xfId="9936"/>
    <cellStyle name="Normal 10 47" xfId="9947"/>
    <cellStyle name="Normal 10 48" xfId="9983"/>
    <cellStyle name="Normal 10 49" xfId="9981"/>
    <cellStyle name="Normal 10 5" xfId="6518"/>
    <cellStyle name="Normal 10 50" xfId="9956"/>
    <cellStyle name="Normal 10 51" xfId="9996"/>
    <cellStyle name="Normal 10 52" xfId="44528"/>
    <cellStyle name="Normal 10 53" xfId="44534"/>
    <cellStyle name="Normal 10 54" xfId="44546"/>
    <cellStyle name="Normal 10 55" xfId="44556"/>
    <cellStyle name="Normal 10 56" xfId="44568"/>
    <cellStyle name="Normal 10 6" xfId="6159"/>
    <cellStyle name="Normal 10 7" xfId="6710"/>
    <cellStyle name="Normal 10 8" xfId="6814"/>
    <cellStyle name="Normal 10 9" xfId="6800"/>
    <cellStyle name="Normal 11" xfId="2183"/>
    <cellStyle name="Normal 11 10" xfId="6926"/>
    <cellStyle name="Normal 11 11" xfId="6930"/>
    <cellStyle name="Normal 11 12" xfId="6934"/>
    <cellStyle name="Normal 11 13" xfId="6938"/>
    <cellStyle name="Normal 11 14" xfId="6940"/>
    <cellStyle name="Normal 11 15" xfId="6941"/>
    <cellStyle name="Normal 11 16" xfId="6392"/>
    <cellStyle name="Normal 11 17" xfId="9787"/>
    <cellStyle name="Normal 11 18" xfId="9802"/>
    <cellStyle name="Normal 11 19" xfId="9808"/>
    <cellStyle name="Normal 11 2" xfId="5565"/>
    <cellStyle name="Normal 11 20" xfId="9822"/>
    <cellStyle name="Normal 11 21" xfId="9825"/>
    <cellStyle name="Normal 11 22" xfId="9848"/>
    <cellStyle name="Normal 11 23" xfId="9851"/>
    <cellStyle name="Normal 11 24" xfId="9871"/>
    <cellStyle name="Normal 11 25" xfId="9883"/>
    <cellStyle name="Normal 11 26" xfId="9895"/>
    <cellStyle name="Normal 11 27" xfId="9904"/>
    <cellStyle name="Normal 11 28" xfId="9915"/>
    <cellStyle name="Normal 11 29" xfId="9926"/>
    <cellStyle name="Normal 11 3" xfId="6257"/>
    <cellStyle name="Normal 11 30" xfId="9937"/>
    <cellStyle name="Normal 11 31" xfId="9955"/>
    <cellStyle name="Normal 11 32" xfId="9995"/>
    <cellStyle name="Normal 11 33" xfId="9948"/>
    <cellStyle name="Normal 11 34" xfId="9979"/>
    <cellStyle name="Normal 11 35" xfId="9980"/>
    <cellStyle name="Normal 11 36" xfId="44529"/>
    <cellStyle name="Normal 11 37" xfId="44536"/>
    <cellStyle name="Normal 11 38" xfId="44552"/>
    <cellStyle name="Normal 11 39" xfId="44558"/>
    <cellStyle name="Normal 11 4" xfId="6415"/>
    <cellStyle name="Normal 11 40" xfId="44574"/>
    <cellStyle name="Normal 11 5" xfId="6749"/>
    <cellStyle name="Normal 11 6" xfId="6902"/>
    <cellStyle name="Normal 11 7" xfId="6909"/>
    <cellStyle name="Normal 11 8" xfId="6915"/>
    <cellStyle name="Normal 11 9" xfId="6921"/>
    <cellStyle name="Normal 12" xfId="4544"/>
    <cellStyle name="Normal 12 10" xfId="6753"/>
    <cellStyle name="Normal 12 11" xfId="6027"/>
    <cellStyle name="Normal 12 12" xfId="6455"/>
    <cellStyle name="Normal 12 13" xfId="6651"/>
    <cellStyle name="Normal 12 14" xfId="6063"/>
    <cellStyle name="Normal 12 15" xfId="6767"/>
    <cellStyle name="Normal 12 16" xfId="6388"/>
    <cellStyle name="Normal 12 17" xfId="9796"/>
    <cellStyle name="Normal 12 18" xfId="9809"/>
    <cellStyle name="Normal 12 19" xfId="9811"/>
    <cellStyle name="Normal 12 2" xfId="5951"/>
    <cellStyle name="Normal 12 20" xfId="9830"/>
    <cellStyle name="Normal 12 21" xfId="9840"/>
    <cellStyle name="Normal 12 22" xfId="9856"/>
    <cellStyle name="Normal 12 23" xfId="9866"/>
    <cellStyle name="Normal 12 24" xfId="9875"/>
    <cellStyle name="Normal 12 25" xfId="9888"/>
    <cellStyle name="Normal 12 26" xfId="9898"/>
    <cellStyle name="Normal 12 27" xfId="9908"/>
    <cellStyle name="Normal 12 28" xfId="9919"/>
    <cellStyle name="Normal 12 29" xfId="9930"/>
    <cellStyle name="Normal 12 3" xfId="6361"/>
    <cellStyle name="Normal 12 30" xfId="9941"/>
    <cellStyle name="Normal 12 31" xfId="9977"/>
    <cellStyle name="Normal 12 32" xfId="9972"/>
    <cellStyle name="Normal 12 33" xfId="9993"/>
    <cellStyle name="Normal 12 34" xfId="9976"/>
    <cellStyle name="Normal 12 35" xfId="9991"/>
    <cellStyle name="Normal 12 36" xfId="44530"/>
    <cellStyle name="Normal 12 37" xfId="44543"/>
    <cellStyle name="Normal 12 38" xfId="44541"/>
    <cellStyle name="Normal 12 39" xfId="44565"/>
    <cellStyle name="Normal 12 4" xfId="6750"/>
    <cellStyle name="Normal 12 40" xfId="44563"/>
    <cellStyle name="Normal 12 5" xfId="6894"/>
    <cellStyle name="Normal 12 6" xfId="6569"/>
    <cellStyle name="Normal 12 7" xfId="6834"/>
    <cellStyle name="Normal 12 8" xfId="6727"/>
    <cellStyle name="Normal 12 9" xfId="6011"/>
    <cellStyle name="Normal 13" xfId="3069"/>
    <cellStyle name="Normal 13 10" xfId="6736"/>
    <cellStyle name="Normal 13 11" xfId="6255"/>
    <cellStyle name="Normal 13 12" xfId="6816"/>
    <cellStyle name="Normal 13 13" xfId="6023"/>
    <cellStyle name="Normal 13 14" xfId="6696"/>
    <cellStyle name="Normal 13 15" xfId="6298"/>
    <cellStyle name="Normal 13 16" xfId="9793"/>
    <cellStyle name="Normal 13 17" xfId="9806"/>
    <cellStyle name="Normal 13 18" xfId="9813"/>
    <cellStyle name="Normal 13 19" xfId="9826"/>
    <cellStyle name="Normal 13 2" xfId="5419"/>
    <cellStyle name="Normal 13 2 2" xfId="6311"/>
    <cellStyle name="Normal 13 2 3" xfId="5651"/>
    <cellStyle name="Normal 13 20" xfId="9839"/>
    <cellStyle name="Normal 13 21" xfId="9852"/>
    <cellStyle name="Normal 13 22" xfId="9865"/>
    <cellStyle name="Normal 13 23" xfId="9873"/>
    <cellStyle name="Normal 13 24" xfId="9886"/>
    <cellStyle name="Normal 13 25" xfId="9897"/>
    <cellStyle name="Normal 13 26" xfId="9906"/>
    <cellStyle name="Normal 13 27" xfId="9917"/>
    <cellStyle name="Normal 13 28" xfId="9928"/>
    <cellStyle name="Normal 13 29" xfId="9939"/>
    <cellStyle name="Normal 13 3" xfId="6540"/>
    <cellStyle name="Normal 13 30" xfId="9963"/>
    <cellStyle name="Normal 13 31" xfId="9971"/>
    <cellStyle name="Normal 13 32" xfId="9992"/>
    <cellStyle name="Normal 13 33" xfId="9975"/>
    <cellStyle name="Normal 13 34" xfId="9965"/>
    <cellStyle name="Normal 13 35" xfId="44531"/>
    <cellStyle name="Normal 13 36" xfId="44538"/>
    <cellStyle name="Normal 13 37" xfId="44540"/>
    <cellStyle name="Normal 13 38" xfId="44560"/>
    <cellStyle name="Normal 13 39" xfId="44562"/>
    <cellStyle name="Normal 13 4" xfId="6792"/>
    <cellStyle name="Normal 13 5" xfId="6606"/>
    <cellStyle name="Normal 13 6" xfId="6661"/>
    <cellStyle name="Normal 13 7" xfId="6526"/>
    <cellStyle name="Normal 13 8" xfId="6125"/>
    <cellStyle name="Normal 13 9" xfId="6029"/>
    <cellStyle name="Normal 14" xfId="7"/>
    <cellStyle name="Normal 15" xfId="2936"/>
    <cellStyle name="Normal 15 10" xfId="6925"/>
    <cellStyle name="Normal 15 11" xfId="6929"/>
    <cellStyle name="Normal 15 12" xfId="6933"/>
    <cellStyle name="Normal 15 13" xfId="6937"/>
    <cellStyle name="Normal 15 14" xfId="6939"/>
    <cellStyle name="Normal 15 15" xfId="6314"/>
    <cellStyle name="Normal 15 16" xfId="9791"/>
    <cellStyle name="Normal 15 17" xfId="9812"/>
    <cellStyle name="Normal 15 18" xfId="9804"/>
    <cellStyle name="Normal 15 19" xfId="9824"/>
    <cellStyle name="Normal 15 2" xfId="5015"/>
    <cellStyle name="Normal 15 20" xfId="9828"/>
    <cellStyle name="Normal 15 21" xfId="9850"/>
    <cellStyle name="Normal 15 22" xfId="9854"/>
    <cellStyle name="Normal 15 23" xfId="9872"/>
    <cellStyle name="Normal 15 24" xfId="9884"/>
    <cellStyle name="Normal 15 25" xfId="9885"/>
    <cellStyle name="Normal 15 26" xfId="9905"/>
    <cellStyle name="Normal 15 27" xfId="9916"/>
    <cellStyle name="Normal 15 28" xfId="9927"/>
    <cellStyle name="Normal 15 29" xfId="9938"/>
    <cellStyle name="Normal 15 3" xfId="6522"/>
    <cellStyle name="Normal 15 30" xfId="9960"/>
    <cellStyle name="Normal 15 31" xfId="9978"/>
    <cellStyle name="Normal 15 32" xfId="9989"/>
    <cellStyle name="Normal 15 33" xfId="9949"/>
    <cellStyle name="Normal 15 34" xfId="9962"/>
    <cellStyle name="Normal 15 35" xfId="44537"/>
    <cellStyle name="Normal 15 36" xfId="44544"/>
    <cellStyle name="Normal 15 37" xfId="44559"/>
    <cellStyle name="Normal 15 38" xfId="44566"/>
    <cellStyle name="Normal 15 4" xfId="6877"/>
    <cellStyle name="Normal 15 5" xfId="6748"/>
    <cellStyle name="Normal 15 6" xfId="6901"/>
    <cellStyle name="Normal 15 7" xfId="6908"/>
    <cellStyle name="Normal 15 8" xfId="6914"/>
    <cellStyle name="Normal 15 9" xfId="6920"/>
    <cellStyle name="Normal 16" xfId="7554"/>
    <cellStyle name="Normal 16 10" xfId="9864"/>
    <cellStyle name="Normal 16 11" xfId="9853"/>
    <cellStyle name="Normal 16 12" xfId="9878"/>
    <cellStyle name="Normal 16 13" xfId="9896"/>
    <cellStyle name="Normal 16 14" xfId="9889"/>
    <cellStyle name="Normal 16 15" xfId="9911"/>
    <cellStyle name="Normal 16 16" xfId="9922"/>
    <cellStyle name="Normal 16 17" xfId="9933"/>
    <cellStyle name="Normal 16 18" xfId="9944"/>
    <cellStyle name="Normal 16 19" xfId="9990"/>
    <cellStyle name="Normal 16 2" xfId="4598"/>
    <cellStyle name="Normal 16 20" xfId="9954"/>
    <cellStyle name="Normal 16 21" xfId="9967"/>
    <cellStyle name="Normal 16 22" xfId="9974"/>
    <cellStyle name="Normal 16 23" xfId="9958"/>
    <cellStyle name="Normal 16 24" xfId="44551"/>
    <cellStyle name="Normal 16 25" xfId="44535"/>
    <cellStyle name="Normal 16 26" xfId="44573"/>
    <cellStyle name="Normal 16 27" xfId="44557"/>
    <cellStyle name="Normal 16 3" xfId="5400"/>
    <cellStyle name="Normal 16 4" xfId="5286"/>
    <cellStyle name="Normal 16 5" xfId="9803"/>
    <cellStyle name="Normal 16 6" xfId="9792"/>
    <cellStyle name="Normal 16 7" xfId="9794"/>
    <cellStyle name="Normal 16 8" xfId="9838"/>
    <cellStyle name="Normal 16 9" xfId="9827"/>
    <cellStyle name="Normal 17" xfId="3914"/>
    <cellStyle name="Normal 17 10" xfId="6120"/>
    <cellStyle name="Normal 17 11" xfId="6797"/>
    <cellStyle name="Normal 17 12" xfId="6129"/>
    <cellStyle name="Normal 17 13" xfId="6689"/>
    <cellStyle name="Normal 17 14" xfId="6238"/>
    <cellStyle name="Normal 17 15" xfId="6352"/>
    <cellStyle name="Normal 17 16" xfId="9795"/>
    <cellStyle name="Normal 17 17" xfId="9810"/>
    <cellStyle name="Normal 17 18" xfId="9805"/>
    <cellStyle name="Normal 17 19" xfId="9829"/>
    <cellStyle name="Normal 17 2" xfId="5861"/>
    <cellStyle name="Normal 17 2 2" xfId="6345"/>
    <cellStyle name="Normal 17 2 3" xfId="6355"/>
    <cellStyle name="Normal 17 20" xfId="9841"/>
    <cellStyle name="Normal 17 21" xfId="9855"/>
    <cellStyle name="Normal 17 22" xfId="9867"/>
    <cellStyle name="Normal 17 23" xfId="9874"/>
    <cellStyle name="Normal 17 24" xfId="9887"/>
    <cellStyle name="Normal 17 25" xfId="9899"/>
    <cellStyle name="Normal 17 26" xfId="9907"/>
    <cellStyle name="Normal 17 27" xfId="9918"/>
    <cellStyle name="Normal 17 28" xfId="9929"/>
    <cellStyle name="Normal 17 29" xfId="9940"/>
    <cellStyle name="Normal 17 3" xfId="6662"/>
    <cellStyle name="Normal 17 30" xfId="9969"/>
    <cellStyle name="Normal 17 31" xfId="9973"/>
    <cellStyle name="Normal 17 32" xfId="9968"/>
    <cellStyle name="Normal 17 33" xfId="9970"/>
    <cellStyle name="Normal 17 34" xfId="9959"/>
    <cellStyle name="Normal 17 35" xfId="44539"/>
    <cellStyle name="Normal 17 36" xfId="44542"/>
    <cellStyle name="Normal 17 37" xfId="44561"/>
    <cellStyle name="Normal 17 38" xfId="44564"/>
    <cellStyle name="Normal 17 4" xfId="6054"/>
    <cellStyle name="Normal 17 5" xfId="6888"/>
    <cellStyle name="Normal 17 6" xfId="6111"/>
    <cellStyle name="Normal 17 7" xfId="6741"/>
    <cellStyle name="Normal 17 8" xfId="6026"/>
    <cellStyle name="Normal 17 9" xfId="6564"/>
    <cellStyle name="Normal 18" xfId="7234"/>
    <cellStyle name="Normal 18 10" xfId="9861"/>
    <cellStyle name="Normal 18 11" xfId="9876"/>
    <cellStyle name="Normal 18 12" xfId="9893"/>
    <cellStyle name="Normal 18 13" xfId="9890"/>
    <cellStyle name="Normal 18 14" xfId="9909"/>
    <cellStyle name="Normal 18 15" xfId="9920"/>
    <cellStyle name="Normal 18 16" xfId="9931"/>
    <cellStyle name="Normal 18 17" xfId="9942"/>
    <cellStyle name="Normal 18 18" xfId="9987"/>
    <cellStyle name="Normal 18 19" xfId="9997"/>
    <cellStyle name="Normal 18 2" xfId="5917"/>
    <cellStyle name="Normal 18 20" xfId="9951"/>
    <cellStyle name="Normal 18 21" xfId="9994"/>
    <cellStyle name="Normal 18 22" xfId="9986"/>
    <cellStyle name="Normal 18 23" xfId="44549"/>
    <cellStyle name="Normal 18 24" xfId="44545"/>
    <cellStyle name="Normal 18 25" xfId="44571"/>
    <cellStyle name="Normal 18 26" xfId="44567"/>
    <cellStyle name="Normal 18 3" xfId="6353"/>
    <cellStyle name="Normal 18 4" xfId="9800"/>
    <cellStyle name="Normal 18 5" xfId="9781"/>
    <cellStyle name="Normal 18 6" xfId="9789"/>
    <cellStyle name="Normal 18 7" xfId="9836"/>
    <cellStyle name="Normal 18 8" xfId="9835"/>
    <cellStyle name="Normal 18 9" xfId="9862"/>
    <cellStyle name="Normal 19" xfId="7337"/>
    <cellStyle name="Normal 19 10" xfId="9847"/>
    <cellStyle name="Normal 19 11" xfId="9877"/>
    <cellStyle name="Normal 19 12" xfId="9894"/>
    <cellStyle name="Normal 19 13" xfId="9882"/>
    <cellStyle name="Normal 19 14" xfId="9910"/>
    <cellStyle name="Normal 19 15" xfId="9921"/>
    <cellStyle name="Normal 19 16" xfId="9932"/>
    <cellStyle name="Normal 19 17" xfId="9943"/>
    <cellStyle name="Normal 19 18" xfId="9988"/>
    <cellStyle name="Normal 19 19" xfId="9999"/>
    <cellStyle name="Normal 19 2" xfId="5479"/>
    <cellStyle name="Normal 19 20" xfId="9952"/>
    <cellStyle name="Normal 19 21" xfId="9957"/>
    <cellStyle name="Normal 19 22" xfId="9966"/>
    <cellStyle name="Normal 19 23" xfId="44550"/>
    <cellStyle name="Normal 19 24" xfId="44548"/>
    <cellStyle name="Normal 19 25" xfId="44572"/>
    <cellStyle name="Normal 19 26" xfId="44570"/>
    <cellStyle name="Normal 19 3" xfId="6358"/>
    <cellStyle name="Normal 19 4" xfId="9801"/>
    <cellStyle name="Normal 19 5" xfId="9785"/>
    <cellStyle name="Normal 19 6" xfId="9788"/>
    <cellStyle name="Normal 19 7" xfId="9837"/>
    <cellStyle name="Normal 19 8" xfId="9821"/>
    <cellStyle name="Normal 19 9" xfId="9863"/>
    <cellStyle name="Normal 2" xfId="88"/>
    <cellStyle name="Normal 2 10" xfId="89"/>
    <cellStyle name="Normal 2 11" xfId="90"/>
    <cellStyle name="Normal 2 12" xfId="91"/>
    <cellStyle name="Normal 2 13" xfId="92"/>
    <cellStyle name="Normal 2 14" xfId="93"/>
    <cellStyle name="Normal 2 2" xfId="94"/>
    <cellStyle name="Normal 2 2 2" xfId="5646"/>
    <cellStyle name="Normal 2 2 3" xfId="5899"/>
    <cellStyle name="Normal 2 3" xfId="95"/>
    <cellStyle name="Normal 2 3 2" xfId="96"/>
    <cellStyle name="Normal 2 3 2 10" xfId="1084"/>
    <cellStyle name="Normal 2 3 2 10 10" xfId="43675"/>
    <cellStyle name="Normal 2 3 2 10 2" xfId="10948"/>
    <cellStyle name="Normal 2 3 2 10 2 2" xfId="21374"/>
    <cellStyle name="Normal 2 3 2 10 2 3" xfId="32562"/>
    <cellStyle name="Normal 2 3 2 10 3" xfId="12676"/>
    <cellStyle name="Normal 2 3 2 10 3 2" xfId="23267"/>
    <cellStyle name="Normal 2 3 2 10 3 3" xfId="34453"/>
    <cellStyle name="Normal 2 3 2 10 4" xfId="14401"/>
    <cellStyle name="Normal 2 3 2 10 4 2" xfId="25163"/>
    <cellStyle name="Normal 2 3 2 10 4 3" xfId="36349"/>
    <cellStyle name="Normal 2 3 2 10 5" xfId="16126"/>
    <cellStyle name="Normal 2 3 2 10 5 2" xfId="27059"/>
    <cellStyle name="Normal 2 3 2 10 5 3" xfId="38245"/>
    <cellStyle name="Normal 2 3 2 10 6" xfId="17851"/>
    <cellStyle name="Normal 2 3 2 10 6 2" xfId="28955"/>
    <cellStyle name="Normal 2 3 2 10 6 3" xfId="40141"/>
    <cellStyle name="Normal 2 3 2 10 7" xfId="19576"/>
    <cellStyle name="Normal 2 3 2 10 8" xfId="30764"/>
    <cellStyle name="Normal 2 3 2 10 9" xfId="41950"/>
    <cellStyle name="Normal 2 3 2 11" xfId="1400"/>
    <cellStyle name="Normal 2 3 2 11 10" xfId="43963"/>
    <cellStyle name="Normal 2 3 2 11 2" xfId="11236"/>
    <cellStyle name="Normal 2 3 2 11 2 2" xfId="21690"/>
    <cellStyle name="Normal 2 3 2 11 2 3" xfId="32878"/>
    <cellStyle name="Normal 2 3 2 11 3" xfId="12964"/>
    <cellStyle name="Normal 2 3 2 11 3 2" xfId="23583"/>
    <cellStyle name="Normal 2 3 2 11 3 3" xfId="34769"/>
    <cellStyle name="Normal 2 3 2 11 4" xfId="14689"/>
    <cellStyle name="Normal 2 3 2 11 4 2" xfId="25479"/>
    <cellStyle name="Normal 2 3 2 11 4 3" xfId="36665"/>
    <cellStyle name="Normal 2 3 2 11 5" xfId="16414"/>
    <cellStyle name="Normal 2 3 2 11 5 2" xfId="27375"/>
    <cellStyle name="Normal 2 3 2 11 5 3" xfId="38561"/>
    <cellStyle name="Normal 2 3 2 11 6" xfId="18139"/>
    <cellStyle name="Normal 2 3 2 11 6 2" xfId="29271"/>
    <cellStyle name="Normal 2 3 2 11 6 3" xfId="40457"/>
    <cellStyle name="Normal 2 3 2 11 7" xfId="19864"/>
    <cellStyle name="Normal 2 3 2 11 8" xfId="31052"/>
    <cellStyle name="Normal 2 3 2 11 9" xfId="42238"/>
    <cellStyle name="Normal 2 3 2 12" xfId="1716"/>
    <cellStyle name="Normal 2 3 2 12 10" xfId="44251"/>
    <cellStyle name="Normal 2 3 2 12 2" xfId="11524"/>
    <cellStyle name="Normal 2 3 2 12 2 2" xfId="22006"/>
    <cellStyle name="Normal 2 3 2 12 2 3" xfId="33194"/>
    <cellStyle name="Normal 2 3 2 12 3" xfId="13252"/>
    <cellStyle name="Normal 2 3 2 12 3 2" xfId="23899"/>
    <cellStyle name="Normal 2 3 2 12 3 3" xfId="35085"/>
    <cellStyle name="Normal 2 3 2 12 4" xfId="14977"/>
    <cellStyle name="Normal 2 3 2 12 4 2" xfId="25795"/>
    <cellStyle name="Normal 2 3 2 12 4 3" xfId="36981"/>
    <cellStyle name="Normal 2 3 2 12 5" xfId="16702"/>
    <cellStyle name="Normal 2 3 2 12 5 2" xfId="27691"/>
    <cellStyle name="Normal 2 3 2 12 5 3" xfId="38877"/>
    <cellStyle name="Normal 2 3 2 12 6" xfId="18427"/>
    <cellStyle name="Normal 2 3 2 12 6 2" xfId="29587"/>
    <cellStyle name="Normal 2 3 2 12 6 3" xfId="40773"/>
    <cellStyle name="Normal 2 3 2 12 7" xfId="20152"/>
    <cellStyle name="Normal 2 3 2 12 8" xfId="31340"/>
    <cellStyle name="Normal 2 3 2 12 9" xfId="42526"/>
    <cellStyle name="Normal 2 3 2 13" xfId="2166"/>
    <cellStyle name="Normal 2 3 2 13 2" xfId="20440"/>
    <cellStyle name="Normal 2 3 2 13 3" xfId="31628"/>
    <cellStyle name="Normal 2 3 2 14" xfId="11812"/>
    <cellStyle name="Normal 2 3 2 14 2" xfId="22321"/>
    <cellStyle name="Normal 2 3 2 14 3" xfId="33509"/>
    <cellStyle name="Normal 2 3 2 15" xfId="13539"/>
    <cellStyle name="Normal 2 3 2 15 2" xfId="24215"/>
    <cellStyle name="Normal 2 3 2 15 3" xfId="35401"/>
    <cellStyle name="Normal 2 3 2 16" xfId="15264"/>
    <cellStyle name="Normal 2 3 2 16 2" xfId="26111"/>
    <cellStyle name="Normal 2 3 2 16 3" xfId="37297"/>
    <cellStyle name="Normal 2 3 2 17" xfId="16989"/>
    <cellStyle name="Normal 2 3 2 17 2" xfId="28007"/>
    <cellStyle name="Normal 2 3 2 17 3" xfId="39193"/>
    <cellStyle name="Normal 2 3 2 18" xfId="18714"/>
    <cellStyle name="Normal 2 3 2 19" xfId="29902"/>
    <cellStyle name="Normal 2 3 2 2" xfId="156"/>
    <cellStyle name="Normal 2 3 2 2 10" xfId="11832"/>
    <cellStyle name="Normal 2 3 2 2 10 2" xfId="22341"/>
    <cellStyle name="Normal 2 3 2 2 10 3" xfId="33527"/>
    <cellStyle name="Normal 2 3 2 2 11" xfId="13557"/>
    <cellStyle name="Normal 2 3 2 2 11 2" xfId="24237"/>
    <cellStyle name="Normal 2 3 2 2 11 3" xfId="35423"/>
    <cellStyle name="Normal 2 3 2 2 12" xfId="15282"/>
    <cellStyle name="Normal 2 3 2 2 12 2" xfId="26133"/>
    <cellStyle name="Normal 2 3 2 2 12 3" xfId="37319"/>
    <cellStyle name="Normal 2 3 2 2 13" xfId="17007"/>
    <cellStyle name="Normal 2 3 2 2 13 2" xfId="28029"/>
    <cellStyle name="Normal 2 3 2 2 13 3" xfId="39215"/>
    <cellStyle name="Normal 2 3 2 2 14" xfId="18732"/>
    <cellStyle name="Normal 2 3 2 2 15" xfId="29920"/>
    <cellStyle name="Normal 2 3 2 2 16" xfId="41106"/>
    <cellStyle name="Normal 2 3 2 2 17" xfId="42831"/>
    <cellStyle name="Normal 2 3 2 2 2" xfId="246"/>
    <cellStyle name="Normal 2 3 2 2 2 10" xfId="13639"/>
    <cellStyle name="Normal 2 3 2 2 2 10 2" xfId="24327"/>
    <cellStyle name="Normal 2 3 2 2 2 10 3" xfId="35513"/>
    <cellStyle name="Normal 2 3 2 2 2 11" xfId="15364"/>
    <cellStyle name="Normal 2 3 2 2 2 11 2" xfId="26223"/>
    <cellStyle name="Normal 2 3 2 2 2 11 3" xfId="37409"/>
    <cellStyle name="Normal 2 3 2 2 2 12" xfId="17089"/>
    <cellStyle name="Normal 2 3 2 2 2 12 2" xfId="28119"/>
    <cellStyle name="Normal 2 3 2 2 2 12 3" xfId="39305"/>
    <cellStyle name="Normal 2 3 2 2 2 13" xfId="18814"/>
    <cellStyle name="Normal 2 3 2 2 2 14" xfId="30002"/>
    <cellStyle name="Normal 2 3 2 2 2 15" xfId="41188"/>
    <cellStyle name="Normal 2 3 2 2 2 16" xfId="42913"/>
    <cellStyle name="Normal 2 3 2 2 2 2" xfId="404"/>
    <cellStyle name="Normal 2 3 2 2 2 2 10" xfId="15508"/>
    <cellStyle name="Normal 2 3 2 2 2 2 10 2" xfId="26381"/>
    <cellStyle name="Normal 2 3 2 2 2 2 10 3" xfId="37567"/>
    <cellStyle name="Normal 2 3 2 2 2 2 11" xfId="17233"/>
    <cellStyle name="Normal 2 3 2 2 2 2 11 2" xfId="28277"/>
    <cellStyle name="Normal 2 3 2 2 2 2 11 3" xfId="39463"/>
    <cellStyle name="Normal 2 3 2 2 2 2 12" xfId="18958"/>
    <cellStyle name="Normal 2 3 2 2 2 2 13" xfId="30146"/>
    <cellStyle name="Normal 2 3 2 2 2 2 14" xfId="41332"/>
    <cellStyle name="Normal 2 3 2 2 2 2 15" xfId="43057"/>
    <cellStyle name="Normal 2 3 2 2 2 2 2" xfId="722"/>
    <cellStyle name="Normal 2 3 2 2 2 2 2 10" xfId="43345"/>
    <cellStyle name="Normal 2 3 2 2 2 2 2 2" xfId="10618"/>
    <cellStyle name="Normal 2 3 2 2 2 2 2 2 2" xfId="21012"/>
    <cellStyle name="Normal 2 3 2 2 2 2 2 2 3" xfId="32200"/>
    <cellStyle name="Normal 2 3 2 2 2 2 2 3" xfId="12346"/>
    <cellStyle name="Normal 2 3 2 2 2 2 2 3 2" xfId="22905"/>
    <cellStyle name="Normal 2 3 2 2 2 2 2 3 3" xfId="34091"/>
    <cellStyle name="Normal 2 3 2 2 2 2 2 4" xfId="14071"/>
    <cellStyle name="Normal 2 3 2 2 2 2 2 4 2" xfId="24801"/>
    <cellStyle name="Normal 2 3 2 2 2 2 2 4 3" xfId="35987"/>
    <cellStyle name="Normal 2 3 2 2 2 2 2 5" xfId="15796"/>
    <cellStyle name="Normal 2 3 2 2 2 2 2 5 2" xfId="26697"/>
    <cellStyle name="Normal 2 3 2 2 2 2 2 5 3" xfId="37883"/>
    <cellStyle name="Normal 2 3 2 2 2 2 2 6" xfId="17521"/>
    <cellStyle name="Normal 2 3 2 2 2 2 2 6 2" xfId="28593"/>
    <cellStyle name="Normal 2 3 2 2 2 2 2 6 3" xfId="39779"/>
    <cellStyle name="Normal 2 3 2 2 2 2 2 7" xfId="19246"/>
    <cellStyle name="Normal 2 3 2 2 2 2 2 8" xfId="30434"/>
    <cellStyle name="Normal 2 3 2 2 2 2 2 9" xfId="41620"/>
    <cellStyle name="Normal 2 3 2 2 2 2 3" xfId="1038"/>
    <cellStyle name="Normal 2 3 2 2 2 2 3 10" xfId="43633"/>
    <cellStyle name="Normal 2 3 2 2 2 2 3 2" xfId="10906"/>
    <cellStyle name="Normal 2 3 2 2 2 2 3 2 2" xfId="21328"/>
    <cellStyle name="Normal 2 3 2 2 2 2 3 2 3" xfId="32516"/>
    <cellStyle name="Normal 2 3 2 2 2 2 3 3" xfId="12634"/>
    <cellStyle name="Normal 2 3 2 2 2 2 3 3 2" xfId="23221"/>
    <cellStyle name="Normal 2 3 2 2 2 2 3 3 3" xfId="34407"/>
    <cellStyle name="Normal 2 3 2 2 2 2 3 4" xfId="14359"/>
    <cellStyle name="Normal 2 3 2 2 2 2 3 4 2" xfId="25117"/>
    <cellStyle name="Normal 2 3 2 2 2 2 3 4 3" xfId="36303"/>
    <cellStyle name="Normal 2 3 2 2 2 2 3 5" xfId="16084"/>
    <cellStyle name="Normal 2 3 2 2 2 2 3 5 2" xfId="27013"/>
    <cellStyle name="Normal 2 3 2 2 2 2 3 5 3" xfId="38199"/>
    <cellStyle name="Normal 2 3 2 2 2 2 3 6" xfId="17809"/>
    <cellStyle name="Normal 2 3 2 2 2 2 3 6 2" xfId="28909"/>
    <cellStyle name="Normal 2 3 2 2 2 2 3 6 3" xfId="40095"/>
    <cellStyle name="Normal 2 3 2 2 2 2 3 7" xfId="19534"/>
    <cellStyle name="Normal 2 3 2 2 2 2 3 8" xfId="30722"/>
    <cellStyle name="Normal 2 3 2 2 2 2 3 9" xfId="41908"/>
    <cellStyle name="Normal 2 3 2 2 2 2 4" xfId="1354"/>
    <cellStyle name="Normal 2 3 2 2 2 2 4 10" xfId="43921"/>
    <cellStyle name="Normal 2 3 2 2 2 2 4 2" xfId="11194"/>
    <cellStyle name="Normal 2 3 2 2 2 2 4 2 2" xfId="21644"/>
    <cellStyle name="Normal 2 3 2 2 2 2 4 2 3" xfId="32832"/>
    <cellStyle name="Normal 2 3 2 2 2 2 4 3" xfId="12922"/>
    <cellStyle name="Normal 2 3 2 2 2 2 4 3 2" xfId="23537"/>
    <cellStyle name="Normal 2 3 2 2 2 2 4 3 3" xfId="34723"/>
    <cellStyle name="Normal 2 3 2 2 2 2 4 4" xfId="14647"/>
    <cellStyle name="Normal 2 3 2 2 2 2 4 4 2" xfId="25433"/>
    <cellStyle name="Normal 2 3 2 2 2 2 4 4 3" xfId="36619"/>
    <cellStyle name="Normal 2 3 2 2 2 2 4 5" xfId="16372"/>
    <cellStyle name="Normal 2 3 2 2 2 2 4 5 2" xfId="27329"/>
    <cellStyle name="Normal 2 3 2 2 2 2 4 5 3" xfId="38515"/>
    <cellStyle name="Normal 2 3 2 2 2 2 4 6" xfId="18097"/>
    <cellStyle name="Normal 2 3 2 2 2 2 4 6 2" xfId="29225"/>
    <cellStyle name="Normal 2 3 2 2 2 2 4 6 3" xfId="40411"/>
    <cellStyle name="Normal 2 3 2 2 2 2 4 7" xfId="19822"/>
    <cellStyle name="Normal 2 3 2 2 2 2 4 8" xfId="31010"/>
    <cellStyle name="Normal 2 3 2 2 2 2 4 9" xfId="42196"/>
    <cellStyle name="Normal 2 3 2 2 2 2 5" xfId="1670"/>
    <cellStyle name="Normal 2 3 2 2 2 2 5 10" xfId="44209"/>
    <cellStyle name="Normal 2 3 2 2 2 2 5 2" xfId="11482"/>
    <cellStyle name="Normal 2 3 2 2 2 2 5 2 2" xfId="21960"/>
    <cellStyle name="Normal 2 3 2 2 2 2 5 2 3" xfId="33148"/>
    <cellStyle name="Normal 2 3 2 2 2 2 5 3" xfId="13210"/>
    <cellStyle name="Normal 2 3 2 2 2 2 5 3 2" xfId="23853"/>
    <cellStyle name="Normal 2 3 2 2 2 2 5 3 3" xfId="35039"/>
    <cellStyle name="Normal 2 3 2 2 2 2 5 4" xfId="14935"/>
    <cellStyle name="Normal 2 3 2 2 2 2 5 4 2" xfId="25749"/>
    <cellStyle name="Normal 2 3 2 2 2 2 5 4 3" xfId="36935"/>
    <cellStyle name="Normal 2 3 2 2 2 2 5 5" xfId="16660"/>
    <cellStyle name="Normal 2 3 2 2 2 2 5 5 2" xfId="27645"/>
    <cellStyle name="Normal 2 3 2 2 2 2 5 5 3" xfId="38831"/>
    <cellStyle name="Normal 2 3 2 2 2 2 5 6" xfId="18385"/>
    <cellStyle name="Normal 2 3 2 2 2 2 5 6 2" xfId="29541"/>
    <cellStyle name="Normal 2 3 2 2 2 2 5 6 3" xfId="40727"/>
    <cellStyle name="Normal 2 3 2 2 2 2 5 7" xfId="20110"/>
    <cellStyle name="Normal 2 3 2 2 2 2 5 8" xfId="31298"/>
    <cellStyle name="Normal 2 3 2 2 2 2 5 9" xfId="42484"/>
    <cellStyle name="Normal 2 3 2 2 2 2 6" xfId="1986"/>
    <cellStyle name="Normal 2 3 2 2 2 2 6 10" xfId="44497"/>
    <cellStyle name="Normal 2 3 2 2 2 2 6 2" xfId="11770"/>
    <cellStyle name="Normal 2 3 2 2 2 2 6 2 2" xfId="22276"/>
    <cellStyle name="Normal 2 3 2 2 2 2 6 2 3" xfId="33464"/>
    <cellStyle name="Normal 2 3 2 2 2 2 6 3" xfId="13498"/>
    <cellStyle name="Normal 2 3 2 2 2 2 6 3 2" xfId="24169"/>
    <cellStyle name="Normal 2 3 2 2 2 2 6 3 3" xfId="35355"/>
    <cellStyle name="Normal 2 3 2 2 2 2 6 4" xfId="15223"/>
    <cellStyle name="Normal 2 3 2 2 2 2 6 4 2" xfId="26065"/>
    <cellStyle name="Normal 2 3 2 2 2 2 6 4 3" xfId="37251"/>
    <cellStyle name="Normal 2 3 2 2 2 2 6 5" xfId="16948"/>
    <cellStyle name="Normal 2 3 2 2 2 2 6 5 2" xfId="27961"/>
    <cellStyle name="Normal 2 3 2 2 2 2 6 5 3" xfId="39147"/>
    <cellStyle name="Normal 2 3 2 2 2 2 6 6" xfId="18673"/>
    <cellStyle name="Normal 2 3 2 2 2 2 6 6 2" xfId="29857"/>
    <cellStyle name="Normal 2 3 2 2 2 2 6 6 3" xfId="41043"/>
    <cellStyle name="Normal 2 3 2 2 2 2 6 7" xfId="20398"/>
    <cellStyle name="Normal 2 3 2 2 2 2 6 8" xfId="31586"/>
    <cellStyle name="Normal 2 3 2 2 2 2 6 9" xfId="42772"/>
    <cellStyle name="Normal 2 3 2 2 2 2 7" xfId="10329"/>
    <cellStyle name="Normal 2 3 2 2 2 2 7 2" xfId="20696"/>
    <cellStyle name="Normal 2 3 2 2 2 2 7 3" xfId="31884"/>
    <cellStyle name="Normal 2 3 2 2 2 2 8" xfId="12058"/>
    <cellStyle name="Normal 2 3 2 2 2 2 8 2" xfId="22589"/>
    <cellStyle name="Normal 2 3 2 2 2 2 8 3" xfId="33775"/>
    <cellStyle name="Normal 2 3 2 2 2 2 9" xfId="13783"/>
    <cellStyle name="Normal 2 3 2 2 2 2 9 2" xfId="24485"/>
    <cellStyle name="Normal 2 3 2 2 2 2 9 3" xfId="35671"/>
    <cellStyle name="Normal 2 3 2 2 2 3" xfId="564"/>
    <cellStyle name="Normal 2 3 2 2 2 3 10" xfId="43201"/>
    <cellStyle name="Normal 2 3 2 2 2 3 2" xfId="10474"/>
    <cellStyle name="Normal 2 3 2 2 2 3 2 2" xfId="20854"/>
    <cellStyle name="Normal 2 3 2 2 2 3 2 3" xfId="32042"/>
    <cellStyle name="Normal 2 3 2 2 2 3 3" xfId="12202"/>
    <cellStyle name="Normal 2 3 2 2 2 3 3 2" xfId="22747"/>
    <cellStyle name="Normal 2 3 2 2 2 3 3 3" xfId="33933"/>
    <cellStyle name="Normal 2 3 2 2 2 3 4" xfId="13927"/>
    <cellStyle name="Normal 2 3 2 2 2 3 4 2" xfId="24643"/>
    <cellStyle name="Normal 2 3 2 2 2 3 4 3" xfId="35829"/>
    <cellStyle name="Normal 2 3 2 2 2 3 5" xfId="15652"/>
    <cellStyle name="Normal 2 3 2 2 2 3 5 2" xfId="26539"/>
    <cellStyle name="Normal 2 3 2 2 2 3 5 3" xfId="37725"/>
    <cellStyle name="Normal 2 3 2 2 2 3 6" xfId="17377"/>
    <cellStyle name="Normal 2 3 2 2 2 3 6 2" xfId="28435"/>
    <cellStyle name="Normal 2 3 2 2 2 3 6 3" xfId="39621"/>
    <cellStyle name="Normal 2 3 2 2 2 3 7" xfId="19102"/>
    <cellStyle name="Normal 2 3 2 2 2 3 8" xfId="30290"/>
    <cellStyle name="Normal 2 3 2 2 2 3 9" xfId="41476"/>
    <cellStyle name="Normal 2 3 2 2 2 4" xfId="880"/>
    <cellStyle name="Normal 2 3 2 2 2 4 10" xfId="43489"/>
    <cellStyle name="Normal 2 3 2 2 2 4 2" xfId="10762"/>
    <cellStyle name="Normal 2 3 2 2 2 4 2 2" xfId="21170"/>
    <cellStyle name="Normal 2 3 2 2 2 4 2 3" xfId="32358"/>
    <cellStyle name="Normal 2 3 2 2 2 4 3" xfId="12490"/>
    <cellStyle name="Normal 2 3 2 2 2 4 3 2" xfId="23063"/>
    <cellStyle name="Normal 2 3 2 2 2 4 3 3" xfId="34249"/>
    <cellStyle name="Normal 2 3 2 2 2 4 4" xfId="14215"/>
    <cellStyle name="Normal 2 3 2 2 2 4 4 2" xfId="24959"/>
    <cellStyle name="Normal 2 3 2 2 2 4 4 3" xfId="36145"/>
    <cellStyle name="Normal 2 3 2 2 2 4 5" xfId="15940"/>
    <cellStyle name="Normal 2 3 2 2 2 4 5 2" xfId="26855"/>
    <cellStyle name="Normal 2 3 2 2 2 4 5 3" xfId="38041"/>
    <cellStyle name="Normal 2 3 2 2 2 4 6" xfId="17665"/>
    <cellStyle name="Normal 2 3 2 2 2 4 6 2" xfId="28751"/>
    <cellStyle name="Normal 2 3 2 2 2 4 6 3" xfId="39937"/>
    <cellStyle name="Normal 2 3 2 2 2 4 7" xfId="19390"/>
    <cellStyle name="Normal 2 3 2 2 2 4 8" xfId="30578"/>
    <cellStyle name="Normal 2 3 2 2 2 4 9" xfId="41764"/>
    <cellStyle name="Normal 2 3 2 2 2 5" xfId="1196"/>
    <cellStyle name="Normal 2 3 2 2 2 5 10" xfId="43777"/>
    <cellStyle name="Normal 2 3 2 2 2 5 2" xfId="11050"/>
    <cellStyle name="Normal 2 3 2 2 2 5 2 2" xfId="21486"/>
    <cellStyle name="Normal 2 3 2 2 2 5 2 3" xfId="32674"/>
    <cellStyle name="Normal 2 3 2 2 2 5 3" xfId="12778"/>
    <cellStyle name="Normal 2 3 2 2 2 5 3 2" xfId="23379"/>
    <cellStyle name="Normal 2 3 2 2 2 5 3 3" xfId="34565"/>
    <cellStyle name="Normal 2 3 2 2 2 5 4" xfId="14503"/>
    <cellStyle name="Normal 2 3 2 2 2 5 4 2" xfId="25275"/>
    <cellStyle name="Normal 2 3 2 2 2 5 4 3" xfId="36461"/>
    <cellStyle name="Normal 2 3 2 2 2 5 5" xfId="16228"/>
    <cellStyle name="Normal 2 3 2 2 2 5 5 2" xfId="27171"/>
    <cellStyle name="Normal 2 3 2 2 2 5 5 3" xfId="38357"/>
    <cellStyle name="Normal 2 3 2 2 2 5 6" xfId="17953"/>
    <cellStyle name="Normal 2 3 2 2 2 5 6 2" xfId="29067"/>
    <cellStyle name="Normal 2 3 2 2 2 5 6 3" xfId="40253"/>
    <cellStyle name="Normal 2 3 2 2 2 5 7" xfId="19678"/>
    <cellStyle name="Normal 2 3 2 2 2 5 8" xfId="30866"/>
    <cellStyle name="Normal 2 3 2 2 2 5 9" xfId="42052"/>
    <cellStyle name="Normal 2 3 2 2 2 6" xfId="1512"/>
    <cellStyle name="Normal 2 3 2 2 2 6 10" xfId="44065"/>
    <cellStyle name="Normal 2 3 2 2 2 6 2" xfId="11338"/>
    <cellStyle name="Normal 2 3 2 2 2 6 2 2" xfId="21802"/>
    <cellStyle name="Normal 2 3 2 2 2 6 2 3" xfId="32990"/>
    <cellStyle name="Normal 2 3 2 2 2 6 3" xfId="13066"/>
    <cellStyle name="Normal 2 3 2 2 2 6 3 2" xfId="23695"/>
    <cellStyle name="Normal 2 3 2 2 2 6 3 3" xfId="34881"/>
    <cellStyle name="Normal 2 3 2 2 2 6 4" xfId="14791"/>
    <cellStyle name="Normal 2 3 2 2 2 6 4 2" xfId="25591"/>
    <cellStyle name="Normal 2 3 2 2 2 6 4 3" xfId="36777"/>
    <cellStyle name="Normal 2 3 2 2 2 6 5" xfId="16516"/>
    <cellStyle name="Normal 2 3 2 2 2 6 5 2" xfId="27487"/>
    <cellStyle name="Normal 2 3 2 2 2 6 5 3" xfId="38673"/>
    <cellStyle name="Normal 2 3 2 2 2 6 6" xfId="18241"/>
    <cellStyle name="Normal 2 3 2 2 2 6 6 2" xfId="29383"/>
    <cellStyle name="Normal 2 3 2 2 2 6 6 3" xfId="40569"/>
    <cellStyle name="Normal 2 3 2 2 2 6 7" xfId="19966"/>
    <cellStyle name="Normal 2 3 2 2 2 6 8" xfId="31154"/>
    <cellStyle name="Normal 2 3 2 2 2 6 9" xfId="42340"/>
    <cellStyle name="Normal 2 3 2 2 2 7" xfId="1828"/>
    <cellStyle name="Normal 2 3 2 2 2 7 10" xfId="44353"/>
    <cellStyle name="Normal 2 3 2 2 2 7 2" xfId="11626"/>
    <cellStyle name="Normal 2 3 2 2 2 7 2 2" xfId="22118"/>
    <cellStyle name="Normal 2 3 2 2 2 7 2 3" xfId="33306"/>
    <cellStyle name="Normal 2 3 2 2 2 7 3" xfId="13354"/>
    <cellStyle name="Normal 2 3 2 2 2 7 3 2" xfId="24011"/>
    <cellStyle name="Normal 2 3 2 2 2 7 3 3" xfId="35197"/>
    <cellStyle name="Normal 2 3 2 2 2 7 4" xfId="15079"/>
    <cellStyle name="Normal 2 3 2 2 2 7 4 2" xfId="25907"/>
    <cellStyle name="Normal 2 3 2 2 2 7 4 3" xfId="37093"/>
    <cellStyle name="Normal 2 3 2 2 2 7 5" xfId="16804"/>
    <cellStyle name="Normal 2 3 2 2 2 7 5 2" xfId="27803"/>
    <cellStyle name="Normal 2 3 2 2 2 7 5 3" xfId="38989"/>
    <cellStyle name="Normal 2 3 2 2 2 7 6" xfId="18529"/>
    <cellStyle name="Normal 2 3 2 2 2 7 6 2" xfId="29699"/>
    <cellStyle name="Normal 2 3 2 2 2 7 6 3" xfId="40885"/>
    <cellStyle name="Normal 2 3 2 2 2 7 7" xfId="20254"/>
    <cellStyle name="Normal 2 3 2 2 2 7 8" xfId="31442"/>
    <cellStyle name="Normal 2 3 2 2 2 7 9" xfId="42628"/>
    <cellStyle name="Normal 2 3 2 2 2 8" xfId="2111"/>
    <cellStyle name="Normal 2 3 2 2 2 8 2" xfId="20542"/>
    <cellStyle name="Normal 2 3 2 2 2 8 3" xfId="31730"/>
    <cellStyle name="Normal 2 3 2 2 2 9" xfId="11914"/>
    <cellStyle name="Normal 2 3 2 2 2 9 2" xfId="22431"/>
    <cellStyle name="Normal 2 3 2 2 2 9 3" xfId="33617"/>
    <cellStyle name="Normal 2 3 2 2 3" xfId="314"/>
    <cellStyle name="Normal 2 3 2 2 3 10" xfId="15426"/>
    <cellStyle name="Normal 2 3 2 2 3 10 2" xfId="26291"/>
    <cellStyle name="Normal 2 3 2 2 3 10 3" xfId="37477"/>
    <cellStyle name="Normal 2 3 2 2 3 11" xfId="17151"/>
    <cellStyle name="Normal 2 3 2 2 3 11 2" xfId="28187"/>
    <cellStyle name="Normal 2 3 2 2 3 11 3" xfId="39373"/>
    <cellStyle name="Normal 2 3 2 2 3 12" xfId="18876"/>
    <cellStyle name="Normal 2 3 2 2 3 13" xfId="30064"/>
    <cellStyle name="Normal 2 3 2 2 3 14" xfId="41250"/>
    <cellStyle name="Normal 2 3 2 2 3 15" xfId="42975"/>
    <cellStyle name="Normal 2 3 2 2 3 2" xfId="632"/>
    <cellStyle name="Normal 2 3 2 2 3 2 10" xfId="43263"/>
    <cellStyle name="Normal 2 3 2 2 3 2 2" xfId="10536"/>
    <cellStyle name="Normal 2 3 2 2 3 2 2 2" xfId="20922"/>
    <cellStyle name="Normal 2 3 2 2 3 2 2 3" xfId="32110"/>
    <cellStyle name="Normal 2 3 2 2 3 2 3" xfId="12264"/>
    <cellStyle name="Normal 2 3 2 2 3 2 3 2" xfId="22815"/>
    <cellStyle name="Normal 2 3 2 2 3 2 3 3" xfId="34001"/>
    <cellStyle name="Normal 2 3 2 2 3 2 4" xfId="13989"/>
    <cellStyle name="Normal 2 3 2 2 3 2 4 2" xfId="24711"/>
    <cellStyle name="Normal 2 3 2 2 3 2 4 3" xfId="35897"/>
    <cellStyle name="Normal 2 3 2 2 3 2 5" xfId="15714"/>
    <cellStyle name="Normal 2 3 2 2 3 2 5 2" xfId="26607"/>
    <cellStyle name="Normal 2 3 2 2 3 2 5 3" xfId="37793"/>
    <cellStyle name="Normal 2 3 2 2 3 2 6" xfId="17439"/>
    <cellStyle name="Normal 2 3 2 2 3 2 6 2" xfId="28503"/>
    <cellStyle name="Normal 2 3 2 2 3 2 6 3" xfId="39689"/>
    <cellStyle name="Normal 2 3 2 2 3 2 7" xfId="19164"/>
    <cellStyle name="Normal 2 3 2 2 3 2 8" xfId="30352"/>
    <cellStyle name="Normal 2 3 2 2 3 2 9" xfId="41538"/>
    <cellStyle name="Normal 2 3 2 2 3 3" xfId="948"/>
    <cellStyle name="Normal 2 3 2 2 3 3 10" xfId="43551"/>
    <cellStyle name="Normal 2 3 2 2 3 3 2" xfId="10824"/>
    <cellStyle name="Normal 2 3 2 2 3 3 2 2" xfId="21238"/>
    <cellStyle name="Normal 2 3 2 2 3 3 2 3" xfId="32426"/>
    <cellStyle name="Normal 2 3 2 2 3 3 3" xfId="12552"/>
    <cellStyle name="Normal 2 3 2 2 3 3 3 2" xfId="23131"/>
    <cellStyle name="Normal 2 3 2 2 3 3 3 3" xfId="34317"/>
    <cellStyle name="Normal 2 3 2 2 3 3 4" xfId="14277"/>
    <cellStyle name="Normal 2 3 2 2 3 3 4 2" xfId="25027"/>
    <cellStyle name="Normal 2 3 2 2 3 3 4 3" xfId="36213"/>
    <cellStyle name="Normal 2 3 2 2 3 3 5" xfId="16002"/>
    <cellStyle name="Normal 2 3 2 2 3 3 5 2" xfId="26923"/>
    <cellStyle name="Normal 2 3 2 2 3 3 5 3" xfId="38109"/>
    <cellStyle name="Normal 2 3 2 2 3 3 6" xfId="17727"/>
    <cellStyle name="Normal 2 3 2 2 3 3 6 2" xfId="28819"/>
    <cellStyle name="Normal 2 3 2 2 3 3 6 3" xfId="40005"/>
    <cellStyle name="Normal 2 3 2 2 3 3 7" xfId="19452"/>
    <cellStyle name="Normal 2 3 2 2 3 3 8" xfId="30640"/>
    <cellStyle name="Normal 2 3 2 2 3 3 9" xfId="41826"/>
    <cellStyle name="Normal 2 3 2 2 3 4" xfId="1264"/>
    <cellStyle name="Normal 2 3 2 2 3 4 10" xfId="43839"/>
    <cellStyle name="Normal 2 3 2 2 3 4 2" xfId="11112"/>
    <cellStyle name="Normal 2 3 2 2 3 4 2 2" xfId="21554"/>
    <cellStyle name="Normal 2 3 2 2 3 4 2 3" xfId="32742"/>
    <cellStyle name="Normal 2 3 2 2 3 4 3" xfId="12840"/>
    <cellStyle name="Normal 2 3 2 2 3 4 3 2" xfId="23447"/>
    <cellStyle name="Normal 2 3 2 2 3 4 3 3" xfId="34633"/>
    <cellStyle name="Normal 2 3 2 2 3 4 4" xfId="14565"/>
    <cellStyle name="Normal 2 3 2 2 3 4 4 2" xfId="25343"/>
    <cellStyle name="Normal 2 3 2 2 3 4 4 3" xfId="36529"/>
    <cellStyle name="Normal 2 3 2 2 3 4 5" xfId="16290"/>
    <cellStyle name="Normal 2 3 2 2 3 4 5 2" xfId="27239"/>
    <cellStyle name="Normal 2 3 2 2 3 4 5 3" xfId="38425"/>
    <cellStyle name="Normal 2 3 2 2 3 4 6" xfId="18015"/>
    <cellStyle name="Normal 2 3 2 2 3 4 6 2" xfId="29135"/>
    <cellStyle name="Normal 2 3 2 2 3 4 6 3" xfId="40321"/>
    <cellStyle name="Normal 2 3 2 2 3 4 7" xfId="19740"/>
    <cellStyle name="Normal 2 3 2 2 3 4 8" xfId="30928"/>
    <cellStyle name="Normal 2 3 2 2 3 4 9" xfId="42114"/>
    <cellStyle name="Normal 2 3 2 2 3 5" xfId="1580"/>
    <cellStyle name="Normal 2 3 2 2 3 5 10" xfId="44127"/>
    <cellStyle name="Normal 2 3 2 2 3 5 2" xfId="11400"/>
    <cellStyle name="Normal 2 3 2 2 3 5 2 2" xfId="21870"/>
    <cellStyle name="Normal 2 3 2 2 3 5 2 3" xfId="33058"/>
    <cellStyle name="Normal 2 3 2 2 3 5 3" xfId="13128"/>
    <cellStyle name="Normal 2 3 2 2 3 5 3 2" xfId="23763"/>
    <cellStyle name="Normal 2 3 2 2 3 5 3 3" xfId="34949"/>
    <cellStyle name="Normal 2 3 2 2 3 5 4" xfId="14853"/>
    <cellStyle name="Normal 2 3 2 2 3 5 4 2" xfId="25659"/>
    <cellStyle name="Normal 2 3 2 2 3 5 4 3" xfId="36845"/>
    <cellStyle name="Normal 2 3 2 2 3 5 5" xfId="16578"/>
    <cellStyle name="Normal 2 3 2 2 3 5 5 2" xfId="27555"/>
    <cellStyle name="Normal 2 3 2 2 3 5 5 3" xfId="38741"/>
    <cellStyle name="Normal 2 3 2 2 3 5 6" xfId="18303"/>
    <cellStyle name="Normal 2 3 2 2 3 5 6 2" xfId="29451"/>
    <cellStyle name="Normal 2 3 2 2 3 5 6 3" xfId="40637"/>
    <cellStyle name="Normal 2 3 2 2 3 5 7" xfId="20028"/>
    <cellStyle name="Normal 2 3 2 2 3 5 8" xfId="31216"/>
    <cellStyle name="Normal 2 3 2 2 3 5 9" xfId="42402"/>
    <cellStyle name="Normal 2 3 2 2 3 6" xfId="1896"/>
    <cellStyle name="Normal 2 3 2 2 3 6 10" xfId="44415"/>
    <cellStyle name="Normal 2 3 2 2 3 6 2" xfId="11688"/>
    <cellStyle name="Normal 2 3 2 2 3 6 2 2" xfId="22186"/>
    <cellStyle name="Normal 2 3 2 2 3 6 2 3" xfId="33374"/>
    <cellStyle name="Normal 2 3 2 2 3 6 3" xfId="13416"/>
    <cellStyle name="Normal 2 3 2 2 3 6 3 2" xfId="24079"/>
    <cellStyle name="Normal 2 3 2 2 3 6 3 3" xfId="35265"/>
    <cellStyle name="Normal 2 3 2 2 3 6 4" xfId="15141"/>
    <cellStyle name="Normal 2 3 2 2 3 6 4 2" xfId="25975"/>
    <cellStyle name="Normal 2 3 2 2 3 6 4 3" xfId="37161"/>
    <cellStyle name="Normal 2 3 2 2 3 6 5" xfId="16866"/>
    <cellStyle name="Normal 2 3 2 2 3 6 5 2" xfId="27871"/>
    <cellStyle name="Normal 2 3 2 2 3 6 5 3" xfId="39057"/>
    <cellStyle name="Normal 2 3 2 2 3 6 6" xfId="18591"/>
    <cellStyle name="Normal 2 3 2 2 3 6 6 2" xfId="29767"/>
    <cellStyle name="Normal 2 3 2 2 3 6 6 3" xfId="40953"/>
    <cellStyle name="Normal 2 3 2 2 3 6 7" xfId="20316"/>
    <cellStyle name="Normal 2 3 2 2 3 6 8" xfId="31504"/>
    <cellStyle name="Normal 2 3 2 2 3 6 9" xfId="42690"/>
    <cellStyle name="Normal 2 3 2 2 3 7" xfId="10247"/>
    <cellStyle name="Normal 2 3 2 2 3 7 2" xfId="20606"/>
    <cellStyle name="Normal 2 3 2 2 3 7 3" xfId="31794"/>
    <cellStyle name="Normal 2 3 2 2 3 8" xfId="11976"/>
    <cellStyle name="Normal 2 3 2 2 3 8 2" xfId="22499"/>
    <cellStyle name="Normal 2 3 2 2 3 8 3" xfId="33685"/>
    <cellStyle name="Normal 2 3 2 2 3 9" xfId="13701"/>
    <cellStyle name="Normal 2 3 2 2 3 9 2" xfId="24395"/>
    <cellStyle name="Normal 2 3 2 2 3 9 3" xfId="35581"/>
    <cellStyle name="Normal 2 3 2 2 4" xfId="474"/>
    <cellStyle name="Normal 2 3 2 2 4 10" xfId="43119"/>
    <cellStyle name="Normal 2 3 2 2 4 2" xfId="10392"/>
    <cellStyle name="Normal 2 3 2 2 4 2 2" xfId="20764"/>
    <cellStyle name="Normal 2 3 2 2 4 2 3" xfId="31952"/>
    <cellStyle name="Normal 2 3 2 2 4 3" xfId="12120"/>
    <cellStyle name="Normal 2 3 2 2 4 3 2" xfId="22657"/>
    <cellStyle name="Normal 2 3 2 2 4 3 3" xfId="33843"/>
    <cellStyle name="Normal 2 3 2 2 4 4" xfId="13845"/>
    <cellStyle name="Normal 2 3 2 2 4 4 2" xfId="24553"/>
    <cellStyle name="Normal 2 3 2 2 4 4 3" xfId="35739"/>
    <cellStyle name="Normal 2 3 2 2 4 5" xfId="15570"/>
    <cellStyle name="Normal 2 3 2 2 4 5 2" xfId="26449"/>
    <cellStyle name="Normal 2 3 2 2 4 5 3" xfId="37635"/>
    <cellStyle name="Normal 2 3 2 2 4 6" xfId="17295"/>
    <cellStyle name="Normal 2 3 2 2 4 6 2" xfId="28345"/>
    <cellStyle name="Normal 2 3 2 2 4 6 3" xfId="39531"/>
    <cellStyle name="Normal 2 3 2 2 4 7" xfId="19020"/>
    <cellStyle name="Normal 2 3 2 2 4 8" xfId="30208"/>
    <cellStyle name="Normal 2 3 2 2 4 9" xfId="41394"/>
    <cellStyle name="Normal 2 3 2 2 5" xfId="790"/>
    <cellStyle name="Normal 2 3 2 2 5 10" xfId="43407"/>
    <cellStyle name="Normal 2 3 2 2 5 2" xfId="10680"/>
    <cellStyle name="Normal 2 3 2 2 5 2 2" xfId="21080"/>
    <cellStyle name="Normal 2 3 2 2 5 2 3" xfId="32268"/>
    <cellStyle name="Normal 2 3 2 2 5 3" xfId="12408"/>
    <cellStyle name="Normal 2 3 2 2 5 3 2" xfId="22973"/>
    <cellStyle name="Normal 2 3 2 2 5 3 3" xfId="34159"/>
    <cellStyle name="Normal 2 3 2 2 5 4" xfId="14133"/>
    <cellStyle name="Normal 2 3 2 2 5 4 2" xfId="24869"/>
    <cellStyle name="Normal 2 3 2 2 5 4 3" xfId="36055"/>
    <cellStyle name="Normal 2 3 2 2 5 5" xfId="15858"/>
    <cellStyle name="Normal 2 3 2 2 5 5 2" xfId="26765"/>
    <cellStyle name="Normal 2 3 2 2 5 5 3" xfId="37951"/>
    <cellStyle name="Normal 2 3 2 2 5 6" xfId="17583"/>
    <cellStyle name="Normal 2 3 2 2 5 6 2" xfId="28661"/>
    <cellStyle name="Normal 2 3 2 2 5 6 3" xfId="39847"/>
    <cellStyle name="Normal 2 3 2 2 5 7" xfId="19308"/>
    <cellStyle name="Normal 2 3 2 2 5 8" xfId="30496"/>
    <cellStyle name="Normal 2 3 2 2 5 9" xfId="41682"/>
    <cellStyle name="Normal 2 3 2 2 6" xfId="1106"/>
    <cellStyle name="Normal 2 3 2 2 6 10" xfId="43695"/>
    <cellStyle name="Normal 2 3 2 2 6 2" xfId="10968"/>
    <cellStyle name="Normal 2 3 2 2 6 2 2" xfId="21396"/>
    <cellStyle name="Normal 2 3 2 2 6 2 3" xfId="32584"/>
    <cellStyle name="Normal 2 3 2 2 6 3" xfId="12696"/>
    <cellStyle name="Normal 2 3 2 2 6 3 2" xfId="23289"/>
    <cellStyle name="Normal 2 3 2 2 6 3 3" xfId="34475"/>
    <cellStyle name="Normal 2 3 2 2 6 4" xfId="14421"/>
    <cellStyle name="Normal 2 3 2 2 6 4 2" xfId="25185"/>
    <cellStyle name="Normal 2 3 2 2 6 4 3" xfId="36371"/>
    <cellStyle name="Normal 2 3 2 2 6 5" xfId="16146"/>
    <cellStyle name="Normal 2 3 2 2 6 5 2" xfId="27081"/>
    <cellStyle name="Normal 2 3 2 2 6 5 3" xfId="38267"/>
    <cellStyle name="Normal 2 3 2 2 6 6" xfId="17871"/>
    <cellStyle name="Normal 2 3 2 2 6 6 2" xfId="28977"/>
    <cellStyle name="Normal 2 3 2 2 6 6 3" xfId="40163"/>
    <cellStyle name="Normal 2 3 2 2 6 7" xfId="19596"/>
    <cellStyle name="Normal 2 3 2 2 6 8" xfId="30784"/>
    <cellStyle name="Normal 2 3 2 2 6 9" xfId="41970"/>
    <cellStyle name="Normal 2 3 2 2 7" xfId="1422"/>
    <cellStyle name="Normal 2 3 2 2 7 10" xfId="43983"/>
    <cellStyle name="Normal 2 3 2 2 7 2" xfId="11256"/>
    <cellStyle name="Normal 2 3 2 2 7 2 2" xfId="21712"/>
    <cellStyle name="Normal 2 3 2 2 7 2 3" xfId="32900"/>
    <cellStyle name="Normal 2 3 2 2 7 3" xfId="12984"/>
    <cellStyle name="Normal 2 3 2 2 7 3 2" xfId="23605"/>
    <cellStyle name="Normal 2 3 2 2 7 3 3" xfId="34791"/>
    <cellStyle name="Normal 2 3 2 2 7 4" xfId="14709"/>
    <cellStyle name="Normal 2 3 2 2 7 4 2" xfId="25501"/>
    <cellStyle name="Normal 2 3 2 2 7 4 3" xfId="36687"/>
    <cellStyle name="Normal 2 3 2 2 7 5" xfId="16434"/>
    <cellStyle name="Normal 2 3 2 2 7 5 2" xfId="27397"/>
    <cellStyle name="Normal 2 3 2 2 7 5 3" xfId="38583"/>
    <cellStyle name="Normal 2 3 2 2 7 6" xfId="18159"/>
    <cellStyle name="Normal 2 3 2 2 7 6 2" xfId="29293"/>
    <cellStyle name="Normal 2 3 2 2 7 6 3" xfId="40479"/>
    <cellStyle name="Normal 2 3 2 2 7 7" xfId="19884"/>
    <cellStyle name="Normal 2 3 2 2 7 8" xfId="31072"/>
    <cellStyle name="Normal 2 3 2 2 7 9" xfId="42258"/>
    <cellStyle name="Normal 2 3 2 2 8" xfId="1738"/>
    <cellStyle name="Normal 2 3 2 2 8 10" xfId="44271"/>
    <cellStyle name="Normal 2 3 2 2 8 2" xfId="11544"/>
    <cellStyle name="Normal 2 3 2 2 8 2 2" xfId="22028"/>
    <cellStyle name="Normal 2 3 2 2 8 2 3" xfId="33216"/>
    <cellStyle name="Normal 2 3 2 2 8 3" xfId="13272"/>
    <cellStyle name="Normal 2 3 2 2 8 3 2" xfId="23921"/>
    <cellStyle name="Normal 2 3 2 2 8 3 3" xfId="35107"/>
    <cellStyle name="Normal 2 3 2 2 8 4" xfId="14997"/>
    <cellStyle name="Normal 2 3 2 2 8 4 2" xfId="25817"/>
    <cellStyle name="Normal 2 3 2 2 8 4 3" xfId="37003"/>
    <cellStyle name="Normal 2 3 2 2 8 5" xfId="16722"/>
    <cellStyle name="Normal 2 3 2 2 8 5 2" xfId="27713"/>
    <cellStyle name="Normal 2 3 2 2 8 5 3" xfId="38899"/>
    <cellStyle name="Normal 2 3 2 2 8 6" xfId="18447"/>
    <cellStyle name="Normal 2 3 2 2 8 6 2" xfId="29609"/>
    <cellStyle name="Normal 2 3 2 2 8 6 3" xfId="40795"/>
    <cellStyle name="Normal 2 3 2 2 8 7" xfId="20172"/>
    <cellStyle name="Normal 2 3 2 2 8 8" xfId="31360"/>
    <cellStyle name="Normal 2 3 2 2 8 9" xfId="42546"/>
    <cellStyle name="Normal 2 3 2 2 9" xfId="2030"/>
    <cellStyle name="Normal 2 3 2 2 9 2" xfId="20460"/>
    <cellStyle name="Normal 2 3 2 2 9 3" xfId="31648"/>
    <cellStyle name="Normal 2 3 2 20" xfId="41088"/>
    <cellStyle name="Normal 2 3 2 21" xfId="42813"/>
    <cellStyle name="Normal 2 3 2 3" xfId="165"/>
    <cellStyle name="Normal 2 3 2 3 10" xfId="11839"/>
    <cellStyle name="Normal 2 3 2 3 10 2" xfId="22350"/>
    <cellStyle name="Normal 2 3 2 3 10 3" xfId="33536"/>
    <cellStyle name="Normal 2 3 2 3 11" xfId="13564"/>
    <cellStyle name="Normal 2 3 2 3 11 2" xfId="24246"/>
    <cellStyle name="Normal 2 3 2 3 11 3" xfId="35432"/>
    <cellStyle name="Normal 2 3 2 3 12" xfId="15289"/>
    <cellStyle name="Normal 2 3 2 3 12 2" xfId="26142"/>
    <cellStyle name="Normal 2 3 2 3 12 3" xfId="37328"/>
    <cellStyle name="Normal 2 3 2 3 13" xfId="17014"/>
    <cellStyle name="Normal 2 3 2 3 13 2" xfId="28038"/>
    <cellStyle name="Normal 2 3 2 3 13 3" xfId="39224"/>
    <cellStyle name="Normal 2 3 2 3 14" xfId="18739"/>
    <cellStyle name="Normal 2 3 2 3 15" xfId="29927"/>
    <cellStyle name="Normal 2 3 2 3 16" xfId="41113"/>
    <cellStyle name="Normal 2 3 2 3 17" xfId="42838"/>
    <cellStyle name="Normal 2 3 2 3 2" xfId="255"/>
    <cellStyle name="Normal 2 3 2 3 2 10" xfId="13646"/>
    <cellStyle name="Normal 2 3 2 3 2 10 2" xfId="24336"/>
    <cellStyle name="Normal 2 3 2 3 2 10 3" xfId="35522"/>
    <cellStyle name="Normal 2 3 2 3 2 11" xfId="15371"/>
    <cellStyle name="Normal 2 3 2 3 2 11 2" xfId="26232"/>
    <cellStyle name="Normal 2 3 2 3 2 11 3" xfId="37418"/>
    <cellStyle name="Normal 2 3 2 3 2 12" xfId="17096"/>
    <cellStyle name="Normal 2 3 2 3 2 12 2" xfId="28128"/>
    <cellStyle name="Normal 2 3 2 3 2 12 3" xfId="39314"/>
    <cellStyle name="Normal 2 3 2 3 2 13" xfId="18821"/>
    <cellStyle name="Normal 2 3 2 3 2 14" xfId="30009"/>
    <cellStyle name="Normal 2 3 2 3 2 15" xfId="41195"/>
    <cellStyle name="Normal 2 3 2 3 2 16" xfId="42920"/>
    <cellStyle name="Normal 2 3 2 3 2 2" xfId="413"/>
    <cellStyle name="Normal 2 3 2 3 2 2 10" xfId="15515"/>
    <cellStyle name="Normal 2 3 2 3 2 2 10 2" xfId="26390"/>
    <cellStyle name="Normal 2 3 2 3 2 2 10 3" xfId="37576"/>
    <cellStyle name="Normal 2 3 2 3 2 2 11" xfId="17240"/>
    <cellStyle name="Normal 2 3 2 3 2 2 11 2" xfId="28286"/>
    <cellStyle name="Normal 2 3 2 3 2 2 11 3" xfId="39472"/>
    <cellStyle name="Normal 2 3 2 3 2 2 12" xfId="18965"/>
    <cellStyle name="Normal 2 3 2 3 2 2 13" xfId="30153"/>
    <cellStyle name="Normal 2 3 2 3 2 2 14" xfId="41339"/>
    <cellStyle name="Normal 2 3 2 3 2 2 15" xfId="43064"/>
    <cellStyle name="Normal 2 3 2 3 2 2 2" xfId="731"/>
    <cellStyle name="Normal 2 3 2 3 2 2 2 10" xfId="43352"/>
    <cellStyle name="Normal 2 3 2 3 2 2 2 2" xfId="10625"/>
    <cellStyle name="Normal 2 3 2 3 2 2 2 2 2" xfId="21021"/>
    <cellStyle name="Normal 2 3 2 3 2 2 2 2 3" xfId="32209"/>
    <cellStyle name="Normal 2 3 2 3 2 2 2 3" xfId="12353"/>
    <cellStyle name="Normal 2 3 2 3 2 2 2 3 2" xfId="22914"/>
    <cellStyle name="Normal 2 3 2 3 2 2 2 3 3" xfId="34100"/>
    <cellStyle name="Normal 2 3 2 3 2 2 2 4" xfId="14078"/>
    <cellStyle name="Normal 2 3 2 3 2 2 2 4 2" xfId="24810"/>
    <cellStyle name="Normal 2 3 2 3 2 2 2 4 3" xfId="35996"/>
    <cellStyle name="Normal 2 3 2 3 2 2 2 5" xfId="15803"/>
    <cellStyle name="Normal 2 3 2 3 2 2 2 5 2" xfId="26706"/>
    <cellStyle name="Normal 2 3 2 3 2 2 2 5 3" xfId="37892"/>
    <cellStyle name="Normal 2 3 2 3 2 2 2 6" xfId="17528"/>
    <cellStyle name="Normal 2 3 2 3 2 2 2 6 2" xfId="28602"/>
    <cellStyle name="Normal 2 3 2 3 2 2 2 6 3" xfId="39788"/>
    <cellStyle name="Normal 2 3 2 3 2 2 2 7" xfId="19253"/>
    <cellStyle name="Normal 2 3 2 3 2 2 2 8" xfId="30441"/>
    <cellStyle name="Normal 2 3 2 3 2 2 2 9" xfId="41627"/>
    <cellStyle name="Normal 2 3 2 3 2 2 3" xfId="1047"/>
    <cellStyle name="Normal 2 3 2 3 2 2 3 10" xfId="43640"/>
    <cellStyle name="Normal 2 3 2 3 2 2 3 2" xfId="10913"/>
    <cellStyle name="Normal 2 3 2 3 2 2 3 2 2" xfId="21337"/>
    <cellStyle name="Normal 2 3 2 3 2 2 3 2 3" xfId="32525"/>
    <cellStyle name="Normal 2 3 2 3 2 2 3 3" xfId="12641"/>
    <cellStyle name="Normal 2 3 2 3 2 2 3 3 2" xfId="23230"/>
    <cellStyle name="Normal 2 3 2 3 2 2 3 3 3" xfId="34416"/>
    <cellStyle name="Normal 2 3 2 3 2 2 3 4" xfId="14366"/>
    <cellStyle name="Normal 2 3 2 3 2 2 3 4 2" xfId="25126"/>
    <cellStyle name="Normal 2 3 2 3 2 2 3 4 3" xfId="36312"/>
    <cellStyle name="Normal 2 3 2 3 2 2 3 5" xfId="16091"/>
    <cellStyle name="Normal 2 3 2 3 2 2 3 5 2" xfId="27022"/>
    <cellStyle name="Normal 2 3 2 3 2 2 3 5 3" xfId="38208"/>
    <cellStyle name="Normal 2 3 2 3 2 2 3 6" xfId="17816"/>
    <cellStyle name="Normal 2 3 2 3 2 2 3 6 2" xfId="28918"/>
    <cellStyle name="Normal 2 3 2 3 2 2 3 6 3" xfId="40104"/>
    <cellStyle name="Normal 2 3 2 3 2 2 3 7" xfId="19541"/>
    <cellStyle name="Normal 2 3 2 3 2 2 3 8" xfId="30729"/>
    <cellStyle name="Normal 2 3 2 3 2 2 3 9" xfId="41915"/>
    <cellStyle name="Normal 2 3 2 3 2 2 4" xfId="1363"/>
    <cellStyle name="Normal 2 3 2 3 2 2 4 10" xfId="43928"/>
    <cellStyle name="Normal 2 3 2 3 2 2 4 2" xfId="11201"/>
    <cellStyle name="Normal 2 3 2 3 2 2 4 2 2" xfId="21653"/>
    <cellStyle name="Normal 2 3 2 3 2 2 4 2 3" xfId="32841"/>
    <cellStyle name="Normal 2 3 2 3 2 2 4 3" xfId="12929"/>
    <cellStyle name="Normal 2 3 2 3 2 2 4 3 2" xfId="23546"/>
    <cellStyle name="Normal 2 3 2 3 2 2 4 3 3" xfId="34732"/>
    <cellStyle name="Normal 2 3 2 3 2 2 4 4" xfId="14654"/>
    <cellStyle name="Normal 2 3 2 3 2 2 4 4 2" xfId="25442"/>
    <cellStyle name="Normal 2 3 2 3 2 2 4 4 3" xfId="36628"/>
    <cellStyle name="Normal 2 3 2 3 2 2 4 5" xfId="16379"/>
    <cellStyle name="Normal 2 3 2 3 2 2 4 5 2" xfId="27338"/>
    <cellStyle name="Normal 2 3 2 3 2 2 4 5 3" xfId="38524"/>
    <cellStyle name="Normal 2 3 2 3 2 2 4 6" xfId="18104"/>
    <cellStyle name="Normal 2 3 2 3 2 2 4 6 2" xfId="29234"/>
    <cellStyle name="Normal 2 3 2 3 2 2 4 6 3" xfId="40420"/>
    <cellStyle name="Normal 2 3 2 3 2 2 4 7" xfId="19829"/>
    <cellStyle name="Normal 2 3 2 3 2 2 4 8" xfId="31017"/>
    <cellStyle name="Normal 2 3 2 3 2 2 4 9" xfId="42203"/>
    <cellStyle name="Normal 2 3 2 3 2 2 5" xfId="1679"/>
    <cellStyle name="Normal 2 3 2 3 2 2 5 10" xfId="44216"/>
    <cellStyle name="Normal 2 3 2 3 2 2 5 2" xfId="11489"/>
    <cellStyle name="Normal 2 3 2 3 2 2 5 2 2" xfId="21969"/>
    <cellStyle name="Normal 2 3 2 3 2 2 5 2 3" xfId="33157"/>
    <cellStyle name="Normal 2 3 2 3 2 2 5 3" xfId="13217"/>
    <cellStyle name="Normal 2 3 2 3 2 2 5 3 2" xfId="23862"/>
    <cellStyle name="Normal 2 3 2 3 2 2 5 3 3" xfId="35048"/>
    <cellStyle name="Normal 2 3 2 3 2 2 5 4" xfId="14942"/>
    <cellStyle name="Normal 2 3 2 3 2 2 5 4 2" xfId="25758"/>
    <cellStyle name="Normal 2 3 2 3 2 2 5 4 3" xfId="36944"/>
    <cellStyle name="Normal 2 3 2 3 2 2 5 5" xfId="16667"/>
    <cellStyle name="Normal 2 3 2 3 2 2 5 5 2" xfId="27654"/>
    <cellStyle name="Normal 2 3 2 3 2 2 5 5 3" xfId="38840"/>
    <cellStyle name="Normal 2 3 2 3 2 2 5 6" xfId="18392"/>
    <cellStyle name="Normal 2 3 2 3 2 2 5 6 2" xfId="29550"/>
    <cellStyle name="Normal 2 3 2 3 2 2 5 6 3" xfId="40736"/>
    <cellStyle name="Normal 2 3 2 3 2 2 5 7" xfId="20117"/>
    <cellStyle name="Normal 2 3 2 3 2 2 5 8" xfId="31305"/>
    <cellStyle name="Normal 2 3 2 3 2 2 5 9" xfId="42491"/>
    <cellStyle name="Normal 2 3 2 3 2 2 6" xfId="1995"/>
    <cellStyle name="Normal 2 3 2 3 2 2 6 10" xfId="44504"/>
    <cellStyle name="Normal 2 3 2 3 2 2 6 2" xfId="11777"/>
    <cellStyle name="Normal 2 3 2 3 2 2 6 2 2" xfId="22285"/>
    <cellStyle name="Normal 2 3 2 3 2 2 6 2 3" xfId="33473"/>
    <cellStyle name="Normal 2 3 2 3 2 2 6 3" xfId="13505"/>
    <cellStyle name="Normal 2 3 2 3 2 2 6 3 2" xfId="24178"/>
    <cellStyle name="Normal 2 3 2 3 2 2 6 3 3" xfId="35364"/>
    <cellStyle name="Normal 2 3 2 3 2 2 6 4" xfId="15230"/>
    <cellStyle name="Normal 2 3 2 3 2 2 6 4 2" xfId="26074"/>
    <cellStyle name="Normal 2 3 2 3 2 2 6 4 3" xfId="37260"/>
    <cellStyle name="Normal 2 3 2 3 2 2 6 5" xfId="16955"/>
    <cellStyle name="Normal 2 3 2 3 2 2 6 5 2" xfId="27970"/>
    <cellStyle name="Normal 2 3 2 3 2 2 6 5 3" xfId="39156"/>
    <cellStyle name="Normal 2 3 2 3 2 2 6 6" xfId="18680"/>
    <cellStyle name="Normal 2 3 2 3 2 2 6 6 2" xfId="29866"/>
    <cellStyle name="Normal 2 3 2 3 2 2 6 6 3" xfId="41052"/>
    <cellStyle name="Normal 2 3 2 3 2 2 6 7" xfId="20405"/>
    <cellStyle name="Normal 2 3 2 3 2 2 6 8" xfId="31593"/>
    <cellStyle name="Normal 2 3 2 3 2 2 6 9" xfId="42779"/>
    <cellStyle name="Normal 2 3 2 3 2 2 7" xfId="10336"/>
    <cellStyle name="Normal 2 3 2 3 2 2 7 2" xfId="20705"/>
    <cellStyle name="Normal 2 3 2 3 2 2 7 3" xfId="31893"/>
    <cellStyle name="Normal 2 3 2 3 2 2 8" xfId="12065"/>
    <cellStyle name="Normal 2 3 2 3 2 2 8 2" xfId="22598"/>
    <cellStyle name="Normal 2 3 2 3 2 2 8 3" xfId="33784"/>
    <cellStyle name="Normal 2 3 2 3 2 2 9" xfId="13790"/>
    <cellStyle name="Normal 2 3 2 3 2 2 9 2" xfId="24494"/>
    <cellStyle name="Normal 2 3 2 3 2 2 9 3" xfId="35680"/>
    <cellStyle name="Normal 2 3 2 3 2 3" xfId="573"/>
    <cellStyle name="Normal 2 3 2 3 2 3 10" xfId="43208"/>
    <cellStyle name="Normal 2 3 2 3 2 3 2" xfId="10481"/>
    <cellStyle name="Normal 2 3 2 3 2 3 2 2" xfId="20863"/>
    <cellStyle name="Normal 2 3 2 3 2 3 2 3" xfId="32051"/>
    <cellStyle name="Normal 2 3 2 3 2 3 3" xfId="12209"/>
    <cellStyle name="Normal 2 3 2 3 2 3 3 2" xfId="22756"/>
    <cellStyle name="Normal 2 3 2 3 2 3 3 3" xfId="33942"/>
    <cellStyle name="Normal 2 3 2 3 2 3 4" xfId="13934"/>
    <cellStyle name="Normal 2 3 2 3 2 3 4 2" xfId="24652"/>
    <cellStyle name="Normal 2 3 2 3 2 3 4 3" xfId="35838"/>
    <cellStyle name="Normal 2 3 2 3 2 3 5" xfId="15659"/>
    <cellStyle name="Normal 2 3 2 3 2 3 5 2" xfId="26548"/>
    <cellStyle name="Normal 2 3 2 3 2 3 5 3" xfId="37734"/>
    <cellStyle name="Normal 2 3 2 3 2 3 6" xfId="17384"/>
    <cellStyle name="Normal 2 3 2 3 2 3 6 2" xfId="28444"/>
    <cellStyle name="Normal 2 3 2 3 2 3 6 3" xfId="39630"/>
    <cellStyle name="Normal 2 3 2 3 2 3 7" xfId="19109"/>
    <cellStyle name="Normal 2 3 2 3 2 3 8" xfId="30297"/>
    <cellStyle name="Normal 2 3 2 3 2 3 9" xfId="41483"/>
    <cellStyle name="Normal 2 3 2 3 2 4" xfId="889"/>
    <cellStyle name="Normal 2 3 2 3 2 4 10" xfId="43496"/>
    <cellStyle name="Normal 2 3 2 3 2 4 2" xfId="10769"/>
    <cellStyle name="Normal 2 3 2 3 2 4 2 2" xfId="21179"/>
    <cellStyle name="Normal 2 3 2 3 2 4 2 3" xfId="32367"/>
    <cellStyle name="Normal 2 3 2 3 2 4 3" xfId="12497"/>
    <cellStyle name="Normal 2 3 2 3 2 4 3 2" xfId="23072"/>
    <cellStyle name="Normal 2 3 2 3 2 4 3 3" xfId="34258"/>
    <cellStyle name="Normal 2 3 2 3 2 4 4" xfId="14222"/>
    <cellStyle name="Normal 2 3 2 3 2 4 4 2" xfId="24968"/>
    <cellStyle name="Normal 2 3 2 3 2 4 4 3" xfId="36154"/>
    <cellStyle name="Normal 2 3 2 3 2 4 5" xfId="15947"/>
    <cellStyle name="Normal 2 3 2 3 2 4 5 2" xfId="26864"/>
    <cellStyle name="Normal 2 3 2 3 2 4 5 3" xfId="38050"/>
    <cellStyle name="Normal 2 3 2 3 2 4 6" xfId="17672"/>
    <cellStyle name="Normal 2 3 2 3 2 4 6 2" xfId="28760"/>
    <cellStyle name="Normal 2 3 2 3 2 4 6 3" xfId="39946"/>
    <cellStyle name="Normal 2 3 2 3 2 4 7" xfId="19397"/>
    <cellStyle name="Normal 2 3 2 3 2 4 8" xfId="30585"/>
    <cellStyle name="Normal 2 3 2 3 2 4 9" xfId="41771"/>
    <cellStyle name="Normal 2 3 2 3 2 5" xfId="1205"/>
    <cellStyle name="Normal 2 3 2 3 2 5 10" xfId="43784"/>
    <cellStyle name="Normal 2 3 2 3 2 5 2" xfId="11057"/>
    <cellStyle name="Normal 2 3 2 3 2 5 2 2" xfId="21495"/>
    <cellStyle name="Normal 2 3 2 3 2 5 2 3" xfId="32683"/>
    <cellStyle name="Normal 2 3 2 3 2 5 3" xfId="12785"/>
    <cellStyle name="Normal 2 3 2 3 2 5 3 2" xfId="23388"/>
    <cellStyle name="Normal 2 3 2 3 2 5 3 3" xfId="34574"/>
    <cellStyle name="Normal 2 3 2 3 2 5 4" xfId="14510"/>
    <cellStyle name="Normal 2 3 2 3 2 5 4 2" xfId="25284"/>
    <cellStyle name="Normal 2 3 2 3 2 5 4 3" xfId="36470"/>
    <cellStyle name="Normal 2 3 2 3 2 5 5" xfId="16235"/>
    <cellStyle name="Normal 2 3 2 3 2 5 5 2" xfId="27180"/>
    <cellStyle name="Normal 2 3 2 3 2 5 5 3" xfId="38366"/>
    <cellStyle name="Normal 2 3 2 3 2 5 6" xfId="17960"/>
    <cellStyle name="Normal 2 3 2 3 2 5 6 2" xfId="29076"/>
    <cellStyle name="Normal 2 3 2 3 2 5 6 3" xfId="40262"/>
    <cellStyle name="Normal 2 3 2 3 2 5 7" xfId="19685"/>
    <cellStyle name="Normal 2 3 2 3 2 5 8" xfId="30873"/>
    <cellStyle name="Normal 2 3 2 3 2 5 9" xfId="42059"/>
    <cellStyle name="Normal 2 3 2 3 2 6" xfId="1521"/>
    <cellStyle name="Normal 2 3 2 3 2 6 10" xfId="44072"/>
    <cellStyle name="Normal 2 3 2 3 2 6 2" xfId="11345"/>
    <cellStyle name="Normal 2 3 2 3 2 6 2 2" xfId="21811"/>
    <cellStyle name="Normal 2 3 2 3 2 6 2 3" xfId="32999"/>
    <cellStyle name="Normal 2 3 2 3 2 6 3" xfId="13073"/>
    <cellStyle name="Normal 2 3 2 3 2 6 3 2" xfId="23704"/>
    <cellStyle name="Normal 2 3 2 3 2 6 3 3" xfId="34890"/>
    <cellStyle name="Normal 2 3 2 3 2 6 4" xfId="14798"/>
    <cellStyle name="Normal 2 3 2 3 2 6 4 2" xfId="25600"/>
    <cellStyle name="Normal 2 3 2 3 2 6 4 3" xfId="36786"/>
    <cellStyle name="Normal 2 3 2 3 2 6 5" xfId="16523"/>
    <cellStyle name="Normal 2 3 2 3 2 6 5 2" xfId="27496"/>
    <cellStyle name="Normal 2 3 2 3 2 6 5 3" xfId="38682"/>
    <cellStyle name="Normal 2 3 2 3 2 6 6" xfId="18248"/>
    <cellStyle name="Normal 2 3 2 3 2 6 6 2" xfId="29392"/>
    <cellStyle name="Normal 2 3 2 3 2 6 6 3" xfId="40578"/>
    <cellStyle name="Normal 2 3 2 3 2 6 7" xfId="19973"/>
    <cellStyle name="Normal 2 3 2 3 2 6 8" xfId="31161"/>
    <cellStyle name="Normal 2 3 2 3 2 6 9" xfId="42347"/>
    <cellStyle name="Normal 2 3 2 3 2 7" xfId="1837"/>
    <cellStyle name="Normal 2 3 2 3 2 7 10" xfId="44360"/>
    <cellStyle name="Normal 2 3 2 3 2 7 2" xfId="11633"/>
    <cellStyle name="Normal 2 3 2 3 2 7 2 2" xfId="22127"/>
    <cellStyle name="Normal 2 3 2 3 2 7 2 3" xfId="33315"/>
    <cellStyle name="Normal 2 3 2 3 2 7 3" xfId="13361"/>
    <cellStyle name="Normal 2 3 2 3 2 7 3 2" xfId="24020"/>
    <cellStyle name="Normal 2 3 2 3 2 7 3 3" xfId="35206"/>
    <cellStyle name="Normal 2 3 2 3 2 7 4" xfId="15086"/>
    <cellStyle name="Normal 2 3 2 3 2 7 4 2" xfId="25916"/>
    <cellStyle name="Normal 2 3 2 3 2 7 4 3" xfId="37102"/>
    <cellStyle name="Normal 2 3 2 3 2 7 5" xfId="16811"/>
    <cellStyle name="Normal 2 3 2 3 2 7 5 2" xfId="27812"/>
    <cellStyle name="Normal 2 3 2 3 2 7 5 3" xfId="38998"/>
    <cellStyle name="Normal 2 3 2 3 2 7 6" xfId="18536"/>
    <cellStyle name="Normal 2 3 2 3 2 7 6 2" xfId="29708"/>
    <cellStyle name="Normal 2 3 2 3 2 7 6 3" xfId="40894"/>
    <cellStyle name="Normal 2 3 2 3 2 7 7" xfId="20261"/>
    <cellStyle name="Normal 2 3 2 3 2 7 8" xfId="31449"/>
    <cellStyle name="Normal 2 3 2 3 2 7 9" xfId="42635"/>
    <cellStyle name="Normal 2 3 2 3 2 8" xfId="2173"/>
    <cellStyle name="Normal 2 3 2 3 2 8 2" xfId="20549"/>
    <cellStyle name="Normal 2 3 2 3 2 8 3" xfId="31737"/>
    <cellStyle name="Normal 2 3 2 3 2 9" xfId="11921"/>
    <cellStyle name="Normal 2 3 2 3 2 9 2" xfId="22440"/>
    <cellStyle name="Normal 2 3 2 3 2 9 3" xfId="33626"/>
    <cellStyle name="Normal 2 3 2 3 3" xfId="323"/>
    <cellStyle name="Normal 2 3 2 3 3 10" xfId="15433"/>
    <cellStyle name="Normal 2 3 2 3 3 10 2" xfId="26300"/>
    <cellStyle name="Normal 2 3 2 3 3 10 3" xfId="37486"/>
    <cellStyle name="Normal 2 3 2 3 3 11" xfId="17158"/>
    <cellStyle name="Normal 2 3 2 3 3 11 2" xfId="28196"/>
    <cellStyle name="Normal 2 3 2 3 3 11 3" xfId="39382"/>
    <cellStyle name="Normal 2 3 2 3 3 12" xfId="18883"/>
    <cellStyle name="Normal 2 3 2 3 3 13" xfId="30071"/>
    <cellStyle name="Normal 2 3 2 3 3 14" xfId="41257"/>
    <cellStyle name="Normal 2 3 2 3 3 15" xfId="42982"/>
    <cellStyle name="Normal 2 3 2 3 3 2" xfId="641"/>
    <cellStyle name="Normal 2 3 2 3 3 2 10" xfId="43270"/>
    <cellStyle name="Normal 2 3 2 3 3 2 2" xfId="10543"/>
    <cellStyle name="Normal 2 3 2 3 3 2 2 2" xfId="20931"/>
    <cellStyle name="Normal 2 3 2 3 3 2 2 3" xfId="32119"/>
    <cellStyle name="Normal 2 3 2 3 3 2 3" xfId="12271"/>
    <cellStyle name="Normal 2 3 2 3 3 2 3 2" xfId="22824"/>
    <cellStyle name="Normal 2 3 2 3 3 2 3 3" xfId="34010"/>
    <cellStyle name="Normal 2 3 2 3 3 2 4" xfId="13996"/>
    <cellStyle name="Normal 2 3 2 3 3 2 4 2" xfId="24720"/>
    <cellStyle name="Normal 2 3 2 3 3 2 4 3" xfId="35906"/>
    <cellStyle name="Normal 2 3 2 3 3 2 5" xfId="15721"/>
    <cellStyle name="Normal 2 3 2 3 3 2 5 2" xfId="26616"/>
    <cellStyle name="Normal 2 3 2 3 3 2 5 3" xfId="37802"/>
    <cellStyle name="Normal 2 3 2 3 3 2 6" xfId="17446"/>
    <cellStyle name="Normal 2 3 2 3 3 2 6 2" xfId="28512"/>
    <cellStyle name="Normal 2 3 2 3 3 2 6 3" xfId="39698"/>
    <cellStyle name="Normal 2 3 2 3 3 2 7" xfId="19171"/>
    <cellStyle name="Normal 2 3 2 3 3 2 8" xfId="30359"/>
    <cellStyle name="Normal 2 3 2 3 3 2 9" xfId="41545"/>
    <cellStyle name="Normal 2 3 2 3 3 3" xfId="957"/>
    <cellStyle name="Normal 2 3 2 3 3 3 10" xfId="43558"/>
    <cellStyle name="Normal 2 3 2 3 3 3 2" xfId="10831"/>
    <cellStyle name="Normal 2 3 2 3 3 3 2 2" xfId="21247"/>
    <cellStyle name="Normal 2 3 2 3 3 3 2 3" xfId="32435"/>
    <cellStyle name="Normal 2 3 2 3 3 3 3" xfId="12559"/>
    <cellStyle name="Normal 2 3 2 3 3 3 3 2" xfId="23140"/>
    <cellStyle name="Normal 2 3 2 3 3 3 3 3" xfId="34326"/>
    <cellStyle name="Normal 2 3 2 3 3 3 4" xfId="14284"/>
    <cellStyle name="Normal 2 3 2 3 3 3 4 2" xfId="25036"/>
    <cellStyle name="Normal 2 3 2 3 3 3 4 3" xfId="36222"/>
    <cellStyle name="Normal 2 3 2 3 3 3 5" xfId="16009"/>
    <cellStyle name="Normal 2 3 2 3 3 3 5 2" xfId="26932"/>
    <cellStyle name="Normal 2 3 2 3 3 3 5 3" xfId="38118"/>
    <cellStyle name="Normal 2 3 2 3 3 3 6" xfId="17734"/>
    <cellStyle name="Normal 2 3 2 3 3 3 6 2" xfId="28828"/>
    <cellStyle name="Normal 2 3 2 3 3 3 6 3" xfId="40014"/>
    <cellStyle name="Normal 2 3 2 3 3 3 7" xfId="19459"/>
    <cellStyle name="Normal 2 3 2 3 3 3 8" xfId="30647"/>
    <cellStyle name="Normal 2 3 2 3 3 3 9" xfId="41833"/>
    <cellStyle name="Normal 2 3 2 3 3 4" xfId="1273"/>
    <cellStyle name="Normal 2 3 2 3 3 4 10" xfId="43846"/>
    <cellStyle name="Normal 2 3 2 3 3 4 2" xfId="11119"/>
    <cellStyle name="Normal 2 3 2 3 3 4 2 2" xfId="21563"/>
    <cellStyle name="Normal 2 3 2 3 3 4 2 3" xfId="32751"/>
    <cellStyle name="Normal 2 3 2 3 3 4 3" xfId="12847"/>
    <cellStyle name="Normal 2 3 2 3 3 4 3 2" xfId="23456"/>
    <cellStyle name="Normal 2 3 2 3 3 4 3 3" xfId="34642"/>
    <cellStyle name="Normal 2 3 2 3 3 4 4" xfId="14572"/>
    <cellStyle name="Normal 2 3 2 3 3 4 4 2" xfId="25352"/>
    <cellStyle name="Normal 2 3 2 3 3 4 4 3" xfId="36538"/>
    <cellStyle name="Normal 2 3 2 3 3 4 5" xfId="16297"/>
    <cellStyle name="Normal 2 3 2 3 3 4 5 2" xfId="27248"/>
    <cellStyle name="Normal 2 3 2 3 3 4 5 3" xfId="38434"/>
    <cellStyle name="Normal 2 3 2 3 3 4 6" xfId="18022"/>
    <cellStyle name="Normal 2 3 2 3 3 4 6 2" xfId="29144"/>
    <cellStyle name="Normal 2 3 2 3 3 4 6 3" xfId="40330"/>
    <cellStyle name="Normal 2 3 2 3 3 4 7" xfId="19747"/>
    <cellStyle name="Normal 2 3 2 3 3 4 8" xfId="30935"/>
    <cellStyle name="Normal 2 3 2 3 3 4 9" xfId="42121"/>
    <cellStyle name="Normal 2 3 2 3 3 5" xfId="1589"/>
    <cellStyle name="Normal 2 3 2 3 3 5 10" xfId="44134"/>
    <cellStyle name="Normal 2 3 2 3 3 5 2" xfId="11407"/>
    <cellStyle name="Normal 2 3 2 3 3 5 2 2" xfId="21879"/>
    <cellStyle name="Normal 2 3 2 3 3 5 2 3" xfId="33067"/>
    <cellStyle name="Normal 2 3 2 3 3 5 3" xfId="13135"/>
    <cellStyle name="Normal 2 3 2 3 3 5 3 2" xfId="23772"/>
    <cellStyle name="Normal 2 3 2 3 3 5 3 3" xfId="34958"/>
    <cellStyle name="Normal 2 3 2 3 3 5 4" xfId="14860"/>
    <cellStyle name="Normal 2 3 2 3 3 5 4 2" xfId="25668"/>
    <cellStyle name="Normal 2 3 2 3 3 5 4 3" xfId="36854"/>
    <cellStyle name="Normal 2 3 2 3 3 5 5" xfId="16585"/>
    <cellStyle name="Normal 2 3 2 3 3 5 5 2" xfId="27564"/>
    <cellStyle name="Normal 2 3 2 3 3 5 5 3" xfId="38750"/>
    <cellStyle name="Normal 2 3 2 3 3 5 6" xfId="18310"/>
    <cellStyle name="Normal 2 3 2 3 3 5 6 2" xfId="29460"/>
    <cellStyle name="Normal 2 3 2 3 3 5 6 3" xfId="40646"/>
    <cellStyle name="Normal 2 3 2 3 3 5 7" xfId="20035"/>
    <cellStyle name="Normal 2 3 2 3 3 5 8" xfId="31223"/>
    <cellStyle name="Normal 2 3 2 3 3 5 9" xfId="42409"/>
    <cellStyle name="Normal 2 3 2 3 3 6" xfId="1905"/>
    <cellStyle name="Normal 2 3 2 3 3 6 10" xfId="44422"/>
    <cellStyle name="Normal 2 3 2 3 3 6 2" xfId="11695"/>
    <cellStyle name="Normal 2 3 2 3 3 6 2 2" xfId="22195"/>
    <cellStyle name="Normal 2 3 2 3 3 6 2 3" xfId="33383"/>
    <cellStyle name="Normal 2 3 2 3 3 6 3" xfId="13423"/>
    <cellStyle name="Normal 2 3 2 3 3 6 3 2" xfId="24088"/>
    <cellStyle name="Normal 2 3 2 3 3 6 3 3" xfId="35274"/>
    <cellStyle name="Normal 2 3 2 3 3 6 4" xfId="15148"/>
    <cellStyle name="Normal 2 3 2 3 3 6 4 2" xfId="25984"/>
    <cellStyle name="Normal 2 3 2 3 3 6 4 3" xfId="37170"/>
    <cellStyle name="Normal 2 3 2 3 3 6 5" xfId="16873"/>
    <cellStyle name="Normal 2 3 2 3 3 6 5 2" xfId="27880"/>
    <cellStyle name="Normal 2 3 2 3 3 6 5 3" xfId="39066"/>
    <cellStyle name="Normal 2 3 2 3 3 6 6" xfId="18598"/>
    <cellStyle name="Normal 2 3 2 3 3 6 6 2" xfId="29776"/>
    <cellStyle name="Normal 2 3 2 3 3 6 6 3" xfId="40962"/>
    <cellStyle name="Normal 2 3 2 3 3 6 7" xfId="20323"/>
    <cellStyle name="Normal 2 3 2 3 3 6 8" xfId="31511"/>
    <cellStyle name="Normal 2 3 2 3 3 6 9" xfId="42697"/>
    <cellStyle name="Normal 2 3 2 3 3 7" xfId="10254"/>
    <cellStyle name="Normal 2 3 2 3 3 7 2" xfId="20615"/>
    <cellStyle name="Normal 2 3 2 3 3 7 3" xfId="31803"/>
    <cellStyle name="Normal 2 3 2 3 3 8" xfId="11983"/>
    <cellStyle name="Normal 2 3 2 3 3 8 2" xfId="22508"/>
    <cellStyle name="Normal 2 3 2 3 3 8 3" xfId="33694"/>
    <cellStyle name="Normal 2 3 2 3 3 9" xfId="13708"/>
    <cellStyle name="Normal 2 3 2 3 3 9 2" xfId="24404"/>
    <cellStyle name="Normal 2 3 2 3 3 9 3" xfId="35590"/>
    <cellStyle name="Normal 2 3 2 3 4" xfId="483"/>
    <cellStyle name="Normal 2 3 2 3 4 10" xfId="43126"/>
    <cellStyle name="Normal 2 3 2 3 4 2" xfId="10399"/>
    <cellStyle name="Normal 2 3 2 3 4 2 2" xfId="20773"/>
    <cellStyle name="Normal 2 3 2 3 4 2 3" xfId="31961"/>
    <cellStyle name="Normal 2 3 2 3 4 3" xfId="12127"/>
    <cellStyle name="Normal 2 3 2 3 4 3 2" xfId="22666"/>
    <cellStyle name="Normal 2 3 2 3 4 3 3" xfId="33852"/>
    <cellStyle name="Normal 2 3 2 3 4 4" xfId="13852"/>
    <cellStyle name="Normal 2 3 2 3 4 4 2" xfId="24562"/>
    <cellStyle name="Normal 2 3 2 3 4 4 3" xfId="35748"/>
    <cellStyle name="Normal 2 3 2 3 4 5" xfId="15577"/>
    <cellStyle name="Normal 2 3 2 3 4 5 2" xfId="26458"/>
    <cellStyle name="Normal 2 3 2 3 4 5 3" xfId="37644"/>
    <cellStyle name="Normal 2 3 2 3 4 6" xfId="17302"/>
    <cellStyle name="Normal 2 3 2 3 4 6 2" xfId="28354"/>
    <cellStyle name="Normal 2 3 2 3 4 6 3" xfId="39540"/>
    <cellStyle name="Normal 2 3 2 3 4 7" xfId="19027"/>
    <cellStyle name="Normal 2 3 2 3 4 8" xfId="30215"/>
    <cellStyle name="Normal 2 3 2 3 4 9" xfId="41401"/>
    <cellStyle name="Normal 2 3 2 3 5" xfId="799"/>
    <cellStyle name="Normal 2 3 2 3 5 10" xfId="43414"/>
    <cellStyle name="Normal 2 3 2 3 5 2" xfId="10687"/>
    <cellStyle name="Normal 2 3 2 3 5 2 2" xfId="21089"/>
    <cellStyle name="Normal 2 3 2 3 5 2 3" xfId="32277"/>
    <cellStyle name="Normal 2 3 2 3 5 3" xfId="12415"/>
    <cellStyle name="Normal 2 3 2 3 5 3 2" xfId="22982"/>
    <cellStyle name="Normal 2 3 2 3 5 3 3" xfId="34168"/>
    <cellStyle name="Normal 2 3 2 3 5 4" xfId="14140"/>
    <cellStyle name="Normal 2 3 2 3 5 4 2" xfId="24878"/>
    <cellStyle name="Normal 2 3 2 3 5 4 3" xfId="36064"/>
    <cellStyle name="Normal 2 3 2 3 5 5" xfId="15865"/>
    <cellStyle name="Normal 2 3 2 3 5 5 2" xfId="26774"/>
    <cellStyle name="Normal 2 3 2 3 5 5 3" xfId="37960"/>
    <cellStyle name="Normal 2 3 2 3 5 6" xfId="17590"/>
    <cellStyle name="Normal 2 3 2 3 5 6 2" xfId="28670"/>
    <cellStyle name="Normal 2 3 2 3 5 6 3" xfId="39856"/>
    <cellStyle name="Normal 2 3 2 3 5 7" xfId="19315"/>
    <cellStyle name="Normal 2 3 2 3 5 8" xfId="30503"/>
    <cellStyle name="Normal 2 3 2 3 5 9" xfId="41689"/>
    <cellStyle name="Normal 2 3 2 3 6" xfId="1115"/>
    <cellStyle name="Normal 2 3 2 3 6 10" xfId="43702"/>
    <cellStyle name="Normal 2 3 2 3 6 2" xfId="10975"/>
    <cellStyle name="Normal 2 3 2 3 6 2 2" xfId="21405"/>
    <cellStyle name="Normal 2 3 2 3 6 2 3" xfId="32593"/>
    <cellStyle name="Normal 2 3 2 3 6 3" xfId="12703"/>
    <cellStyle name="Normal 2 3 2 3 6 3 2" xfId="23298"/>
    <cellStyle name="Normal 2 3 2 3 6 3 3" xfId="34484"/>
    <cellStyle name="Normal 2 3 2 3 6 4" xfId="14428"/>
    <cellStyle name="Normal 2 3 2 3 6 4 2" xfId="25194"/>
    <cellStyle name="Normal 2 3 2 3 6 4 3" xfId="36380"/>
    <cellStyle name="Normal 2 3 2 3 6 5" xfId="16153"/>
    <cellStyle name="Normal 2 3 2 3 6 5 2" xfId="27090"/>
    <cellStyle name="Normal 2 3 2 3 6 5 3" xfId="38276"/>
    <cellStyle name="Normal 2 3 2 3 6 6" xfId="17878"/>
    <cellStyle name="Normal 2 3 2 3 6 6 2" xfId="28986"/>
    <cellStyle name="Normal 2 3 2 3 6 6 3" xfId="40172"/>
    <cellStyle name="Normal 2 3 2 3 6 7" xfId="19603"/>
    <cellStyle name="Normal 2 3 2 3 6 8" xfId="30791"/>
    <cellStyle name="Normal 2 3 2 3 6 9" xfId="41977"/>
    <cellStyle name="Normal 2 3 2 3 7" xfId="1431"/>
    <cellStyle name="Normal 2 3 2 3 7 10" xfId="43990"/>
    <cellStyle name="Normal 2 3 2 3 7 2" xfId="11263"/>
    <cellStyle name="Normal 2 3 2 3 7 2 2" xfId="21721"/>
    <cellStyle name="Normal 2 3 2 3 7 2 3" xfId="32909"/>
    <cellStyle name="Normal 2 3 2 3 7 3" xfId="12991"/>
    <cellStyle name="Normal 2 3 2 3 7 3 2" xfId="23614"/>
    <cellStyle name="Normal 2 3 2 3 7 3 3" xfId="34800"/>
    <cellStyle name="Normal 2 3 2 3 7 4" xfId="14716"/>
    <cellStyle name="Normal 2 3 2 3 7 4 2" xfId="25510"/>
    <cellStyle name="Normal 2 3 2 3 7 4 3" xfId="36696"/>
    <cellStyle name="Normal 2 3 2 3 7 5" xfId="16441"/>
    <cellStyle name="Normal 2 3 2 3 7 5 2" xfId="27406"/>
    <cellStyle name="Normal 2 3 2 3 7 5 3" xfId="38592"/>
    <cellStyle name="Normal 2 3 2 3 7 6" xfId="18166"/>
    <cellStyle name="Normal 2 3 2 3 7 6 2" xfId="29302"/>
    <cellStyle name="Normal 2 3 2 3 7 6 3" xfId="40488"/>
    <cellStyle name="Normal 2 3 2 3 7 7" xfId="19891"/>
    <cellStyle name="Normal 2 3 2 3 7 8" xfId="31079"/>
    <cellStyle name="Normal 2 3 2 3 7 9" xfId="42265"/>
    <cellStyle name="Normal 2 3 2 3 8" xfId="1747"/>
    <cellStyle name="Normal 2 3 2 3 8 10" xfId="44278"/>
    <cellStyle name="Normal 2 3 2 3 8 2" xfId="11551"/>
    <cellStyle name="Normal 2 3 2 3 8 2 2" xfId="22037"/>
    <cellStyle name="Normal 2 3 2 3 8 2 3" xfId="33225"/>
    <cellStyle name="Normal 2 3 2 3 8 3" xfId="13279"/>
    <cellStyle name="Normal 2 3 2 3 8 3 2" xfId="23930"/>
    <cellStyle name="Normal 2 3 2 3 8 3 3" xfId="35116"/>
    <cellStyle name="Normal 2 3 2 3 8 4" xfId="15004"/>
    <cellStyle name="Normal 2 3 2 3 8 4 2" xfId="25826"/>
    <cellStyle name="Normal 2 3 2 3 8 4 3" xfId="37012"/>
    <cellStyle name="Normal 2 3 2 3 8 5" xfId="16729"/>
    <cellStyle name="Normal 2 3 2 3 8 5 2" xfId="27722"/>
    <cellStyle name="Normal 2 3 2 3 8 5 3" xfId="38908"/>
    <cellStyle name="Normal 2 3 2 3 8 6" xfId="18454"/>
    <cellStyle name="Normal 2 3 2 3 8 6 2" xfId="29618"/>
    <cellStyle name="Normal 2 3 2 3 8 6 3" xfId="40804"/>
    <cellStyle name="Normal 2 3 2 3 8 7" xfId="20179"/>
    <cellStyle name="Normal 2 3 2 3 8 8" xfId="31367"/>
    <cellStyle name="Normal 2 3 2 3 8 9" xfId="42553"/>
    <cellStyle name="Normal 2 3 2 3 9" xfId="2144"/>
    <cellStyle name="Normal 2 3 2 3 9 2" xfId="20467"/>
    <cellStyle name="Normal 2 3 2 3 9 3" xfId="31655"/>
    <cellStyle name="Normal 2 3 2 4" xfId="180"/>
    <cellStyle name="Normal 2 3 2 4 10" xfId="11854"/>
    <cellStyle name="Normal 2 3 2 4 10 2" xfId="22365"/>
    <cellStyle name="Normal 2 3 2 4 10 3" xfId="33551"/>
    <cellStyle name="Normal 2 3 2 4 11" xfId="13579"/>
    <cellStyle name="Normal 2 3 2 4 11 2" xfId="24261"/>
    <cellStyle name="Normal 2 3 2 4 11 3" xfId="35447"/>
    <cellStyle name="Normal 2 3 2 4 12" xfId="15304"/>
    <cellStyle name="Normal 2 3 2 4 12 2" xfId="26157"/>
    <cellStyle name="Normal 2 3 2 4 12 3" xfId="37343"/>
    <cellStyle name="Normal 2 3 2 4 13" xfId="17029"/>
    <cellStyle name="Normal 2 3 2 4 13 2" xfId="28053"/>
    <cellStyle name="Normal 2 3 2 4 13 3" xfId="39239"/>
    <cellStyle name="Normal 2 3 2 4 14" xfId="18754"/>
    <cellStyle name="Normal 2 3 2 4 15" xfId="29942"/>
    <cellStyle name="Normal 2 3 2 4 16" xfId="41128"/>
    <cellStyle name="Normal 2 3 2 4 17" xfId="42853"/>
    <cellStyle name="Normal 2 3 2 4 2" xfId="270"/>
    <cellStyle name="Normal 2 3 2 4 2 10" xfId="13661"/>
    <cellStyle name="Normal 2 3 2 4 2 10 2" xfId="24351"/>
    <cellStyle name="Normal 2 3 2 4 2 10 3" xfId="35537"/>
    <cellStyle name="Normal 2 3 2 4 2 11" xfId="15386"/>
    <cellStyle name="Normal 2 3 2 4 2 11 2" xfId="26247"/>
    <cellStyle name="Normal 2 3 2 4 2 11 3" xfId="37433"/>
    <cellStyle name="Normal 2 3 2 4 2 12" xfId="17111"/>
    <cellStyle name="Normal 2 3 2 4 2 12 2" xfId="28143"/>
    <cellStyle name="Normal 2 3 2 4 2 12 3" xfId="39329"/>
    <cellStyle name="Normal 2 3 2 4 2 13" xfId="18836"/>
    <cellStyle name="Normal 2 3 2 4 2 14" xfId="30024"/>
    <cellStyle name="Normal 2 3 2 4 2 15" xfId="41210"/>
    <cellStyle name="Normal 2 3 2 4 2 16" xfId="42935"/>
    <cellStyle name="Normal 2 3 2 4 2 2" xfId="428"/>
    <cellStyle name="Normal 2 3 2 4 2 2 10" xfId="15530"/>
    <cellStyle name="Normal 2 3 2 4 2 2 10 2" xfId="26405"/>
    <cellStyle name="Normal 2 3 2 4 2 2 10 3" xfId="37591"/>
    <cellStyle name="Normal 2 3 2 4 2 2 11" xfId="17255"/>
    <cellStyle name="Normal 2 3 2 4 2 2 11 2" xfId="28301"/>
    <cellStyle name="Normal 2 3 2 4 2 2 11 3" xfId="39487"/>
    <cellStyle name="Normal 2 3 2 4 2 2 12" xfId="18980"/>
    <cellStyle name="Normal 2 3 2 4 2 2 13" xfId="30168"/>
    <cellStyle name="Normal 2 3 2 4 2 2 14" xfId="41354"/>
    <cellStyle name="Normal 2 3 2 4 2 2 15" xfId="43079"/>
    <cellStyle name="Normal 2 3 2 4 2 2 2" xfId="746"/>
    <cellStyle name="Normal 2 3 2 4 2 2 2 10" xfId="43367"/>
    <cellStyle name="Normal 2 3 2 4 2 2 2 2" xfId="10640"/>
    <cellStyle name="Normal 2 3 2 4 2 2 2 2 2" xfId="21036"/>
    <cellStyle name="Normal 2 3 2 4 2 2 2 2 3" xfId="32224"/>
    <cellStyle name="Normal 2 3 2 4 2 2 2 3" xfId="12368"/>
    <cellStyle name="Normal 2 3 2 4 2 2 2 3 2" xfId="22929"/>
    <cellStyle name="Normal 2 3 2 4 2 2 2 3 3" xfId="34115"/>
    <cellStyle name="Normal 2 3 2 4 2 2 2 4" xfId="14093"/>
    <cellStyle name="Normal 2 3 2 4 2 2 2 4 2" xfId="24825"/>
    <cellStyle name="Normal 2 3 2 4 2 2 2 4 3" xfId="36011"/>
    <cellStyle name="Normal 2 3 2 4 2 2 2 5" xfId="15818"/>
    <cellStyle name="Normal 2 3 2 4 2 2 2 5 2" xfId="26721"/>
    <cellStyle name="Normal 2 3 2 4 2 2 2 5 3" xfId="37907"/>
    <cellStyle name="Normal 2 3 2 4 2 2 2 6" xfId="17543"/>
    <cellStyle name="Normal 2 3 2 4 2 2 2 6 2" xfId="28617"/>
    <cellStyle name="Normal 2 3 2 4 2 2 2 6 3" xfId="39803"/>
    <cellStyle name="Normal 2 3 2 4 2 2 2 7" xfId="19268"/>
    <cellStyle name="Normal 2 3 2 4 2 2 2 8" xfId="30456"/>
    <cellStyle name="Normal 2 3 2 4 2 2 2 9" xfId="41642"/>
    <cellStyle name="Normal 2 3 2 4 2 2 3" xfId="1062"/>
    <cellStyle name="Normal 2 3 2 4 2 2 3 10" xfId="43655"/>
    <cellStyle name="Normal 2 3 2 4 2 2 3 2" xfId="10928"/>
    <cellStyle name="Normal 2 3 2 4 2 2 3 2 2" xfId="21352"/>
    <cellStyle name="Normal 2 3 2 4 2 2 3 2 3" xfId="32540"/>
    <cellStyle name="Normal 2 3 2 4 2 2 3 3" xfId="12656"/>
    <cellStyle name="Normal 2 3 2 4 2 2 3 3 2" xfId="23245"/>
    <cellStyle name="Normal 2 3 2 4 2 2 3 3 3" xfId="34431"/>
    <cellStyle name="Normal 2 3 2 4 2 2 3 4" xfId="14381"/>
    <cellStyle name="Normal 2 3 2 4 2 2 3 4 2" xfId="25141"/>
    <cellStyle name="Normal 2 3 2 4 2 2 3 4 3" xfId="36327"/>
    <cellStyle name="Normal 2 3 2 4 2 2 3 5" xfId="16106"/>
    <cellStyle name="Normal 2 3 2 4 2 2 3 5 2" xfId="27037"/>
    <cellStyle name="Normal 2 3 2 4 2 2 3 5 3" xfId="38223"/>
    <cellStyle name="Normal 2 3 2 4 2 2 3 6" xfId="17831"/>
    <cellStyle name="Normal 2 3 2 4 2 2 3 6 2" xfId="28933"/>
    <cellStyle name="Normal 2 3 2 4 2 2 3 6 3" xfId="40119"/>
    <cellStyle name="Normal 2 3 2 4 2 2 3 7" xfId="19556"/>
    <cellStyle name="Normal 2 3 2 4 2 2 3 8" xfId="30744"/>
    <cellStyle name="Normal 2 3 2 4 2 2 3 9" xfId="41930"/>
    <cellStyle name="Normal 2 3 2 4 2 2 4" xfId="1378"/>
    <cellStyle name="Normal 2 3 2 4 2 2 4 10" xfId="43943"/>
    <cellStyle name="Normal 2 3 2 4 2 2 4 2" xfId="11216"/>
    <cellStyle name="Normal 2 3 2 4 2 2 4 2 2" xfId="21668"/>
    <cellStyle name="Normal 2 3 2 4 2 2 4 2 3" xfId="32856"/>
    <cellStyle name="Normal 2 3 2 4 2 2 4 3" xfId="12944"/>
    <cellStyle name="Normal 2 3 2 4 2 2 4 3 2" xfId="23561"/>
    <cellStyle name="Normal 2 3 2 4 2 2 4 3 3" xfId="34747"/>
    <cellStyle name="Normal 2 3 2 4 2 2 4 4" xfId="14669"/>
    <cellStyle name="Normal 2 3 2 4 2 2 4 4 2" xfId="25457"/>
    <cellStyle name="Normal 2 3 2 4 2 2 4 4 3" xfId="36643"/>
    <cellStyle name="Normal 2 3 2 4 2 2 4 5" xfId="16394"/>
    <cellStyle name="Normal 2 3 2 4 2 2 4 5 2" xfId="27353"/>
    <cellStyle name="Normal 2 3 2 4 2 2 4 5 3" xfId="38539"/>
    <cellStyle name="Normal 2 3 2 4 2 2 4 6" xfId="18119"/>
    <cellStyle name="Normal 2 3 2 4 2 2 4 6 2" xfId="29249"/>
    <cellStyle name="Normal 2 3 2 4 2 2 4 6 3" xfId="40435"/>
    <cellStyle name="Normal 2 3 2 4 2 2 4 7" xfId="19844"/>
    <cellStyle name="Normal 2 3 2 4 2 2 4 8" xfId="31032"/>
    <cellStyle name="Normal 2 3 2 4 2 2 4 9" xfId="42218"/>
    <cellStyle name="Normal 2 3 2 4 2 2 5" xfId="1694"/>
    <cellStyle name="Normal 2 3 2 4 2 2 5 10" xfId="44231"/>
    <cellStyle name="Normal 2 3 2 4 2 2 5 2" xfId="11504"/>
    <cellStyle name="Normal 2 3 2 4 2 2 5 2 2" xfId="21984"/>
    <cellStyle name="Normal 2 3 2 4 2 2 5 2 3" xfId="33172"/>
    <cellStyle name="Normal 2 3 2 4 2 2 5 3" xfId="13232"/>
    <cellStyle name="Normal 2 3 2 4 2 2 5 3 2" xfId="23877"/>
    <cellStyle name="Normal 2 3 2 4 2 2 5 3 3" xfId="35063"/>
    <cellStyle name="Normal 2 3 2 4 2 2 5 4" xfId="14957"/>
    <cellStyle name="Normal 2 3 2 4 2 2 5 4 2" xfId="25773"/>
    <cellStyle name="Normal 2 3 2 4 2 2 5 4 3" xfId="36959"/>
    <cellStyle name="Normal 2 3 2 4 2 2 5 5" xfId="16682"/>
    <cellStyle name="Normal 2 3 2 4 2 2 5 5 2" xfId="27669"/>
    <cellStyle name="Normal 2 3 2 4 2 2 5 5 3" xfId="38855"/>
    <cellStyle name="Normal 2 3 2 4 2 2 5 6" xfId="18407"/>
    <cellStyle name="Normal 2 3 2 4 2 2 5 6 2" xfId="29565"/>
    <cellStyle name="Normal 2 3 2 4 2 2 5 6 3" xfId="40751"/>
    <cellStyle name="Normal 2 3 2 4 2 2 5 7" xfId="20132"/>
    <cellStyle name="Normal 2 3 2 4 2 2 5 8" xfId="31320"/>
    <cellStyle name="Normal 2 3 2 4 2 2 5 9" xfId="42506"/>
    <cellStyle name="Normal 2 3 2 4 2 2 6" xfId="2010"/>
    <cellStyle name="Normal 2 3 2 4 2 2 6 10" xfId="44519"/>
    <cellStyle name="Normal 2 3 2 4 2 2 6 2" xfId="11792"/>
    <cellStyle name="Normal 2 3 2 4 2 2 6 2 2" xfId="22300"/>
    <cellStyle name="Normal 2 3 2 4 2 2 6 2 3" xfId="33488"/>
    <cellStyle name="Normal 2 3 2 4 2 2 6 3" xfId="13520"/>
    <cellStyle name="Normal 2 3 2 4 2 2 6 3 2" xfId="24193"/>
    <cellStyle name="Normal 2 3 2 4 2 2 6 3 3" xfId="35379"/>
    <cellStyle name="Normal 2 3 2 4 2 2 6 4" xfId="15245"/>
    <cellStyle name="Normal 2 3 2 4 2 2 6 4 2" xfId="26089"/>
    <cellStyle name="Normal 2 3 2 4 2 2 6 4 3" xfId="37275"/>
    <cellStyle name="Normal 2 3 2 4 2 2 6 5" xfId="16970"/>
    <cellStyle name="Normal 2 3 2 4 2 2 6 5 2" xfId="27985"/>
    <cellStyle name="Normal 2 3 2 4 2 2 6 5 3" xfId="39171"/>
    <cellStyle name="Normal 2 3 2 4 2 2 6 6" xfId="18695"/>
    <cellStyle name="Normal 2 3 2 4 2 2 6 6 2" xfId="29881"/>
    <cellStyle name="Normal 2 3 2 4 2 2 6 6 3" xfId="41067"/>
    <cellStyle name="Normal 2 3 2 4 2 2 6 7" xfId="20420"/>
    <cellStyle name="Normal 2 3 2 4 2 2 6 8" xfId="31608"/>
    <cellStyle name="Normal 2 3 2 4 2 2 6 9" xfId="42794"/>
    <cellStyle name="Normal 2 3 2 4 2 2 7" xfId="10351"/>
    <cellStyle name="Normal 2 3 2 4 2 2 7 2" xfId="20720"/>
    <cellStyle name="Normal 2 3 2 4 2 2 7 3" xfId="31908"/>
    <cellStyle name="Normal 2 3 2 4 2 2 8" xfId="12080"/>
    <cellStyle name="Normal 2 3 2 4 2 2 8 2" xfId="22613"/>
    <cellStyle name="Normal 2 3 2 4 2 2 8 3" xfId="33799"/>
    <cellStyle name="Normal 2 3 2 4 2 2 9" xfId="13805"/>
    <cellStyle name="Normal 2 3 2 4 2 2 9 2" xfId="24509"/>
    <cellStyle name="Normal 2 3 2 4 2 2 9 3" xfId="35695"/>
    <cellStyle name="Normal 2 3 2 4 2 3" xfId="588"/>
    <cellStyle name="Normal 2 3 2 4 2 3 10" xfId="43223"/>
    <cellStyle name="Normal 2 3 2 4 2 3 2" xfId="10496"/>
    <cellStyle name="Normal 2 3 2 4 2 3 2 2" xfId="20878"/>
    <cellStyle name="Normal 2 3 2 4 2 3 2 3" xfId="32066"/>
    <cellStyle name="Normal 2 3 2 4 2 3 3" xfId="12224"/>
    <cellStyle name="Normal 2 3 2 4 2 3 3 2" xfId="22771"/>
    <cellStyle name="Normal 2 3 2 4 2 3 3 3" xfId="33957"/>
    <cellStyle name="Normal 2 3 2 4 2 3 4" xfId="13949"/>
    <cellStyle name="Normal 2 3 2 4 2 3 4 2" xfId="24667"/>
    <cellStyle name="Normal 2 3 2 4 2 3 4 3" xfId="35853"/>
    <cellStyle name="Normal 2 3 2 4 2 3 5" xfId="15674"/>
    <cellStyle name="Normal 2 3 2 4 2 3 5 2" xfId="26563"/>
    <cellStyle name="Normal 2 3 2 4 2 3 5 3" xfId="37749"/>
    <cellStyle name="Normal 2 3 2 4 2 3 6" xfId="17399"/>
    <cellStyle name="Normal 2 3 2 4 2 3 6 2" xfId="28459"/>
    <cellStyle name="Normal 2 3 2 4 2 3 6 3" xfId="39645"/>
    <cellStyle name="Normal 2 3 2 4 2 3 7" xfId="19124"/>
    <cellStyle name="Normal 2 3 2 4 2 3 8" xfId="30312"/>
    <cellStyle name="Normal 2 3 2 4 2 3 9" xfId="41498"/>
    <cellStyle name="Normal 2 3 2 4 2 4" xfId="904"/>
    <cellStyle name="Normal 2 3 2 4 2 4 10" xfId="43511"/>
    <cellStyle name="Normal 2 3 2 4 2 4 2" xfId="10784"/>
    <cellStyle name="Normal 2 3 2 4 2 4 2 2" xfId="21194"/>
    <cellStyle name="Normal 2 3 2 4 2 4 2 3" xfId="32382"/>
    <cellStyle name="Normal 2 3 2 4 2 4 3" xfId="12512"/>
    <cellStyle name="Normal 2 3 2 4 2 4 3 2" xfId="23087"/>
    <cellStyle name="Normal 2 3 2 4 2 4 3 3" xfId="34273"/>
    <cellStyle name="Normal 2 3 2 4 2 4 4" xfId="14237"/>
    <cellStyle name="Normal 2 3 2 4 2 4 4 2" xfId="24983"/>
    <cellStyle name="Normal 2 3 2 4 2 4 4 3" xfId="36169"/>
    <cellStyle name="Normal 2 3 2 4 2 4 5" xfId="15962"/>
    <cellStyle name="Normal 2 3 2 4 2 4 5 2" xfId="26879"/>
    <cellStyle name="Normal 2 3 2 4 2 4 5 3" xfId="38065"/>
    <cellStyle name="Normal 2 3 2 4 2 4 6" xfId="17687"/>
    <cellStyle name="Normal 2 3 2 4 2 4 6 2" xfId="28775"/>
    <cellStyle name="Normal 2 3 2 4 2 4 6 3" xfId="39961"/>
    <cellStyle name="Normal 2 3 2 4 2 4 7" xfId="19412"/>
    <cellStyle name="Normal 2 3 2 4 2 4 8" xfId="30600"/>
    <cellStyle name="Normal 2 3 2 4 2 4 9" xfId="41786"/>
    <cellStyle name="Normal 2 3 2 4 2 5" xfId="1220"/>
    <cellStyle name="Normal 2 3 2 4 2 5 10" xfId="43799"/>
    <cellStyle name="Normal 2 3 2 4 2 5 2" xfId="11072"/>
    <cellStyle name="Normal 2 3 2 4 2 5 2 2" xfId="21510"/>
    <cellStyle name="Normal 2 3 2 4 2 5 2 3" xfId="32698"/>
    <cellStyle name="Normal 2 3 2 4 2 5 3" xfId="12800"/>
    <cellStyle name="Normal 2 3 2 4 2 5 3 2" xfId="23403"/>
    <cellStyle name="Normal 2 3 2 4 2 5 3 3" xfId="34589"/>
    <cellStyle name="Normal 2 3 2 4 2 5 4" xfId="14525"/>
    <cellStyle name="Normal 2 3 2 4 2 5 4 2" xfId="25299"/>
    <cellStyle name="Normal 2 3 2 4 2 5 4 3" xfId="36485"/>
    <cellStyle name="Normal 2 3 2 4 2 5 5" xfId="16250"/>
    <cellStyle name="Normal 2 3 2 4 2 5 5 2" xfId="27195"/>
    <cellStyle name="Normal 2 3 2 4 2 5 5 3" xfId="38381"/>
    <cellStyle name="Normal 2 3 2 4 2 5 6" xfId="17975"/>
    <cellStyle name="Normal 2 3 2 4 2 5 6 2" xfId="29091"/>
    <cellStyle name="Normal 2 3 2 4 2 5 6 3" xfId="40277"/>
    <cellStyle name="Normal 2 3 2 4 2 5 7" xfId="19700"/>
    <cellStyle name="Normal 2 3 2 4 2 5 8" xfId="30888"/>
    <cellStyle name="Normal 2 3 2 4 2 5 9" xfId="42074"/>
    <cellStyle name="Normal 2 3 2 4 2 6" xfId="1536"/>
    <cellStyle name="Normal 2 3 2 4 2 6 10" xfId="44087"/>
    <cellStyle name="Normal 2 3 2 4 2 6 2" xfId="11360"/>
    <cellStyle name="Normal 2 3 2 4 2 6 2 2" xfId="21826"/>
    <cellStyle name="Normal 2 3 2 4 2 6 2 3" xfId="33014"/>
    <cellStyle name="Normal 2 3 2 4 2 6 3" xfId="13088"/>
    <cellStyle name="Normal 2 3 2 4 2 6 3 2" xfId="23719"/>
    <cellStyle name="Normal 2 3 2 4 2 6 3 3" xfId="34905"/>
    <cellStyle name="Normal 2 3 2 4 2 6 4" xfId="14813"/>
    <cellStyle name="Normal 2 3 2 4 2 6 4 2" xfId="25615"/>
    <cellStyle name="Normal 2 3 2 4 2 6 4 3" xfId="36801"/>
    <cellStyle name="Normal 2 3 2 4 2 6 5" xfId="16538"/>
    <cellStyle name="Normal 2 3 2 4 2 6 5 2" xfId="27511"/>
    <cellStyle name="Normal 2 3 2 4 2 6 5 3" xfId="38697"/>
    <cellStyle name="Normal 2 3 2 4 2 6 6" xfId="18263"/>
    <cellStyle name="Normal 2 3 2 4 2 6 6 2" xfId="29407"/>
    <cellStyle name="Normal 2 3 2 4 2 6 6 3" xfId="40593"/>
    <cellStyle name="Normal 2 3 2 4 2 6 7" xfId="19988"/>
    <cellStyle name="Normal 2 3 2 4 2 6 8" xfId="31176"/>
    <cellStyle name="Normal 2 3 2 4 2 6 9" xfId="42362"/>
    <cellStyle name="Normal 2 3 2 4 2 7" xfId="1852"/>
    <cellStyle name="Normal 2 3 2 4 2 7 10" xfId="44375"/>
    <cellStyle name="Normal 2 3 2 4 2 7 2" xfId="11648"/>
    <cellStyle name="Normal 2 3 2 4 2 7 2 2" xfId="22142"/>
    <cellStyle name="Normal 2 3 2 4 2 7 2 3" xfId="33330"/>
    <cellStyle name="Normal 2 3 2 4 2 7 3" xfId="13376"/>
    <cellStyle name="Normal 2 3 2 4 2 7 3 2" xfId="24035"/>
    <cellStyle name="Normal 2 3 2 4 2 7 3 3" xfId="35221"/>
    <cellStyle name="Normal 2 3 2 4 2 7 4" xfId="15101"/>
    <cellStyle name="Normal 2 3 2 4 2 7 4 2" xfId="25931"/>
    <cellStyle name="Normal 2 3 2 4 2 7 4 3" xfId="37117"/>
    <cellStyle name="Normal 2 3 2 4 2 7 5" xfId="16826"/>
    <cellStyle name="Normal 2 3 2 4 2 7 5 2" xfId="27827"/>
    <cellStyle name="Normal 2 3 2 4 2 7 5 3" xfId="39013"/>
    <cellStyle name="Normal 2 3 2 4 2 7 6" xfId="18551"/>
    <cellStyle name="Normal 2 3 2 4 2 7 6 2" xfId="29723"/>
    <cellStyle name="Normal 2 3 2 4 2 7 6 3" xfId="40909"/>
    <cellStyle name="Normal 2 3 2 4 2 7 7" xfId="20276"/>
    <cellStyle name="Normal 2 3 2 4 2 7 8" xfId="31464"/>
    <cellStyle name="Normal 2 3 2 4 2 7 9" xfId="42650"/>
    <cellStyle name="Normal 2 3 2 4 2 8" xfId="2069"/>
    <cellStyle name="Normal 2 3 2 4 2 8 2" xfId="20564"/>
    <cellStyle name="Normal 2 3 2 4 2 8 3" xfId="31752"/>
    <cellStyle name="Normal 2 3 2 4 2 9" xfId="11936"/>
    <cellStyle name="Normal 2 3 2 4 2 9 2" xfId="22455"/>
    <cellStyle name="Normal 2 3 2 4 2 9 3" xfId="33641"/>
    <cellStyle name="Normal 2 3 2 4 3" xfId="338"/>
    <cellStyle name="Normal 2 3 2 4 3 10" xfId="15448"/>
    <cellStyle name="Normal 2 3 2 4 3 10 2" xfId="26315"/>
    <cellStyle name="Normal 2 3 2 4 3 10 3" xfId="37501"/>
    <cellStyle name="Normal 2 3 2 4 3 11" xfId="17173"/>
    <cellStyle name="Normal 2 3 2 4 3 11 2" xfId="28211"/>
    <cellStyle name="Normal 2 3 2 4 3 11 3" xfId="39397"/>
    <cellStyle name="Normal 2 3 2 4 3 12" xfId="18898"/>
    <cellStyle name="Normal 2 3 2 4 3 13" xfId="30086"/>
    <cellStyle name="Normal 2 3 2 4 3 14" xfId="41272"/>
    <cellStyle name="Normal 2 3 2 4 3 15" xfId="42997"/>
    <cellStyle name="Normal 2 3 2 4 3 2" xfId="656"/>
    <cellStyle name="Normal 2 3 2 4 3 2 10" xfId="43285"/>
    <cellStyle name="Normal 2 3 2 4 3 2 2" xfId="10558"/>
    <cellStyle name="Normal 2 3 2 4 3 2 2 2" xfId="20946"/>
    <cellStyle name="Normal 2 3 2 4 3 2 2 3" xfId="32134"/>
    <cellStyle name="Normal 2 3 2 4 3 2 3" xfId="12286"/>
    <cellStyle name="Normal 2 3 2 4 3 2 3 2" xfId="22839"/>
    <cellStyle name="Normal 2 3 2 4 3 2 3 3" xfId="34025"/>
    <cellStyle name="Normal 2 3 2 4 3 2 4" xfId="14011"/>
    <cellStyle name="Normal 2 3 2 4 3 2 4 2" xfId="24735"/>
    <cellStyle name="Normal 2 3 2 4 3 2 4 3" xfId="35921"/>
    <cellStyle name="Normal 2 3 2 4 3 2 5" xfId="15736"/>
    <cellStyle name="Normal 2 3 2 4 3 2 5 2" xfId="26631"/>
    <cellStyle name="Normal 2 3 2 4 3 2 5 3" xfId="37817"/>
    <cellStyle name="Normal 2 3 2 4 3 2 6" xfId="17461"/>
    <cellStyle name="Normal 2 3 2 4 3 2 6 2" xfId="28527"/>
    <cellStyle name="Normal 2 3 2 4 3 2 6 3" xfId="39713"/>
    <cellStyle name="Normal 2 3 2 4 3 2 7" xfId="19186"/>
    <cellStyle name="Normal 2 3 2 4 3 2 8" xfId="30374"/>
    <cellStyle name="Normal 2 3 2 4 3 2 9" xfId="41560"/>
    <cellStyle name="Normal 2 3 2 4 3 3" xfId="972"/>
    <cellStyle name="Normal 2 3 2 4 3 3 10" xfId="43573"/>
    <cellStyle name="Normal 2 3 2 4 3 3 2" xfId="10846"/>
    <cellStyle name="Normal 2 3 2 4 3 3 2 2" xfId="21262"/>
    <cellStyle name="Normal 2 3 2 4 3 3 2 3" xfId="32450"/>
    <cellStyle name="Normal 2 3 2 4 3 3 3" xfId="12574"/>
    <cellStyle name="Normal 2 3 2 4 3 3 3 2" xfId="23155"/>
    <cellStyle name="Normal 2 3 2 4 3 3 3 3" xfId="34341"/>
    <cellStyle name="Normal 2 3 2 4 3 3 4" xfId="14299"/>
    <cellStyle name="Normal 2 3 2 4 3 3 4 2" xfId="25051"/>
    <cellStyle name="Normal 2 3 2 4 3 3 4 3" xfId="36237"/>
    <cellStyle name="Normal 2 3 2 4 3 3 5" xfId="16024"/>
    <cellStyle name="Normal 2 3 2 4 3 3 5 2" xfId="26947"/>
    <cellStyle name="Normal 2 3 2 4 3 3 5 3" xfId="38133"/>
    <cellStyle name="Normal 2 3 2 4 3 3 6" xfId="17749"/>
    <cellStyle name="Normal 2 3 2 4 3 3 6 2" xfId="28843"/>
    <cellStyle name="Normal 2 3 2 4 3 3 6 3" xfId="40029"/>
    <cellStyle name="Normal 2 3 2 4 3 3 7" xfId="19474"/>
    <cellStyle name="Normal 2 3 2 4 3 3 8" xfId="30662"/>
    <cellStyle name="Normal 2 3 2 4 3 3 9" xfId="41848"/>
    <cellStyle name="Normal 2 3 2 4 3 4" xfId="1288"/>
    <cellStyle name="Normal 2 3 2 4 3 4 10" xfId="43861"/>
    <cellStyle name="Normal 2 3 2 4 3 4 2" xfId="11134"/>
    <cellStyle name="Normal 2 3 2 4 3 4 2 2" xfId="21578"/>
    <cellStyle name="Normal 2 3 2 4 3 4 2 3" xfId="32766"/>
    <cellStyle name="Normal 2 3 2 4 3 4 3" xfId="12862"/>
    <cellStyle name="Normal 2 3 2 4 3 4 3 2" xfId="23471"/>
    <cellStyle name="Normal 2 3 2 4 3 4 3 3" xfId="34657"/>
    <cellStyle name="Normal 2 3 2 4 3 4 4" xfId="14587"/>
    <cellStyle name="Normal 2 3 2 4 3 4 4 2" xfId="25367"/>
    <cellStyle name="Normal 2 3 2 4 3 4 4 3" xfId="36553"/>
    <cellStyle name="Normal 2 3 2 4 3 4 5" xfId="16312"/>
    <cellStyle name="Normal 2 3 2 4 3 4 5 2" xfId="27263"/>
    <cellStyle name="Normal 2 3 2 4 3 4 5 3" xfId="38449"/>
    <cellStyle name="Normal 2 3 2 4 3 4 6" xfId="18037"/>
    <cellStyle name="Normal 2 3 2 4 3 4 6 2" xfId="29159"/>
    <cellStyle name="Normal 2 3 2 4 3 4 6 3" xfId="40345"/>
    <cellStyle name="Normal 2 3 2 4 3 4 7" xfId="19762"/>
    <cellStyle name="Normal 2 3 2 4 3 4 8" xfId="30950"/>
    <cellStyle name="Normal 2 3 2 4 3 4 9" xfId="42136"/>
    <cellStyle name="Normal 2 3 2 4 3 5" xfId="1604"/>
    <cellStyle name="Normal 2 3 2 4 3 5 10" xfId="44149"/>
    <cellStyle name="Normal 2 3 2 4 3 5 2" xfId="11422"/>
    <cellStyle name="Normal 2 3 2 4 3 5 2 2" xfId="21894"/>
    <cellStyle name="Normal 2 3 2 4 3 5 2 3" xfId="33082"/>
    <cellStyle name="Normal 2 3 2 4 3 5 3" xfId="13150"/>
    <cellStyle name="Normal 2 3 2 4 3 5 3 2" xfId="23787"/>
    <cellStyle name="Normal 2 3 2 4 3 5 3 3" xfId="34973"/>
    <cellStyle name="Normal 2 3 2 4 3 5 4" xfId="14875"/>
    <cellStyle name="Normal 2 3 2 4 3 5 4 2" xfId="25683"/>
    <cellStyle name="Normal 2 3 2 4 3 5 4 3" xfId="36869"/>
    <cellStyle name="Normal 2 3 2 4 3 5 5" xfId="16600"/>
    <cellStyle name="Normal 2 3 2 4 3 5 5 2" xfId="27579"/>
    <cellStyle name="Normal 2 3 2 4 3 5 5 3" xfId="38765"/>
    <cellStyle name="Normal 2 3 2 4 3 5 6" xfId="18325"/>
    <cellStyle name="Normal 2 3 2 4 3 5 6 2" xfId="29475"/>
    <cellStyle name="Normal 2 3 2 4 3 5 6 3" xfId="40661"/>
    <cellStyle name="Normal 2 3 2 4 3 5 7" xfId="20050"/>
    <cellStyle name="Normal 2 3 2 4 3 5 8" xfId="31238"/>
    <cellStyle name="Normal 2 3 2 4 3 5 9" xfId="42424"/>
    <cellStyle name="Normal 2 3 2 4 3 6" xfId="1920"/>
    <cellStyle name="Normal 2 3 2 4 3 6 10" xfId="44437"/>
    <cellStyle name="Normal 2 3 2 4 3 6 2" xfId="11710"/>
    <cellStyle name="Normal 2 3 2 4 3 6 2 2" xfId="22210"/>
    <cellStyle name="Normal 2 3 2 4 3 6 2 3" xfId="33398"/>
    <cellStyle name="Normal 2 3 2 4 3 6 3" xfId="13438"/>
    <cellStyle name="Normal 2 3 2 4 3 6 3 2" xfId="24103"/>
    <cellStyle name="Normal 2 3 2 4 3 6 3 3" xfId="35289"/>
    <cellStyle name="Normal 2 3 2 4 3 6 4" xfId="15163"/>
    <cellStyle name="Normal 2 3 2 4 3 6 4 2" xfId="25999"/>
    <cellStyle name="Normal 2 3 2 4 3 6 4 3" xfId="37185"/>
    <cellStyle name="Normal 2 3 2 4 3 6 5" xfId="16888"/>
    <cellStyle name="Normal 2 3 2 4 3 6 5 2" xfId="27895"/>
    <cellStyle name="Normal 2 3 2 4 3 6 5 3" xfId="39081"/>
    <cellStyle name="Normal 2 3 2 4 3 6 6" xfId="18613"/>
    <cellStyle name="Normal 2 3 2 4 3 6 6 2" xfId="29791"/>
    <cellStyle name="Normal 2 3 2 4 3 6 6 3" xfId="40977"/>
    <cellStyle name="Normal 2 3 2 4 3 6 7" xfId="20338"/>
    <cellStyle name="Normal 2 3 2 4 3 6 8" xfId="31526"/>
    <cellStyle name="Normal 2 3 2 4 3 6 9" xfId="42712"/>
    <cellStyle name="Normal 2 3 2 4 3 7" xfId="10269"/>
    <cellStyle name="Normal 2 3 2 4 3 7 2" xfId="20630"/>
    <cellStyle name="Normal 2 3 2 4 3 7 3" xfId="31818"/>
    <cellStyle name="Normal 2 3 2 4 3 8" xfId="11998"/>
    <cellStyle name="Normal 2 3 2 4 3 8 2" xfId="22523"/>
    <cellStyle name="Normal 2 3 2 4 3 8 3" xfId="33709"/>
    <cellStyle name="Normal 2 3 2 4 3 9" xfId="13723"/>
    <cellStyle name="Normal 2 3 2 4 3 9 2" xfId="24419"/>
    <cellStyle name="Normal 2 3 2 4 3 9 3" xfId="35605"/>
    <cellStyle name="Normal 2 3 2 4 4" xfId="498"/>
    <cellStyle name="Normal 2 3 2 4 4 10" xfId="43141"/>
    <cellStyle name="Normal 2 3 2 4 4 2" xfId="10414"/>
    <cellStyle name="Normal 2 3 2 4 4 2 2" xfId="20788"/>
    <cellStyle name="Normal 2 3 2 4 4 2 3" xfId="31976"/>
    <cellStyle name="Normal 2 3 2 4 4 3" xfId="12142"/>
    <cellStyle name="Normal 2 3 2 4 4 3 2" xfId="22681"/>
    <cellStyle name="Normal 2 3 2 4 4 3 3" xfId="33867"/>
    <cellStyle name="Normal 2 3 2 4 4 4" xfId="13867"/>
    <cellStyle name="Normal 2 3 2 4 4 4 2" xfId="24577"/>
    <cellStyle name="Normal 2 3 2 4 4 4 3" xfId="35763"/>
    <cellStyle name="Normal 2 3 2 4 4 5" xfId="15592"/>
    <cellStyle name="Normal 2 3 2 4 4 5 2" xfId="26473"/>
    <cellStyle name="Normal 2 3 2 4 4 5 3" xfId="37659"/>
    <cellStyle name="Normal 2 3 2 4 4 6" xfId="17317"/>
    <cellStyle name="Normal 2 3 2 4 4 6 2" xfId="28369"/>
    <cellStyle name="Normal 2 3 2 4 4 6 3" xfId="39555"/>
    <cellStyle name="Normal 2 3 2 4 4 7" xfId="19042"/>
    <cellStyle name="Normal 2 3 2 4 4 8" xfId="30230"/>
    <cellStyle name="Normal 2 3 2 4 4 9" xfId="41416"/>
    <cellStyle name="Normal 2 3 2 4 5" xfId="814"/>
    <cellStyle name="Normal 2 3 2 4 5 10" xfId="43429"/>
    <cellStyle name="Normal 2 3 2 4 5 2" xfId="10702"/>
    <cellStyle name="Normal 2 3 2 4 5 2 2" xfId="21104"/>
    <cellStyle name="Normal 2 3 2 4 5 2 3" xfId="32292"/>
    <cellStyle name="Normal 2 3 2 4 5 3" xfId="12430"/>
    <cellStyle name="Normal 2 3 2 4 5 3 2" xfId="22997"/>
    <cellStyle name="Normal 2 3 2 4 5 3 3" xfId="34183"/>
    <cellStyle name="Normal 2 3 2 4 5 4" xfId="14155"/>
    <cellStyle name="Normal 2 3 2 4 5 4 2" xfId="24893"/>
    <cellStyle name="Normal 2 3 2 4 5 4 3" xfId="36079"/>
    <cellStyle name="Normal 2 3 2 4 5 5" xfId="15880"/>
    <cellStyle name="Normal 2 3 2 4 5 5 2" xfId="26789"/>
    <cellStyle name="Normal 2 3 2 4 5 5 3" xfId="37975"/>
    <cellStyle name="Normal 2 3 2 4 5 6" xfId="17605"/>
    <cellStyle name="Normal 2 3 2 4 5 6 2" xfId="28685"/>
    <cellStyle name="Normal 2 3 2 4 5 6 3" xfId="39871"/>
    <cellStyle name="Normal 2 3 2 4 5 7" xfId="19330"/>
    <cellStyle name="Normal 2 3 2 4 5 8" xfId="30518"/>
    <cellStyle name="Normal 2 3 2 4 5 9" xfId="41704"/>
    <cellStyle name="Normal 2 3 2 4 6" xfId="1130"/>
    <cellStyle name="Normal 2 3 2 4 6 10" xfId="43717"/>
    <cellStyle name="Normal 2 3 2 4 6 2" xfId="10990"/>
    <cellStyle name="Normal 2 3 2 4 6 2 2" xfId="21420"/>
    <cellStyle name="Normal 2 3 2 4 6 2 3" xfId="32608"/>
    <cellStyle name="Normal 2 3 2 4 6 3" xfId="12718"/>
    <cellStyle name="Normal 2 3 2 4 6 3 2" xfId="23313"/>
    <cellStyle name="Normal 2 3 2 4 6 3 3" xfId="34499"/>
    <cellStyle name="Normal 2 3 2 4 6 4" xfId="14443"/>
    <cellStyle name="Normal 2 3 2 4 6 4 2" xfId="25209"/>
    <cellStyle name="Normal 2 3 2 4 6 4 3" xfId="36395"/>
    <cellStyle name="Normal 2 3 2 4 6 5" xfId="16168"/>
    <cellStyle name="Normal 2 3 2 4 6 5 2" xfId="27105"/>
    <cellStyle name="Normal 2 3 2 4 6 5 3" xfId="38291"/>
    <cellStyle name="Normal 2 3 2 4 6 6" xfId="17893"/>
    <cellStyle name="Normal 2 3 2 4 6 6 2" xfId="29001"/>
    <cellStyle name="Normal 2 3 2 4 6 6 3" xfId="40187"/>
    <cellStyle name="Normal 2 3 2 4 6 7" xfId="19618"/>
    <cellStyle name="Normal 2 3 2 4 6 8" xfId="30806"/>
    <cellStyle name="Normal 2 3 2 4 6 9" xfId="41992"/>
    <cellStyle name="Normal 2 3 2 4 7" xfId="1446"/>
    <cellStyle name="Normal 2 3 2 4 7 10" xfId="44005"/>
    <cellStyle name="Normal 2 3 2 4 7 2" xfId="11278"/>
    <cellStyle name="Normal 2 3 2 4 7 2 2" xfId="21736"/>
    <cellStyle name="Normal 2 3 2 4 7 2 3" xfId="32924"/>
    <cellStyle name="Normal 2 3 2 4 7 3" xfId="13006"/>
    <cellStyle name="Normal 2 3 2 4 7 3 2" xfId="23629"/>
    <cellStyle name="Normal 2 3 2 4 7 3 3" xfId="34815"/>
    <cellStyle name="Normal 2 3 2 4 7 4" xfId="14731"/>
    <cellStyle name="Normal 2 3 2 4 7 4 2" xfId="25525"/>
    <cellStyle name="Normal 2 3 2 4 7 4 3" xfId="36711"/>
    <cellStyle name="Normal 2 3 2 4 7 5" xfId="16456"/>
    <cellStyle name="Normal 2 3 2 4 7 5 2" xfId="27421"/>
    <cellStyle name="Normal 2 3 2 4 7 5 3" xfId="38607"/>
    <cellStyle name="Normal 2 3 2 4 7 6" xfId="18181"/>
    <cellStyle name="Normal 2 3 2 4 7 6 2" xfId="29317"/>
    <cellStyle name="Normal 2 3 2 4 7 6 3" xfId="40503"/>
    <cellStyle name="Normal 2 3 2 4 7 7" xfId="19906"/>
    <cellStyle name="Normal 2 3 2 4 7 8" xfId="31094"/>
    <cellStyle name="Normal 2 3 2 4 7 9" xfId="42280"/>
    <cellStyle name="Normal 2 3 2 4 8" xfId="1762"/>
    <cellStyle name="Normal 2 3 2 4 8 10" xfId="44293"/>
    <cellStyle name="Normal 2 3 2 4 8 2" xfId="11566"/>
    <cellStyle name="Normal 2 3 2 4 8 2 2" xfId="22052"/>
    <cellStyle name="Normal 2 3 2 4 8 2 3" xfId="33240"/>
    <cellStyle name="Normal 2 3 2 4 8 3" xfId="13294"/>
    <cellStyle name="Normal 2 3 2 4 8 3 2" xfId="23945"/>
    <cellStyle name="Normal 2 3 2 4 8 3 3" xfId="35131"/>
    <cellStyle name="Normal 2 3 2 4 8 4" xfId="15019"/>
    <cellStyle name="Normal 2 3 2 4 8 4 2" xfId="25841"/>
    <cellStyle name="Normal 2 3 2 4 8 4 3" xfId="37027"/>
    <cellStyle name="Normal 2 3 2 4 8 5" xfId="16744"/>
    <cellStyle name="Normal 2 3 2 4 8 5 2" xfId="27737"/>
    <cellStyle name="Normal 2 3 2 4 8 5 3" xfId="38923"/>
    <cellStyle name="Normal 2 3 2 4 8 6" xfId="18469"/>
    <cellStyle name="Normal 2 3 2 4 8 6 2" xfId="29633"/>
    <cellStyle name="Normal 2 3 2 4 8 6 3" xfId="40819"/>
    <cellStyle name="Normal 2 3 2 4 8 7" xfId="20194"/>
    <cellStyle name="Normal 2 3 2 4 8 8" xfId="31382"/>
    <cellStyle name="Normal 2 3 2 4 8 9" xfId="42568"/>
    <cellStyle name="Normal 2 3 2 4 9" xfId="2123"/>
    <cellStyle name="Normal 2 3 2 4 9 2" xfId="20482"/>
    <cellStyle name="Normal 2 3 2 4 9 3" xfId="31670"/>
    <cellStyle name="Normal 2 3 2 5" xfId="202"/>
    <cellStyle name="Normal 2 3 2 5 10" xfId="13599"/>
    <cellStyle name="Normal 2 3 2 5 10 2" xfId="24283"/>
    <cellStyle name="Normal 2 3 2 5 10 3" xfId="35469"/>
    <cellStyle name="Normal 2 3 2 5 11" xfId="15324"/>
    <cellStyle name="Normal 2 3 2 5 11 2" xfId="26179"/>
    <cellStyle name="Normal 2 3 2 5 11 3" xfId="37365"/>
    <cellStyle name="Normal 2 3 2 5 12" xfId="17049"/>
    <cellStyle name="Normal 2 3 2 5 12 2" xfId="28075"/>
    <cellStyle name="Normal 2 3 2 5 12 3" xfId="39261"/>
    <cellStyle name="Normal 2 3 2 5 13" xfId="18774"/>
    <cellStyle name="Normal 2 3 2 5 14" xfId="29962"/>
    <cellStyle name="Normal 2 3 2 5 15" xfId="41148"/>
    <cellStyle name="Normal 2 3 2 5 16" xfId="42873"/>
    <cellStyle name="Normal 2 3 2 5 2" xfId="360"/>
    <cellStyle name="Normal 2 3 2 5 2 10" xfId="15468"/>
    <cellStyle name="Normal 2 3 2 5 2 10 2" xfId="26337"/>
    <cellStyle name="Normal 2 3 2 5 2 10 3" xfId="37523"/>
    <cellStyle name="Normal 2 3 2 5 2 11" xfId="17193"/>
    <cellStyle name="Normal 2 3 2 5 2 11 2" xfId="28233"/>
    <cellStyle name="Normal 2 3 2 5 2 11 3" xfId="39419"/>
    <cellStyle name="Normal 2 3 2 5 2 12" xfId="18918"/>
    <cellStyle name="Normal 2 3 2 5 2 13" xfId="30106"/>
    <cellStyle name="Normal 2 3 2 5 2 14" xfId="41292"/>
    <cellStyle name="Normal 2 3 2 5 2 15" xfId="43017"/>
    <cellStyle name="Normal 2 3 2 5 2 2" xfId="678"/>
    <cellStyle name="Normal 2 3 2 5 2 2 10" xfId="43305"/>
    <cellStyle name="Normal 2 3 2 5 2 2 2" xfId="10578"/>
    <cellStyle name="Normal 2 3 2 5 2 2 2 2" xfId="20968"/>
    <cellStyle name="Normal 2 3 2 5 2 2 2 3" xfId="32156"/>
    <cellStyle name="Normal 2 3 2 5 2 2 3" xfId="12306"/>
    <cellStyle name="Normal 2 3 2 5 2 2 3 2" xfId="22861"/>
    <cellStyle name="Normal 2 3 2 5 2 2 3 3" xfId="34047"/>
    <cellStyle name="Normal 2 3 2 5 2 2 4" xfId="14031"/>
    <cellStyle name="Normal 2 3 2 5 2 2 4 2" xfId="24757"/>
    <cellStyle name="Normal 2 3 2 5 2 2 4 3" xfId="35943"/>
    <cellStyle name="Normal 2 3 2 5 2 2 5" xfId="15756"/>
    <cellStyle name="Normal 2 3 2 5 2 2 5 2" xfId="26653"/>
    <cellStyle name="Normal 2 3 2 5 2 2 5 3" xfId="37839"/>
    <cellStyle name="Normal 2 3 2 5 2 2 6" xfId="17481"/>
    <cellStyle name="Normal 2 3 2 5 2 2 6 2" xfId="28549"/>
    <cellStyle name="Normal 2 3 2 5 2 2 6 3" xfId="39735"/>
    <cellStyle name="Normal 2 3 2 5 2 2 7" xfId="19206"/>
    <cellStyle name="Normal 2 3 2 5 2 2 8" xfId="30394"/>
    <cellStyle name="Normal 2 3 2 5 2 2 9" xfId="41580"/>
    <cellStyle name="Normal 2 3 2 5 2 3" xfId="994"/>
    <cellStyle name="Normal 2 3 2 5 2 3 10" xfId="43593"/>
    <cellStyle name="Normal 2 3 2 5 2 3 2" xfId="10866"/>
    <cellStyle name="Normal 2 3 2 5 2 3 2 2" xfId="21284"/>
    <cellStyle name="Normal 2 3 2 5 2 3 2 3" xfId="32472"/>
    <cellStyle name="Normal 2 3 2 5 2 3 3" xfId="12594"/>
    <cellStyle name="Normal 2 3 2 5 2 3 3 2" xfId="23177"/>
    <cellStyle name="Normal 2 3 2 5 2 3 3 3" xfId="34363"/>
    <cellStyle name="Normal 2 3 2 5 2 3 4" xfId="14319"/>
    <cellStyle name="Normal 2 3 2 5 2 3 4 2" xfId="25073"/>
    <cellStyle name="Normal 2 3 2 5 2 3 4 3" xfId="36259"/>
    <cellStyle name="Normal 2 3 2 5 2 3 5" xfId="16044"/>
    <cellStyle name="Normal 2 3 2 5 2 3 5 2" xfId="26969"/>
    <cellStyle name="Normal 2 3 2 5 2 3 5 3" xfId="38155"/>
    <cellStyle name="Normal 2 3 2 5 2 3 6" xfId="17769"/>
    <cellStyle name="Normal 2 3 2 5 2 3 6 2" xfId="28865"/>
    <cellStyle name="Normal 2 3 2 5 2 3 6 3" xfId="40051"/>
    <cellStyle name="Normal 2 3 2 5 2 3 7" xfId="19494"/>
    <cellStyle name="Normal 2 3 2 5 2 3 8" xfId="30682"/>
    <cellStyle name="Normal 2 3 2 5 2 3 9" xfId="41868"/>
    <cellStyle name="Normal 2 3 2 5 2 4" xfId="1310"/>
    <cellStyle name="Normal 2 3 2 5 2 4 10" xfId="43881"/>
    <cellStyle name="Normal 2 3 2 5 2 4 2" xfId="11154"/>
    <cellStyle name="Normal 2 3 2 5 2 4 2 2" xfId="21600"/>
    <cellStyle name="Normal 2 3 2 5 2 4 2 3" xfId="32788"/>
    <cellStyle name="Normal 2 3 2 5 2 4 3" xfId="12882"/>
    <cellStyle name="Normal 2 3 2 5 2 4 3 2" xfId="23493"/>
    <cellStyle name="Normal 2 3 2 5 2 4 3 3" xfId="34679"/>
    <cellStyle name="Normal 2 3 2 5 2 4 4" xfId="14607"/>
    <cellStyle name="Normal 2 3 2 5 2 4 4 2" xfId="25389"/>
    <cellStyle name="Normal 2 3 2 5 2 4 4 3" xfId="36575"/>
    <cellStyle name="Normal 2 3 2 5 2 4 5" xfId="16332"/>
    <cellStyle name="Normal 2 3 2 5 2 4 5 2" xfId="27285"/>
    <cellStyle name="Normal 2 3 2 5 2 4 5 3" xfId="38471"/>
    <cellStyle name="Normal 2 3 2 5 2 4 6" xfId="18057"/>
    <cellStyle name="Normal 2 3 2 5 2 4 6 2" xfId="29181"/>
    <cellStyle name="Normal 2 3 2 5 2 4 6 3" xfId="40367"/>
    <cellStyle name="Normal 2 3 2 5 2 4 7" xfId="19782"/>
    <cellStyle name="Normal 2 3 2 5 2 4 8" xfId="30970"/>
    <cellStyle name="Normal 2 3 2 5 2 4 9" xfId="42156"/>
    <cellStyle name="Normal 2 3 2 5 2 5" xfId="1626"/>
    <cellStyle name="Normal 2 3 2 5 2 5 10" xfId="44169"/>
    <cellStyle name="Normal 2 3 2 5 2 5 2" xfId="11442"/>
    <cellStyle name="Normal 2 3 2 5 2 5 2 2" xfId="21916"/>
    <cellStyle name="Normal 2 3 2 5 2 5 2 3" xfId="33104"/>
    <cellStyle name="Normal 2 3 2 5 2 5 3" xfId="13170"/>
    <cellStyle name="Normal 2 3 2 5 2 5 3 2" xfId="23809"/>
    <cellStyle name="Normal 2 3 2 5 2 5 3 3" xfId="34995"/>
    <cellStyle name="Normal 2 3 2 5 2 5 4" xfId="14895"/>
    <cellStyle name="Normal 2 3 2 5 2 5 4 2" xfId="25705"/>
    <cellStyle name="Normal 2 3 2 5 2 5 4 3" xfId="36891"/>
    <cellStyle name="Normal 2 3 2 5 2 5 5" xfId="16620"/>
    <cellStyle name="Normal 2 3 2 5 2 5 5 2" xfId="27601"/>
    <cellStyle name="Normal 2 3 2 5 2 5 5 3" xfId="38787"/>
    <cellStyle name="Normal 2 3 2 5 2 5 6" xfId="18345"/>
    <cellStyle name="Normal 2 3 2 5 2 5 6 2" xfId="29497"/>
    <cellStyle name="Normal 2 3 2 5 2 5 6 3" xfId="40683"/>
    <cellStyle name="Normal 2 3 2 5 2 5 7" xfId="20070"/>
    <cellStyle name="Normal 2 3 2 5 2 5 8" xfId="31258"/>
    <cellStyle name="Normal 2 3 2 5 2 5 9" xfId="42444"/>
    <cellStyle name="Normal 2 3 2 5 2 6" xfId="1942"/>
    <cellStyle name="Normal 2 3 2 5 2 6 10" xfId="44457"/>
    <cellStyle name="Normal 2 3 2 5 2 6 2" xfId="11730"/>
    <cellStyle name="Normal 2 3 2 5 2 6 2 2" xfId="22232"/>
    <cellStyle name="Normal 2 3 2 5 2 6 2 3" xfId="33420"/>
    <cellStyle name="Normal 2 3 2 5 2 6 3" xfId="13458"/>
    <cellStyle name="Normal 2 3 2 5 2 6 3 2" xfId="24125"/>
    <cellStyle name="Normal 2 3 2 5 2 6 3 3" xfId="35311"/>
    <cellStyle name="Normal 2 3 2 5 2 6 4" xfId="15183"/>
    <cellStyle name="Normal 2 3 2 5 2 6 4 2" xfId="26021"/>
    <cellStyle name="Normal 2 3 2 5 2 6 4 3" xfId="37207"/>
    <cellStyle name="Normal 2 3 2 5 2 6 5" xfId="16908"/>
    <cellStyle name="Normal 2 3 2 5 2 6 5 2" xfId="27917"/>
    <cellStyle name="Normal 2 3 2 5 2 6 5 3" xfId="39103"/>
    <cellStyle name="Normal 2 3 2 5 2 6 6" xfId="18633"/>
    <cellStyle name="Normal 2 3 2 5 2 6 6 2" xfId="29813"/>
    <cellStyle name="Normal 2 3 2 5 2 6 6 3" xfId="40999"/>
    <cellStyle name="Normal 2 3 2 5 2 6 7" xfId="20358"/>
    <cellStyle name="Normal 2 3 2 5 2 6 8" xfId="31546"/>
    <cellStyle name="Normal 2 3 2 5 2 6 9" xfId="42732"/>
    <cellStyle name="Normal 2 3 2 5 2 7" xfId="10289"/>
    <cellStyle name="Normal 2 3 2 5 2 7 2" xfId="20652"/>
    <cellStyle name="Normal 2 3 2 5 2 7 3" xfId="31840"/>
    <cellStyle name="Normal 2 3 2 5 2 8" xfId="12018"/>
    <cellStyle name="Normal 2 3 2 5 2 8 2" xfId="22545"/>
    <cellStyle name="Normal 2 3 2 5 2 8 3" xfId="33731"/>
    <cellStyle name="Normal 2 3 2 5 2 9" xfId="13743"/>
    <cellStyle name="Normal 2 3 2 5 2 9 2" xfId="24441"/>
    <cellStyle name="Normal 2 3 2 5 2 9 3" xfId="35627"/>
    <cellStyle name="Normal 2 3 2 5 3" xfId="520"/>
    <cellStyle name="Normal 2 3 2 5 3 10" xfId="43161"/>
    <cellStyle name="Normal 2 3 2 5 3 2" xfId="10434"/>
    <cellStyle name="Normal 2 3 2 5 3 2 2" xfId="20810"/>
    <cellStyle name="Normal 2 3 2 5 3 2 3" xfId="31998"/>
    <cellStyle name="Normal 2 3 2 5 3 3" xfId="12162"/>
    <cellStyle name="Normal 2 3 2 5 3 3 2" xfId="22703"/>
    <cellStyle name="Normal 2 3 2 5 3 3 3" xfId="33889"/>
    <cellStyle name="Normal 2 3 2 5 3 4" xfId="13887"/>
    <cellStyle name="Normal 2 3 2 5 3 4 2" xfId="24599"/>
    <cellStyle name="Normal 2 3 2 5 3 4 3" xfId="35785"/>
    <cellStyle name="Normal 2 3 2 5 3 5" xfId="15612"/>
    <cellStyle name="Normal 2 3 2 5 3 5 2" xfId="26495"/>
    <cellStyle name="Normal 2 3 2 5 3 5 3" xfId="37681"/>
    <cellStyle name="Normal 2 3 2 5 3 6" xfId="17337"/>
    <cellStyle name="Normal 2 3 2 5 3 6 2" xfId="28391"/>
    <cellStyle name="Normal 2 3 2 5 3 6 3" xfId="39577"/>
    <cellStyle name="Normal 2 3 2 5 3 7" xfId="19062"/>
    <cellStyle name="Normal 2 3 2 5 3 8" xfId="30250"/>
    <cellStyle name="Normal 2 3 2 5 3 9" xfId="41436"/>
    <cellStyle name="Normal 2 3 2 5 4" xfId="836"/>
    <cellStyle name="Normal 2 3 2 5 4 10" xfId="43449"/>
    <cellStyle name="Normal 2 3 2 5 4 2" xfId="10722"/>
    <cellStyle name="Normal 2 3 2 5 4 2 2" xfId="21126"/>
    <cellStyle name="Normal 2 3 2 5 4 2 3" xfId="32314"/>
    <cellStyle name="Normal 2 3 2 5 4 3" xfId="12450"/>
    <cellStyle name="Normal 2 3 2 5 4 3 2" xfId="23019"/>
    <cellStyle name="Normal 2 3 2 5 4 3 3" xfId="34205"/>
    <cellStyle name="Normal 2 3 2 5 4 4" xfId="14175"/>
    <cellStyle name="Normal 2 3 2 5 4 4 2" xfId="24915"/>
    <cellStyle name="Normal 2 3 2 5 4 4 3" xfId="36101"/>
    <cellStyle name="Normal 2 3 2 5 4 5" xfId="15900"/>
    <cellStyle name="Normal 2 3 2 5 4 5 2" xfId="26811"/>
    <cellStyle name="Normal 2 3 2 5 4 5 3" xfId="37997"/>
    <cellStyle name="Normal 2 3 2 5 4 6" xfId="17625"/>
    <cellStyle name="Normal 2 3 2 5 4 6 2" xfId="28707"/>
    <cellStyle name="Normal 2 3 2 5 4 6 3" xfId="39893"/>
    <cellStyle name="Normal 2 3 2 5 4 7" xfId="19350"/>
    <cellStyle name="Normal 2 3 2 5 4 8" xfId="30538"/>
    <cellStyle name="Normal 2 3 2 5 4 9" xfId="41724"/>
    <cellStyle name="Normal 2 3 2 5 5" xfId="1152"/>
    <cellStyle name="Normal 2 3 2 5 5 10" xfId="43737"/>
    <cellStyle name="Normal 2 3 2 5 5 2" xfId="11010"/>
    <cellStyle name="Normal 2 3 2 5 5 2 2" xfId="21442"/>
    <cellStyle name="Normal 2 3 2 5 5 2 3" xfId="32630"/>
    <cellStyle name="Normal 2 3 2 5 5 3" xfId="12738"/>
    <cellStyle name="Normal 2 3 2 5 5 3 2" xfId="23335"/>
    <cellStyle name="Normal 2 3 2 5 5 3 3" xfId="34521"/>
    <cellStyle name="Normal 2 3 2 5 5 4" xfId="14463"/>
    <cellStyle name="Normal 2 3 2 5 5 4 2" xfId="25231"/>
    <cellStyle name="Normal 2 3 2 5 5 4 3" xfId="36417"/>
    <cellStyle name="Normal 2 3 2 5 5 5" xfId="16188"/>
    <cellStyle name="Normal 2 3 2 5 5 5 2" xfId="27127"/>
    <cellStyle name="Normal 2 3 2 5 5 5 3" xfId="38313"/>
    <cellStyle name="Normal 2 3 2 5 5 6" xfId="17913"/>
    <cellStyle name="Normal 2 3 2 5 5 6 2" xfId="29023"/>
    <cellStyle name="Normal 2 3 2 5 5 6 3" xfId="40209"/>
    <cellStyle name="Normal 2 3 2 5 5 7" xfId="19638"/>
    <cellStyle name="Normal 2 3 2 5 5 8" xfId="30826"/>
    <cellStyle name="Normal 2 3 2 5 5 9" xfId="42012"/>
    <cellStyle name="Normal 2 3 2 5 6" xfId="1468"/>
    <cellStyle name="Normal 2 3 2 5 6 10" xfId="44025"/>
    <cellStyle name="Normal 2 3 2 5 6 2" xfId="11298"/>
    <cellStyle name="Normal 2 3 2 5 6 2 2" xfId="21758"/>
    <cellStyle name="Normal 2 3 2 5 6 2 3" xfId="32946"/>
    <cellStyle name="Normal 2 3 2 5 6 3" xfId="13026"/>
    <cellStyle name="Normal 2 3 2 5 6 3 2" xfId="23651"/>
    <cellStyle name="Normal 2 3 2 5 6 3 3" xfId="34837"/>
    <cellStyle name="Normal 2 3 2 5 6 4" xfId="14751"/>
    <cellStyle name="Normal 2 3 2 5 6 4 2" xfId="25547"/>
    <cellStyle name="Normal 2 3 2 5 6 4 3" xfId="36733"/>
    <cellStyle name="Normal 2 3 2 5 6 5" xfId="16476"/>
    <cellStyle name="Normal 2 3 2 5 6 5 2" xfId="27443"/>
    <cellStyle name="Normal 2 3 2 5 6 5 3" xfId="38629"/>
    <cellStyle name="Normal 2 3 2 5 6 6" xfId="18201"/>
    <cellStyle name="Normal 2 3 2 5 6 6 2" xfId="29339"/>
    <cellStyle name="Normal 2 3 2 5 6 6 3" xfId="40525"/>
    <cellStyle name="Normal 2 3 2 5 6 7" xfId="19926"/>
    <cellStyle name="Normal 2 3 2 5 6 8" xfId="31114"/>
    <cellStyle name="Normal 2 3 2 5 6 9" xfId="42300"/>
    <cellStyle name="Normal 2 3 2 5 7" xfId="1784"/>
    <cellStyle name="Normal 2 3 2 5 7 10" xfId="44313"/>
    <cellStyle name="Normal 2 3 2 5 7 2" xfId="11586"/>
    <cellStyle name="Normal 2 3 2 5 7 2 2" xfId="22074"/>
    <cellStyle name="Normal 2 3 2 5 7 2 3" xfId="33262"/>
    <cellStyle name="Normal 2 3 2 5 7 3" xfId="13314"/>
    <cellStyle name="Normal 2 3 2 5 7 3 2" xfId="23967"/>
    <cellStyle name="Normal 2 3 2 5 7 3 3" xfId="35153"/>
    <cellStyle name="Normal 2 3 2 5 7 4" xfId="15039"/>
    <cellStyle name="Normal 2 3 2 5 7 4 2" xfId="25863"/>
    <cellStyle name="Normal 2 3 2 5 7 4 3" xfId="37049"/>
    <cellStyle name="Normal 2 3 2 5 7 5" xfId="16764"/>
    <cellStyle name="Normal 2 3 2 5 7 5 2" xfId="27759"/>
    <cellStyle name="Normal 2 3 2 5 7 5 3" xfId="38945"/>
    <cellStyle name="Normal 2 3 2 5 7 6" xfId="18489"/>
    <cellStyle name="Normal 2 3 2 5 7 6 2" xfId="29655"/>
    <cellStyle name="Normal 2 3 2 5 7 6 3" xfId="40841"/>
    <cellStyle name="Normal 2 3 2 5 7 7" xfId="20214"/>
    <cellStyle name="Normal 2 3 2 5 7 8" xfId="31402"/>
    <cellStyle name="Normal 2 3 2 5 7 9" xfId="42588"/>
    <cellStyle name="Normal 2 3 2 5 8" xfId="2119"/>
    <cellStyle name="Normal 2 3 2 5 8 2" xfId="20502"/>
    <cellStyle name="Normal 2 3 2 5 8 3" xfId="31690"/>
    <cellStyle name="Normal 2 3 2 5 9" xfId="11874"/>
    <cellStyle name="Normal 2 3 2 5 9 2" xfId="22387"/>
    <cellStyle name="Normal 2 3 2 5 9 3" xfId="33573"/>
    <cellStyle name="Normal 2 3 2 6" xfId="224"/>
    <cellStyle name="Normal 2 3 2 6 10" xfId="13619"/>
    <cellStyle name="Normal 2 3 2 6 10 2" xfId="24305"/>
    <cellStyle name="Normal 2 3 2 6 10 3" xfId="35491"/>
    <cellStyle name="Normal 2 3 2 6 11" xfId="15344"/>
    <cellStyle name="Normal 2 3 2 6 11 2" xfId="26201"/>
    <cellStyle name="Normal 2 3 2 6 11 3" xfId="37387"/>
    <cellStyle name="Normal 2 3 2 6 12" xfId="17069"/>
    <cellStyle name="Normal 2 3 2 6 12 2" xfId="28097"/>
    <cellStyle name="Normal 2 3 2 6 12 3" xfId="39283"/>
    <cellStyle name="Normal 2 3 2 6 13" xfId="18794"/>
    <cellStyle name="Normal 2 3 2 6 14" xfId="29982"/>
    <cellStyle name="Normal 2 3 2 6 15" xfId="41168"/>
    <cellStyle name="Normal 2 3 2 6 16" xfId="42893"/>
    <cellStyle name="Normal 2 3 2 6 2" xfId="382"/>
    <cellStyle name="Normal 2 3 2 6 2 10" xfId="15488"/>
    <cellStyle name="Normal 2 3 2 6 2 10 2" xfId="26359"/>
    <cellStyle name="Normal 2 3 2 6 2 10 3" xfId="37545"/>
    <cellStyle name="Normal 2 3 2 6 2 11" xfId="17213"/>
    <cellStyle name="Normal 2 3 2 6 2 11 2" xfId="28255"/>
    <cellStyle name="Normal 2 3 2 6 2 11 3" xfId="39441"/>
    <cellStyle name="Normal 2 3 2 6 2 12" xfId="18938"/>
    <cellStyle name="Normal 2 3 2 6 2 13" xfId="30126"/>
    <cellStyle name="Normal 2 3 2 6 2 14" xfId="41312"/>
    <cellStyle name="Normal 2 3 2 6 2 15" xfId="43037"/>
    <cellStyle name="Normal 2 3 2 6 2 2" xfId="700"/>
    <cellStyle name="Normal 2 3 2 6 2 2 10" xfId="43325"/>
    <cellStyle name="Normal 2 3 2 6 2 2 2" xfId="10598"/>
    <cellStyle name="Normal 2 3 2 6 2 2 2 2" xfId="20990"/>
    <cellStyle name="Normal 2 3 2 6 2 2 2 3" xfId="32178"/>
    <cellStyle name="Normal 2 3 2 6 2 2 3" xfId="12326"/>
    <cellStyle name="Normal 2 3 2 6 2 2 3 2" xfId="22883"/>
    <cellStyle name="Normal 2 3 2 6 2 2 3 3" xfId="34069"/>
    <cellStyle name="Normal 2 3 2 6 2 2 4" xfId="14051"/>
    <cellStyle name="Normal 2 3 2 6 2 2 4 2" xfId="24779"/>
    <cellStyle name="Normal 2 3 2 6 2 2 4 3" xfId="35965"/>
    <cellStyle name="Normal 2 3 2 6 2 2 5" xfId="15776"/>
    <cellStyle name="Normal 2 3 2 6 2 2 5 2" xfId="26675"/>
    <cellStyle name="Normal 2 3 2 6 2 2 5 3" xfId="37861"/>
    <cellStyle name="Normal 2 3 2 6 2 2 6" xfId="17501"/>
    <cellStyle name="Normal 2 3 2 6 2 2 6 2" xfId="28571"/>
    <cellStyle name="Normal 2 3 2 6 2 2 6 3" xfId="39757"/>
    <cellStyle name="Normal 2 3 2 6 2 2 7" xfId="19226"/>
    <cellStyle name="Normal 2 3 2 6 2 2 8" xfId="30414"/>
    <cellStyle name="Normal 2 3 2 6 2 2 9" xfId="41600"/>
    <cellStyle name="Normal 2 3 2 6 2 3" xfId="1016"/>
    <cellStyle name="Normal 2 3 2 6 2 3 10" xfId="43613"/>
    <cellStyle name="Normal 2 3 2 6 2 3 2" xfId="10886"/>
    <cellStyle name="Normal 2 3 2 6 2 3 2 2" xfId="21306"/>
    <cellStyle name="Normal 2 3 2 6 2 3 2 3" xfId="32494"/>
    <cellStyle name="Normal 2 3 2 6 2 3 3" xfId="12614"/>
    <cellStyle name="Normal 2 3 2 6 2 3 3 2" xfId="23199"/>
    <cellStyle name="Normal 2 3 2 6 2 3 3 3" xfId="34385"/>
    <cellStyle name="Normal 2 3 2 6 2 3 4" xfId="14339"/>
    <cellStyle name="Normal 2 3 2 6 2 3 4 2" xfId="25095"/>
    <cellStyle name="Normal 2 3 2 6 2 3 4 3" xfId="36281"/>
    <cellStyle name="Normal 2 3 2 6 2 3 5" xfId="16064"/>
    <cellStyle name="Normal 2 3 2 6 2 3 5 2" xfId="26991"/>
    <cellStyle name="Normal 2 3 2 6 2 3 5 3" xfId="38177"/>
    <cellStyle name="Normal 2 3 2 6 2 3 6" xfId="17789"/>
    <cellStyle name="Normal 2 3 2 6 2 3 6 2" xfId="28887"/>
    <cellStyle name="Normal 2 3 2 6 2 3 6 3" xfId="40073"/>
    <cellStyle name="Normal 2 3 2 6 2 3 7" xfId="19514"/>
    <cellStyle name="Normal 2 3 2 6 2 3 8" xfId="30702"/>
    <cellStyle name="Normal 2 3 2 6 2 3 9" xfId="41888"/>
    <cellStyle name="Normal 2 3 2 6 2 4" xfId="1332"/>
    <cellStyle name="Normal 2 3 2 6 2 4 10" xfId="43901"/>
    <cellStyle name="Normal 2 3 2 6 2 4 2" xfId="11174"/>
    <cellStyle name="Normal 2 3 2 6 2 4 2 2" xfId="21622"/>
    <cellStyle name="Normal 2 3 2 6 2 4 2 3" xfId="32810"/>
    <cellStyle name="Normal 2 3 2 6 2 4 3" xfId="12902"/>
    <cellStyle name="Normal 2 3 2 6 2 4 3 2" xfId="23515"/>
    <cellStyle name="Normal 2 3 2 6 2 4 3 3" xfId="34701"/>
    <cellStyle name="Normal 2 3 2 6 2 4 4" xfId="14627"/>
    <cellStyle name="Normal 2 3 2 6 2 4 4 2" xfId="25411"/>
    <cellStyle name="Normal 2 3 2 6 2 4 4 3" xfId="36597"/>
    <cellStyle name="Normal 2 3 2 6 2 4 5" xfId="16352"/>
    <cellStyle name="Normal 2 3 2 6 2 4 5 2" xfId="27307"/>
    <cellStyle name="Normal 2 3 2 6 2 4 5 3" xfId="38493"/>
    <cellStyle name="Normal 2 3 2 6 2 4 6" xfId="18077"/>
    <cellStyle name="Normal 2 3 2 6 2 4 6 2" xfId="29203"/>
    <cellStyle name="Normal 2 3 2 6 2 4 6 3" xfId="40389"/>
    <cellStyle name="Normal 2 3 2 6 2 4 7" xfId="19802"/>
    <cellStyle name="Normal 2 3 2 6 2 4 8" xfId="30990"/>
    <cellStyle name="Normal 2 3 2 6 2 4 9" xfId="42176"/>
    <cellStyle name="Normal 2 3 2 6 2 5" xfId="1648"/>
    <cellStyle name="Normal 2 3 2 6 2 5 10" xfId="44189"/>
    <cellStyle name="Normal 2 3 2 6 2 5 2" xfId="11462"/>
    <cellStyle name="Normal 2 3 2 6 2 5 2 2" xfId="21938"/>
    <cellStyle name="Normal 2 3 2 6 2 5 2 3" xfId="33126"/>
    <cellStyle name="Normal 2 3 2 6 2 5 3" xfId="13190"/>
    <cellStyle name="Normal 2 3 2 6 2 5 3 2" xfId="23831"/>
    <cellStyle name="Normal 2 3 2 6 2 5 3 3" xfId="35017"/>
    <cellStyle name="Normal 2 3 2 6 2 5 4" xfId="14915"/>
    <cellStyle name="Normal 2 3 2 6 2 5 4 2" xfId="25727"/>
    <cellStyle name="Normal 2 3 2 6 2 5 4 3" xfId="36913"/>
    <cellStyle name="Normal 2 3 2 6 2 5 5" xfId="16640"/>
    <cellStyle name="Normal 2 3 2 6 2 5 5 2" xfId="27623"/>
    <cellStyle name="Normal 2 3 2 6 2 5 5 3" xfId="38809"/>
    <cellStyle name="Normal 2 3 2 6 2 5 6" xfId="18365"/>
    <cellStyle name="Normal 2 3 2 6 2 5 6 2" xfId="29519"/>
    <cellStyle name="Normal 2 3 2 6 2 5 6 3" xfId="40705"/>
    <cellStyle name="Normal 2 3 2 6 2 5 7" xfId="20090"/>
    <cellStyle name="Normal 2 3 2 6 2 5 8" xfId="31278"/>
    <cellStyle name="Normal 2 3 2 6 2 5 9" xfId="42464"/>
    <cellStyle name="Normal 2 3 2 6 2 6" xfId="1964"/>
    <cellStyle name="Normal 2 3 2 6 2 6 10" xfId="44477"/>
    <cellStyle name="Normal 2 3 2 6 2 6 2" xfId="11750"/>
    <cellStyle name="Normal 2 3 2 6 2 6 2 2" xfId="22254"/>
    <cellStyle name="Normal 2 3 2 6 2 6 2 3" xfId="33442"/>
    <cellStyle name="Normal 2 3 2 6 2 6 3" xfId="13478"/>
    <cellStyle name="Normal 2 3 2 6 2 6 3 2" xfId="24147"/>
    <cellStyle name="Normal 2 3 2 6 2 6 3 3" xfId="35333"/>
    <cellStyle name="Normal 2 3 2 6 2 6 4" xfId="15203"/>
    <cellStyle name="Normal 2 3 2 6 2 6 4 2" xfId="26043"/>
    <cellStyle name="Normal 2 3 2 6 2 6 4 3" xfId="37229"/>
    <cellStyle name="Normal 2 3 2 6 2 6 5" xfId="16928"/>
    <cellStyle name="Normal 2 3 2 6 2 6 5 2" xfId="27939"/>
    <cellStyle name="Normal 2 3 2 6 2 6 5 3" xfId="39125"/>
    <cellStyle name="Normal 2 3 2 6 2 6 6" xfId="18653"/>
    <cellStyle name="Normal 2 3 2 6 2 6 6 2" xfId="29835"/>
    <cellStyle name="Normal 2 3 2 6 2 6 6 3" xfId="41021"/>
    <cellStyle name="Normal 2 3 2 6 2 6 7" xfId="20378"/>
    <cellStyle name="Normal 2 3 2 6 2 6 8" xfId="31566"/>
    <cellStyle name="Normal 2 3 2 6 2 6 9" xfId="42752"/>
    <cellStyle name="Normal 2 3 2 6 2 7" xfId="10309"/>
    <cellStyle name="Normal 2 3 2 6 2 7 2" xfId="20674"/>
    <cellStyle name="Normal 2 3 2 6 2 7 3" xfId="31862"/>
    <cellStyle name="Normal 2 3 2 6 2 8" xfId="12038"/>
    <cellStyle name="Normal 2 3 2 6 2 8 2" xfId="22567"/>
    <cellStyle name="Normal 2 3 2 6 2 8 3" xfId="33753"/>
    <cellStyle name="Normal 2 3 2 6 2 9" xfId="13763"/>
    <cellStyle name="Normal 2 3 2 6 2 9 2" xfId="24463"/>
    <cellStyle name="Normal 2 3 2 6 2 9 3" xfId="35649"/>
    <cellStyle name="Normal 2 3 2 6 3" xfId="542"/>
    <cellStyle name="Normal 2 3 2 6 3 10" xfId="43181"/>
    <cellStyle name="Normal 2 3 2 6 3 2" xfId="10454"/>
    <cellStyle name="Normal 2 3 2 6 3 2 2" xfId="20832"/>
    <cellStyle name="Normal 2 3 2 6 3 2 3" xfId="32020"/>
    <cellStyle name="Normal 2 3 2 6 3 3" xfId="12182"/>
    <cellStyle name="Normal 2 3 2 6 3 3 2" xfId="22725"/>
    <cellStyle name="Normal 2 3 2 6 3 3 3" xfId="33911"/>
    <cellStyle name="Normal 2 3 2 6 3 4" xfId="13907"/>
    <cellStyle name="Normal 2 3 2 6 3 4 2" xfId="24621"/>
    <cellStyle name="Normal 2 3 2 6 3 4 3" xfId="35807"/>
    <cellStyle name="Normal 2 3 2 6 3 5" xfId="15632"/>
    <cellStyle name="Normal 2 3 2 6 3 5 2" xfId="26517"/>
    <cellStyle name="Normal 2 3 2 6 3 5 3" xfId="37703"/>
    <cellStyle name="Normal 2 3 2 6 3 6" xfId="17357"/>
    <cellStyle name="Normal 2 3 2 6 3 6 2" xfId="28413"/>
    <cellStyle name="Normal 2 3 2 6 3 6 3" xfId="39599"/>
    <cellStyle name="Normal 2 3 2 6 3 7" xfId="19082"/>
    <cellStyle name="Normal 2 3 2 6 3 8" xfId="30270"/>
    <cellStyle name="Normal 2 3 2 6 3 9" xfId="41456"/>
    <cellStyle name="Normal 2 3 2 6 4" xfId="858"/>
    <cellStyle name="Normal 2 3 2 6 4 10" xfId="43469"/>
    <cellStyle name="Normal 2 3 2 6 4 2" xfId="10742"/>
    <cellStyle name="Normal 2 3 2 6 4 2 2" xfId="21148"/>
    <cellStyle name="Normal 2 3 2 6 4 2 3" xfId="32336"/>
    <cellStyle name="Normal 2 3 2 6 4 3" xfId="12470"/>
    <cellStyle name="Normal 2 3 2 6 4 3 2" xfId="23041"/>
    <cellStyle name="Normal 2 3 2 6 4 3 3" xfId="34227"/>
    <cellStyle name="Normal 2 3 2 6 4 4" xfId="14195"/>
    <cellStyle name="Normal 2 3 2 6 4 4 2" xfId="24937"/>
    <cellStyle name="Normal 2 3 2 6 4 4 3" xfId="36123"/>
    <cellStyle name="Normal 2 3 2 6 4 5" xfId="15920"/>
    <cellStyle name="Normal 2 3 2 6 4 5 2" xfId="26833"/>
    <cellStyle name="Normal 2 3 2 6 4 5 3" xfId="38019"/>
    <cellStyle name="Normal 2 3 2 6 4 6" xfId="17645"/>
    <cellStyle name="Normal 2 3 2 6 4 6 2" xfId="28729"/>
    <cellStyle name="Normal 2 3 2 6 4 6 3" xfId="39915"/>
    <cellStyle name="Normal 2 3 2 6 4 7" xfId="19370"/>
    <cellStyle name="Normal 2 3 2 6 4 8" xfId="30558"/>
    <cellStyle name="Normal 2 3 2 6 4 9" xfId="41744"/>
    <cellStyle name="Normal 2 3 2 6 5" xfId="1174"/>
    <cellStyle name="Normal 2 3 2 6 5 10" xfId="43757"/>
    <cellStyle name="Normal 2 3 2 6 5 2" xfId="11030"/>
    <cellStyle name="Normal 2 3 2 6 5 2 2" xfId="21464"/>
    <cellStyle name="Normal 2 3 2 6 5 2 3" xfId="32652"/>
    <cellStyle name="Normal 2 3 2 6 5 3" xfId="12758"/>
    <cellStyle name="Normal 2 3 2 6 5 3 2" xfId="23357"/>
    <cellStyle name="Normal 2 3 2 6 5 3 3" xfId="34543"/>
    <cellStyle name="Normal 2 3 2 6 5 4" xfId="14483"/>
    <cellStyle name="Normal 2 3 2 6 5 4 2" xfId="25253"/>
    <cellStyle name="Normal 2 3 2 6 5 4 3" xfId="36439"/>
    <cellStyle name="Normal 2 3 2 6 5 5" xfId="16208"/>
    <cellStyle name="Normal 2 3 2 6 5 5 2" xfId="27149"/>
    <cellStyle name="Normal 2 3 2 6 5 5 3" xfId="38335"/>
    <cellStyle name="Normal 2 3 2 6 5 6" xfId="17933"/>
    <cellStyle name="Normal 2 3 2 6 5 6 2" xfId="29045"/>
    <cellStyle name="Normal 2 3 2 6 5 6 3" xfId="40231"/>
    <cellStyle name="Normal 2 3 2 6 5 7" xfId="19658"/>
    <cellStyle name="Normal 2 3 2 6 5 8" xfId="30846"/>
    <cellStyle name="Normal 2 3 2 6 5 9" xfId="42032"/>
    <cellStyle name="Normal 2 3 2 6 6" xfId="1490"/>
    <cellStyle name="Normal 2 3 2 6 6 10" xfId="44045"/>
    <cellStyle name="Normal 2 3 2 6 6 2" xfId="11318"/>
    <cellStyle name="Normal 2 3 2 6 6 2 2" xfId="21780"/>
    <cellStyle name="Normal 2 3 2 6 6 2 3" xfId="32968"/>
    <cellStyle name="Normal 2 3 2 6 6 3" xfId="13046"/>
    <cellStyle name="Normal 2 3 2 6 6 3 2" xfId="23673"/>
    <cellStyle name="Normal 2 3 2 6 6 3 3" xfId="34859"/>
    <cellStyle name="Normal 2 3 2 6 6 4" xfId="14771"/>
    <cellStyle name="Normal 2 3 2 6 6 4 2" xfId="25569"/>
    <cellStyle name="Normal 2 3 2 6 6 4 3" xfId="36755"/>
    <cellStyle name="Normal 2 3 2 6 6 5" xfId="16496"/>
    <cellStyle name="Normal 2 3 2 6 6 5 2" xfId="27465"/>
    <cellStyle name="Normal 2 3 2 6 6 5 3" xfId="38651"/>
    <cellStyle name="Normal 2 3 2 6 6 6" xfId="18221"/>
    <cellStyle name="Normal 2 3 2 6 6 6 2" xfId="29361"/>
    <cellStyle name="Normal 2 3 2 6 6 6 3" xfId="40547"/>
    <cellStyle name="Normal 2 3 2 6 6 7" xfId="19946"/>
    <cellStyle name="Normal 2 3 2 6 6 8" xfId="31134"/>
    <cellStyle name="Normal 2 3 2 6 6 9" xfId="42320"/>
    <cellStyle name="Normal 2 3 2 6 7" xfId="1806"/>
    <cellStyle name="Normal 2 3 2 6 7 10" xfId="44333"/>
    <cellStyle name="Normal 2 3 2 6 7 2" xfId="11606"/>
    <cellStyle name="Normal 2 3 2 6 7 2 2" xfId="22096"/>
    <cellStyle name="Normal 2 3 2 6 7 2 3" xfId="33284"/>
    <cellStyle name="Normal 2 3 2 6 7 3" xfId="13334"/>
    <cellStyle name="Normal 2 3 2 6 7 3 2" xfId="23989"/>
    <cellStyle name="Normal 2 3 2 6 7 3 3" xfId="35175"/>
    <cellStyle name="Normal 2 3 2 6 7 4" xfId="15059"/>
    <cellStyle name="Normal 2 3 2 6 7 4 2" xfId="25885"/>
    <cellStyle name="Normal 2 3 2 6 7 4 3" xfId="37071"/>
    <cellStyle name="Normal 2 3 2 6 7 5" xfId="16784"/>
    <cellStyle name="Normal 2 3 2 6 7 5 2" xfId="27781"/>
    <cellStyle name="Normal 2 3 2 6 7 5 3" xfId="38967"/>
    <cellStyle name="Normal 2 3 2 6 7 6" xfId="18509"/>
    <cellStyle name="Normal 2 3 2 6 7 6 2" xfId="29677"/>
    <cellStyle name="Normal 2 3 2 6 7 6 3" xfId="40863"/>
    <cellStyle name="Normal 2 3 2 6 7 7" xfId="20234"/>
    <cellStyle name="Normal 2 3 2 6 7 8" xfId="31422"/>
    <cellStyle name="Normal 2 3 2 6 7 9" xfId="42608"/>
    <cellStyle name="Normal 2 3 2 6 8" xfId="2083"/>
    <cellStyle name="Normal 2 3 2 6 8 2" xfId="20522"/>
    <cellStyle name="Normal 2 3 2 6 8 3" xfId="31710"/>
    <cellStyle name="Normal 2 3 2 6 9" xfId="11894"/>
    <cellStyle name="Normal 2 3 2 6 9 2" xfId="22409"/>
    <cellStyle name="Normal 2 3 2 6 9 3" xfId="33595"/>
    <cellStyle name="Normal 2 3 2 7" xfId="292"/>
    <cellStyle name="Normal 2 3 2 7 10" xfId="15406"/>
    <cellStyle name="Normal 2 3 2 7 10 2" xfId="26269"/>
    <cellStyle name="Normal 2 3 2 7 10 3" xfId="37455"/>
    <cellStyle name="Normal 2 3 2 7 11" xfId="17131"/>
    <cellStyle name="Normal 2 3 2 7 11 2" xfId="28165"/>
    <cellStyle name="Normal 2 3 2 7 11 3" xfId="39351"/>
    <cellStyle name="Normal 2 3 2 7 12" xfId="18856"/>
    <cellStyle name="Normal 2 3 2 7 13" xfId="30044"/>
    <cellStyle name="Normal 2 3 2 7 14" xfId="41230"/>
    <cellStyle name="Normal 2 3 2 7 15" xfId="42955"/>
    <cellStyle name="Normal 2 3 2 7 2" xfId="610"/>
    <cellStyle name="Normal 2 3 2 7 2 10" xfId="43243"/>
    <cellStyle name="Normal 2 3 2 7 2 2" xfId="10516"/>
    <cellStyle name="Normal 2 3 2 7 2 2 2" xfId="20900"/>
    <cellStyle name="Normal 2 3 2 7 2 2 3" xfId="32088"/>
    <cellStyle name="Normal 2 3 2 7 2 3" xfId="12244"/>
    <cellStyle name="Normal 2 3 2 7 2 3 2" xfId="22793"/>
    <cellStyle name="Normal 2 3 2 7 2 3 3" xfId="33979"/>
    <cellStyle name="Normal 2 3 2 7 2 4" xfId="13969"/>
    <cellStyle name="Normal 2 3 2 7 2 4 2" xfId="24689"/>
    <cellStyle name="Normal 2 3 2 7 2 4 3" xfId="35875"/>
    <cellStyle name="Normal 2 3 2 7 2 5" xfId="15694"/>
    <cellStyle name="Normal 2 3 2 7 2 5 2" xfId="26585"/>
    <cellStyle name="Normal 2 3 2 7 2 5 3" xfId="37771"/>
    <cellStyle name="Normal 2 3 2 7 2 6" xfId="17419"/>
    <cellStyle name="Normal 2 3 2 7 2 6 2" xfId="28481"/>
    <cellStyle name="Normal 2 3 2 7 2 6 3" xfId="39667"/>
    <cellStyle name="Normal 2 3 2 7 2 7" xfId="19144"/>
    <cellStyle name="Normal 2 3 2 7 2 8" xfId="30332"/>
    <cellStyle name="Normal 2 3 2 7 2 9" xfId="41518"/>
    <cellStyle name="Normal 2 3 2 7 3" xfId="926"/>
    <cellStyle name="Normal 2 3 2 7 3 10" xfId="43531"/>
    <cellStyle name="Normal 2 3 2 7 3 2" xfId="10804"/>
    <cellStyle name="Normal 2 3 2 7 3 2 2" xfId="21216"/>
    <cellStyle name="Normal 2 3 2 7 3 2 3" xfId="32404"/>
    <cellStyle name="Normal 2 3 2 7 3 3" xfId="12532"/>
    <cellStyle name="Normal 2 3 2 7 3 3 2" xfId="23109"/>
    <cellStyle name="Normal 2 3 2 7 3 3 3" xfId="34295"/>
    <cellStyle name="Normal 2 3 2 7 3 4" xfId="14257"/>
    <cellStyle name="Normal 2 3 2 7 3 4 2" xfId="25005"/>
    <cellStyle name="Normal 2 3 2 7 3 4 3" xfId="36191"/>
    <cellStyle name="Normal 2 3 2 7 3 5" xfId="15982"/>
    <cellStyle name="Normal 2 3 2 7 3 5 2" xfId="26901"/>
    <cellStyle name="Normal 2 3 2 7 3 5 3" xfId="38087"/>
    <cellStyle name="Normal 2 3 2 7 3 6" xfId="17707"/>
    <cellStyle name="Normal 2 3 2 7 3 6 2" xfId="28797"/>
    <cellStyle name="Normal 2 3 2 7 3 6 3" xfId="39983"/>
    <cellStyle name="Normal 2 3 2 7 3 7" xfId="19432"/>
    <cellStyle name="Normal 2 3 2 7 3 8" xfId="30620"/>
    <cellStyle name="Normal 2 3 2 7 3 9" xfId="41806"/>
    <cellStyle name="Normal 2 3 2 7 4" xfId="1242"/>
    <cellStyle name="Normal 2 3 2 7 4 10" xfId="43819"/>
    <cellStyle name="Normal 2 3 2 7 4 2" xfId="11092"/>
    <cellStyle name="Normal 2 3 2 7 4 2 2" xfId="21532"/>
    <cellStyle name="Normal 2 3 2 7 4 2 3" xfId="32720"/>
    <cellStyle name="Normal 2 3 2 7 4 3" xfId="12820"/>
    <cellStyle name="Normal 2 3 2 7 4 3 2" xfId="23425"/>
    <cellStyle name="Normal 2 3 2 7 4 3 3" xfId="34611"/>
    <cellStyle name="Normal 2 3 2 7 4 4" xfId="14545"/>
    <cellStyle name="Normal 2 3 2 7 4 4 2" xfId="25321"/>
    <cellStyle name="Normal 2 3 2 7 4 4 3" xfId="36507"/>
    <cellStyle name="Normal 2 3 2 7 4 5" xfId="16270"/>
    <cellStyle name="Normal 2 3 2 7 4 5 2" xfId="27217"/>
    <cellStyle name="Normal 2 3 2 7 4 5 3" xfId="38403"/>
    <cellStyle name="Normal 2 3 2 7 4 6" xfId="17995"/>
    <cellStyle name="Normal 2 3 2 7 4 6 2" xfId="29113"/>
    <cellStyle name="Normal 2 3 2 7 4 6 3" xfId="40299"/>
    <cellStyle name="Normal 2 3 2 7 4 7" xfId="19720"/>
    <cellStyle name="Normal 2 3 2 7 4 8" xfId="30908"/>
    <cellStyle name="Normal 2 3 2 7 4 9" xfId="42094"/>
    <cellStyle name="Normal 2 3 2 7 5" xfId="1558"/>
    <cellStyle name="Normal 2 3 2 7 5 10" xfId="44107"/>
    <cellStyle name="Normal 2 3 2 7 5 2" xfId="11380"/>
    <cellStyle name="Normal 2 3 2 7 5 2 2" xfId="21848"/>
    <cellStyle name="Normal 2 3 2 7 5 2 3" xfId="33036"/>
    <cellStyle name="Normal 2 3 2 7 5 3" xfId="13108"/>
    <cellStyle name="Normal 2 3 2 7 5 3 2" xfId="23741"/>
    <cellStyle name="Normal 2 3 2 7 5 3 3" xfId="34927"/>
    <cellStyle name="Normal 2 3 2 7 5 4" xfId="14833"/>
    <cellStyle name="Normal 2 3 2 7 5 4 2" xfId="25637"/>
    <cellStyle name="Normal 2 3 2 7 5 4 3" xfId="36823"/>
    <cellStyle name="Normal 2 3 2 7 5 5" xfId="16558"/>
    <cellStyle name="Normal 2 3 2 7 5 5 2" xfId="27533"/>
    <cellStyle name="Normal 2 3 2 7 5 5 3" xfId="38719"/>
    <cellStyle name="Normal 2 3 2 7 5 6" xfId="18283"/>
    <cellStyle name="Normal 2 3 2 7 5 6 2" xfId="29429"/>
    <cellStyle name="Normal 2 3 2 7 5 6 3" xfId="40615"/>
    <cellStyle name="Normal 2 3 2 7 5 7" xfId="20008"/>
    <cellStyle name="Normal 2 3 2 7 5 8" xfId="31196"/>
    <cellStyle name="Normal 2 3 2 7 5 9" xfId="42382"/>
    <cellStyle name="Normal 2 3 2 7 6" xfId="1874"/>
    <cellStyle name="Normal 2 3 2 7 6 10" xfId="44395"/>
    <cellStyle name="Normal 2 3 2 7 6 2" xfId="11668"/>
    <cellStyle name="Normal 2 3 2 7 6 2 2" xfId="22164"/>
    <cellStyle name="Normal 2 3 2 7 6 2 3" xfId="33352"/>
    <cellStyle name="Normal 2 3 2 7 6 3" xfId="13396"/>
    <cellStyle name="Normal 2 3 2 7 6 3 2" xfId="24057"/>
    <cellStyle name="Normal 2 3 2 7 6 3 3" xfId="35243"/>
    <cellStyle name="Normal 2 3 2 7 6 4" xfId="15121"/>
    <cellStyle name="Normal 2 3 2 7 6 4 2" xfId="25953"/>
    <cellStyle name="Normal 2 3 2 7 6 4 3" xfId="37139"/>
    <cellStyle name="Normal 2 3 2 7 6 5" xfId="16846"/>
    <cellStyle name="Normal 2 3 2 7 6 5 2" xfId="27849"/>
    <cellStyle name="Normal 2 3 2 7 6 5 3" xfId="39035"/>
    <cellStyle name="Normal 2 3 2 7 6 6" xfId="18571"/>
    <cellStyle name="Normal 2 3 2 7 6 6 2" xfId="29745"/>
    <cellStyle name="Normal 2 3 2 7 6 6 3" xfId="40931"/>
    <cellStyle name="Normal 2 3 2 7 6 7" xfId="20296"/>
    <cellStyle name="Normal 2 3 2 7 6 8" xfId="31484"/>
    <cellStyle name="Normal 2 3 2 7 6 9" xfId="42670"/>
    <cellStyle name="Normal 2 3 2 7 7" xfId="10227"/>
    <cellStyle name="Normal 2 3 2 7 7 2" xfId="20584"/>
    <cellStyle name="Normal 2 3 2 7 7 3" xfId="31772"/>
    <cellStyle name="Normal 2 3 2 7 8" xfId="11956"/>
    <cellStyle name="Normal 2 3 2 7 8 2" xfId="22477"/>
    <cellStyle name="Normal 2 3 2 7 8 3" xfId="33663"/>
    <cellStyle name="Normal 2 3 2 7 9" xfId="13681"/>
    <cellStyle name="Normal 2 3 2 7 9 2" xfId="24373"/>
    <cellStyle name="Normal 2 3 2 7 9 3" xfId="35559"/>
    <cellStyle name="Normal 2 3 2 8" xfId="452"/>
    <cellStyle name="Normal 2 3 2 8 10" xfId="43099"/>
    <cellStyle name="Normal 2 3 2 8 2" xfId="10372"/>
    <cellStyle name="Normal 2 3 2 8 2 2" xfId="20742"/>
    <cellStyle name="Normal 2 3 2 8 2 3" xfId="31930"/>
    <cellStyle name="Normal 2 3 2 8 3" xfId="12100"/>
    <cellStyle name="Normal 2 3 2 8 3 2" xfId="22635"/>
    <cellStyle name="Normal 2 3 2 8 3 3" xfId="33821"/>
    <cellStyle name="Normal 2 3 2 8 4" xfId="13825"/>
    <cellStyle name="Normal 2 3 2 8 4 2" xfId="24531"/>
    <cellStyle name="Normal 2 3 2 8 4 3" xfId="35717"/>
    <cellStyle name="Normal 2 3 2 8 5" xfId="15550"/>
    <cellStyle name="Normal 2 3 2 8 5 2" xfId="26427"/>
    <cellStyle name="Normal 2 3 2 8 5 3" xfId="37613"/>
    <cellStyle name="Normal 2 3 2 8 6" xfId="17275"/>
    <cellStyle name="Normal 2 3 2 8 6 2" xfId="28323"/>
    <cellStyle name="Normal 2 3 2 8 6 3" xfId="39509"/>
    <cellStyle name="Normal 2 3 2 8 7" xfId="19000"/>
    <cellStyle name="Normal 2 3 2 8 8" xfId="30188"/>
    <cellStyle name="Normal 2 3 2 8 9" xfId="41374"/>
    <cellStyle name="Normal 2 3 2 9" xfId="768"/>
    <cellStyle name="Normal 2 3 2 9 10" xfId="43387"/>
    <cellStyle name="Normal 2 3 2 9 2" xfId="10660"/>
    <cellStyle name="Normal 2 3 2 9 2 2" xfId="21058"/>
    <cellStyle name="Normal 2 3 2 9 2 3" xfId="32246"/>
    <cellStyle name="Normal 2 3 2 9 3" xfId="12388"/>
    <cellStyle name="Normal 2 3 2 9 3 2" xfId="22951"/>
    <cellStyle name="Normal 2 3 2 9 3 3" xfId="34137"/>
    <cellStyle name="Normal 2 3 2 9 4" xfId="14113"/>
    <cellStyle name="Normal 2 3 2 9 4 2" xfId="24847"/>
    <cellStyle name="Normal 2 3 2 9 4 3" xfId="36033"/>
    <cellStyle name="Normal 2 3 2 9 5" xfId="15838"/>
    <cellStyle name="Normal 2 3 2 9 5 2" xfId="26743"/>
    <cellStyle name="Normal 2 3 2 9 5 3" xfId="37929"/>
    <cellStyle name="Normal 2 3 2 9 6" xfId="17563"/>
    <cellStyle name="Normal 2 3 2 9 6 2" xfId="28639"/>
    <cellStyle name="Normal 2 3 2 9 6 3" xfId="39825"/>
    <cellStyle name="Normal 2 3 2 9 7" xfId="19288"/>
    <cellStyle name="Normal 2 3 2 9 8" xfId="30476"/>
    <cellStyle name="Normal 2 3 2 9 9" xfId="41662"/>
    <cellStyle name="Normal 2 3 3" xfId="97"/>
    <cellStyle name="Normal 2 4" xfId="98"/>
    <cellStyle name="Normal 2 5" xfId="99"/>
    <cellStyle name="Normal 2 5 10" xfId="6625"/>
    <cellStyle name="Normal 2 5 11" xfId="6735"/>
    <cellStyle name="Normal 2 5 12" xfId="6410"/>
    <cellStyle name="Normal 2 5 13" xfId="6444"/>
    <cellStyle name="Normal 2 5 14" xfId="6546"/>
    <cellStyle name="Normal 2 5 15" xfId="6638"/>
    <cellStyle name="Normal 2 5 16" xfId="6366"/>
    <cellStyle name="Normal 2 5 2" xfId="4713"/>
    <cellStyle name="Normal 2 5 2 2" xfId="5554"/>
    <cellStyle name="Normal 2 5 2 3" xfId="6390"/>
    <cellStyle name="Normal 2 5 3" xfId="5981"/>
    <cellStyle name="Normal 2 5 4" xfId="6109"/>
    <cellStyle name="Normal 2 5 5" xfId="6515"/>
    <cellStyle name="Normal 2 5 6" xfId="6179"/>
    <cellStyle name="Normal 2 5 7" xfId="6769"/>
    <cellStyle name="Normal 2 5 8" xfId="6714"/>
    <cellStyle name="Normal 2 5 9" xfId="6267"/>
    <cellStyle name="Normal 2 6" xfId="100"/>
    <cellStyle name="Normal 2 7" xfId="101"/>
    <cellStyle name="Normal 2 8" xfId="102"/>
    <cellStyle name="Normal 2 9" xfId="103"/>
    <cellStyle name="Normal 2_ORÇ. 125 B 10 PRIMEIRAS ALTERAÇÕES" xfId="104"/>
    <cellStyle name="Normal 20 2" xfId="5900"/>
    <cellStyle name="Normal 20 3" xfId="6302"/>
    <cellStyle name="Normal 26" xfId="7971"/>
    <cellStyle name="Normal 3" xfId="105"/>
    <cellStyle name="Normal 3 10" xfId="5983"/>
    <cellStyle name="Normal 3 11" xfId="6098"/>
    <cellStyle name="Normal 3 12" xfId="6781"/>
    <cellStyle name="Normal 3 13" xfId="6066"/>
    <cellStyle name="Normal 3 14" xfId="6725"/>
    <cellStyle name="Normal 3 15" xfId="6144"/>
    <cellStyle name="Normal 3 16" xfId="6467"/>
    <cellStyle name="Normal 3 17" xfId="6787"/>
    <cellStyle name="Normal 3 18" xfId="6812"/>
    <cellStyle name="Normal 3 19" xfId="6586"/>
    <cellStyle name="Normal 3 2" xfId="106"/>
    <cellStyle name="Normal 3 2 10" xfId="1401"/>
    <cellStyle name="Normal 3 2 10 10" xfId="43964"/>
    <cellStyle name="Normal 3 2 10 2" xfId="11237"/>
    <cellStyle name="Normal 3 2 10 2 2" xfId="21691"/>
    <cellStyle name="Normal 3 2 10 2 3" xfId="32879"/>
    <cellStyle name="Normal 3 2 10 3" xfId="12965"/>
    <cellStyle name="Normal 3 2 10 3 2" xfId="23584"/>
    <cellStyle name="Normal 3 2 10 3 3" xfId="34770"/>
    <cellStyle name="Normal 3 2 10 4" xfId="14690"/>
    <cellStyle name="Normal 3 2 10 4 2" xfId="25480"/>
    <cellStyle name="Normal 3 2 10 4 3" xfId="36666"/>
    <cellStyle name="Normal 3 2 10 5" xfId="16415"/>
    <cellStyle name="Normal 3 2 10 5 2" xfId="27376"/>
    <cellStyle name="Normal 3 2 10 5 3" xfId="38562"/>
    <cellStyle name="Normal 3 2 10 6" xfId="18140"/>
    <cellStyle name="Normal 3 2 10 6 2" xfId="29272"/>
    <cellStyle name="Normal 3 2 10 6 3" xfId="40458"/>
    <cellStyle name="Normal 3 2 10 7" xfId="19865"/>
    <cellStyle name="Normal 3 2 10 8" xfId="31053"/>
    <cellStyle name="Normal 3 2 10 9" xfId="42239"/>
    <cellStyle name="Normal 3 2 11" xfId="1717"/>
    <cellStyle name="Normal 3 2 11 10" xfId="44252"/>
    <cellStyle name="Normal 3 2 11 2" xfId="11525"/>
    <cellStyle name="Normal 3 2 11 2 2" xfId="22007"/>
    <cellStyle name="Normal 3 2 11 2 3" xfId="33195"/>
    <cellStyle name="Normal 3 2 11 3" xfId="13253"/>
    <cellStyle name="Normal 3 2 11 3 2" xfId="23900"/>
    <cellStyle name="Normal 3 2 11 3 3" xfId="35086"/>
    <cellStyle name="Normal 3 2 11 4" xfId="14978"/>
    <cellStyle name="Normal 3 2 11 4 2" xfId="25796"/>
    <cellStyle name="Normal 3 2 11 4 3" xfId="36982"/>
    <cellStyle name="Normal 3 2 11 5" xfId="16703"/>
    <cellStyle name="Normal 3 2 11 5 2" xfId="27692"/>
    <cellStyle name="Normal 3 2 11 5 3" xfId="38878"/>
    <cellStyle name="Normal 3 2 11 6" xfId="18428"/>
    <cellStyle name="Normal 3 2 11 6 2" xfId="29588"/>
    <cellStyle name="Normal 3 2 11 6 3" xfId="40774"/>
    <cellStyle name="Normal 3 2 11 7" xfId="20153"/>
    <cellStyle name="Normal 3 2 11 8" xfId="31341"/>
    <cellStyle name="Normal 3 2 11 9" xfId="42527"/>
    <cellStyle name="Normal 3 2 12" xfId="2038"/>
    <cellStyle name="Normal 3 2 12 2" xfId="20441"/>
    <cellStyle name="Normal 3 2 12 3" xfId="31629"/>
    <cellStyle name="Normal 3 2 13" xfId="11813"/>
    <cellStyle name="Normal 3 2 13 2" xfId="22322"/>
    <cellStyle name="Normal 3 2 13 3" xfId="33510"/>
    <cellStyle name="Normal 3 2 14" xfId="13540"/>
    <cellStyle name="Normal 3 2 14 2" xfId="24216"/>
    <cellStyle name="Normal 3 2 14 3" xfId="35402"/>
    <cellStyle name="Normal 3 2 15" xfId="15265"/>
    <cellStyle name="Normal 3 2 15 2" xfId="26112"/>
    <cellStyle name="Normal 3 2 15 3" xfId="37298"/>
    <cellStyle name="Normal 3 2 16" xfId="16990"/>
    <cellStyle name="Normal 3 2 16 2" xfId="28008"/>
    <cellStyle name="Normal 3 2 16 3" xfId="39194"/>
    <cellStyle name="Normal 3 2 17" xfId="18715"/>
    <cellStyle name="Normal 3 2 18" xfId="29903"/>
    <cellStyle name="Normal 3 2 19" xfId="41089"/>
    <cellStyle name="Normal 3 2 2" xfId="157"/>
    <cellStyle name="Normal 3 2 2 10" xfId="11833"/>
    <cellStyle name="Normal 3 2 2 10 2" xfId="22342"/>
    <cellStyle name="Normal 3 2 2 10 3" xfId="33528"/>
    <cellStyle name="Normal 3 2 2 11" xfId="13558"/>
    <cellStyle name="Normal 3 2 2 11 2" xfId="24238"/>
    <cellStyle name="Normal 3 2 2 11 3" xfId="35424"/>
    <cellStyle name="Normal 3 2 2 12" xfId="15283"/>
    <cellStyle name="Normal 3 2 2 12 2" xfId="26134"/>
    <cellStyle name="Normal 3 2 2 12 3" xfId="37320"/>
    <cellStyle name="Normal 3 2 2 13" xfId="17008"/>
    <cellStyle name="Normal 3 2 2 13 2" xfId="28030"/>
    <cellStyle name="Normal 3 2 2 13 3" xfId="39216"/>
    <cellStyle name="Normal 3 2 2 14" xfId="18733"/>
    <cellStyle name="Normal 3 2 2 15" xfId="29921"/>
    <cellStyle name="Normal 3 2 2 16" xfId="41107"/>
    <cellStyle name="Normal 3 2 2 17" xfId="42832"/>
    <cellStyle name="Normal 3 2 2 2" xfId="247"/>
    <cellStyle name="Normal 3 2 2 2 10" xfId="13640"/>
    <cellStyle name="Normal 3 2 2 2 10 2" xfId="24328"/>
    <cellStyle name="Normal 3 2 2 2 10 3" xfId="35514"/>
    <cellStyle name="Normal 3 2 2 2 11" xfId="15365"/>
    <cellStyle name="Normal 3 2 2 2 11 2" xfId="26224"/>
    <cellStyle name="Normal 3 2 2 2 11 3" xfId="37410"/>
    <cellStyle name="Normal 3 2 2 2 12" xfId="17090"/>
    <cellStyle name="Normal 3 2 2 2 12 2" xfId="28120"/>
    <cellStyle name="Normal 3 2 2 2 12 3" xfId="39306"/>
    <cellStyle name="Normal 3 2 2 2 13" xfId="18815"/>
    <cellStyle name="Normal 3 2 2 2 14" xfId="30003"/>
    <cellStyle name="Normal 3 2 2 2 15" xfId="41189"/>
    <cellStyle name="Normal 3 2 2 2 16" xfId="42914"/>
    <cellStyle name="Normal 3 2 2 2 2" xfId="405"/>
    <cellStyle name="Normal 3 2 2 2 2 10" xfId="15509"/>
    <cellStyle name="Normal 3 2 2 2 2 10 2" xfId="26382"/>
    <cellStyle name="Normal 3 2 2 2 2 10 3" xfId="37568"/>
    <cellStyle name="Normal 3 2 2 2 2 11" xfId="17234"/>
    <cellStyle name="Normal 3 2 2 2 2 11 2" xfId="28278"/>
    <cellStyle name="Normal 3 2 2 2 2 11 3" xfId="39464"/>
    <cellStyle name="Normal 3 2 2 2 2 12" xfId="18959"/>
    <cellStyle name="Normal 3 2 2 2 2 13" xfId="30147"/>
    <cellStyle name="Normal 3 2 2 2 2 14" xfId="41333"/>
    <cellStyle name="Normal 3 2 2 2 2 15" xfId="43058"/>
    <cellStyle name="Normal 3 2 2 2 2 2" xfId="723"/>
    <cellStyle name="Normal 3 2 2 2 2 2 10" xfId="43346"/>
    <cellStyle name="Normal 3 2 2 2 2 2 2" xfId="10619"/>
    <cellStyle name="Normal 3 2 2 2 2 2 2 2" xfId="21013"/>
    <cellStyle name="Normal 3 2 2 2 2 2 2 3" xfId="32201"/>
    <cellStyle name="Normal 3 2 2 2 2 2 3" xfId="12347"/>
    <cellStyle name="Normal 3 2 2 2 2 2 3 2" xfId="22906"/>
    <cellStyle name="Normal 3 2 2 2 2 2 3 3" xfId="34092"/>
    <cellStyle name="Normal 3 2 2 2 2 2 4" xfId="14072"/>
    <cellStyle name="Normal 3 2 2 2 2 2 4 2" xfId="24802"/>
    <cellStyle name="Normal 3 2 2 2 2 2 4 3" xfId="35988"/>
    <cellStyle name="Normal 3 2 2 2 2 2 5" xfId="15797"/>
    <cellStyle name="Normal 3 2 2 2 2 2 5 2" xfId="26698"/>
    <cellStyle name="Normal 3 2 2 2 2 2 5 3" xfId="37884"/>
    <cellStyle name="Normal 3 2 2 2 2 2 6" xfId="17522"/>
    <cellStyle name="Normal 3 2 2 2 2 2 6 2" xfId="28594"/>
    <cellStyle name="Normal 3 2 2 2 2 2 6 3" xfId="39780"/>
    <cellStyle name="Normal 3 2 2 2 2 2 7" xfId="19247"/>
    <cellStyle name="Normal 3 2 2 2 2 2 8" xfId="30435"/>
    <cellStyle name="Normal 3 2 2 2 2 2 9" xfId="41621"/>
    <cellStyle name="Normal 3 2 2 2 2 3" xfId="1039"/>
    <cellStyle name="Normal 3 2 2 2 2 3 10" xfId="43634"/>
    <cellStyle name="Normal 3 2 2 2 2 3 2" xfId="10907"/>
    <cellStyle name="Normal 3 2 2 2 2 3 2 2" xfId="21329"/>
    <cellStyle name="Normal 3 2 2 2 2 3 2 3" xfId="32517"/>
    <cellStyle name="Normal 3 2 2 2 2 3 3" xfId="12635"/>
    <cellStyle name="Normal 3 2 2 2 2 3 3 2" xfId="23222"/>
    <cellStyle name="Normal 3 2 2 2 2 3 3 3" xfId="34408"/>
    <cellStyle name="Normal 3 2 2 2 2 3 4" xfId="14360"/>
    <cellStyle name="Normal 3 2 2 2 2 3 4 2" xfId="25118"/>
    <cellStyle name="Normal 3 2 2 2 2 3 4 3" xfId="36304"/>
    <cellStyle name="Normal 3 2 2 2 2 3 5" xfId="16085"/>
    <cellStyle name="Normal 3 2 2 2 2 3 5 2" xfId="27014"/>
    <cellStyle name="Normal 3 2 2 2 2 3 5 3" xfId="38200"/>
    <cellStyle name="Normal 3 2 2 2 2 3 6" xfId="17810"/>
    <cellStyle name="Normal 3 2 2 2 2 3 6 2" xfId="28910"/>
    <cellStyle name="Normal 3 2 2 2 2 3 6 3" xfId="40096"/>
    <cellStyle name="Normal 3 2 2 2 2 3 7" xfId="19535"/>
    <cellStyle name="Normal 3 2 2 2 2 3 8" xfId="30723"/>
    <cellStyle name="Normal 3 2 2 2 2 3 9" xfId="41909"/>
    <cellStyle name="Normal 3 2 2 2 2 4" xfId="1355"/>
    <cellStyle name="Normal 3 2 2 2 2 4 10" xfId="43922"/>
    <cellStyle name="Normal 3 2 2 2 2 4 2" xfId="11195"/>
    <cellStyle name="Normal 3 2 2 2 2 4 2 2" xfId="21645"/>
    <cellStyle name="Normal 3 2 2 2 2 4 2 3" xfId="32833"/>
    <cellStyle name="Normal 3 2 2 2 2 4 3" xfId="12923"/>
    <cellStyle name="Normal 3 2 2 2 2 4 3 2" xfId="23538"/>
    <cellStyle name="Normal 3 2 2 2 2 4 3 3" xfId="34724"/>
    <cellStyle name="Normal 3 2 2 2 2 4 4" xfId="14648"/>
    <cellStyle name="Normal 3 2 2 2 2 4 4 2" xfId="25434"/>
    <cellStyle name="Normal 3 2 2 2 2 4 4 3" xfId="36620"/>
    <cellStyle name="Normal 3 2 2 2 2 4 5" xfId="16373"/>
    <cellStyle name="Normal 3 2 2 2 2 4 5 2" xfId="27330"/>
    <cellStyle name="Normal 3 2 2 2 2 4 5 3" xfId="38516"/>
    <cellStyle name="Normal 3 2 2 2 2 4 6" xfId="18098"/>
    <cellStyle name="Normal 3 2 2 2 2 4 6 2" xfId="29226"/>
    <cellStyle name="Normal 3 2 2 2 2 4 6 3" xfId="40412"/>
    <cellStyle name="Normal 3 2 2 2 2 4 7" xfId="19823"/>
    <cellStyle name="Normal 3 2 2 2 2 4 8" xfId="31011"/>
    <cellStyle name="Normal 3 2 2 2 2 4 9" xfId="42197"/>
    <cellStyle name="Normal 3 2 2 2 2 5" xfId="1671"/>
    <cellStyle name="Normal 3 2 2 2 2 5 10" xfId="44210"/>
    <cellStyle name="Normal 3 2 2 2 2 5 2" xfId="11483"/>
    <cellStyle name="Normal 3 2 2 2 2 5 2 2" xfId="21961"/>
    <cellStyle name="Normal 3 2 2 2 2 5 2 3" xfId="33149"/>
    <cellStyle name="Normal 3 2 2 2 2 5 3" xfId="13211"/>
    <cellStyle name="Normal 3 2 2 2 2 5 3 2" xfId="23854"/>
    <cellStyle name="Normal 3 2 2 2 2 5 3 3" xfId="35040"/>
    <cellStyle name="Normal 3 2 2 2 2 5 4" xfId="14936"/>
    <cellStyle name="Normal 3 2 2 2 2 5 4 2" xfId="25750"/>
    <cellStyle name="Normal 3 2 2 2 2 5 4 3" xfId="36936"/>
    <cellStyle name="Normal 3 2 2 2 2 5 5" xfId="16661"/>
    <cellStyle name="Normal 3 2 2 2 2 5 5 2" xfId="27646"/>
    <cellStyle name="Normal 3 2 2 2 2 5 5 3" xfId="38832"/>
    <cellStyle name="Normal 3 2 2 2 2 5 6" xfId="18386"/>
    <cellStyle name="Normal 3 2 2 2 2 5 6 2" xfId="29542"/>
    <cellStyle name="Normal 3 2 2 2 2 5 6 3" xfId="40728"/>
    <cellStyle name="Normal 3 2 2 2 2 5 7" xfId="20111"/>
    <cellStyle name="Normal 3 2 2 2 2 5 8" xfId="31299"/>
    <cellStyle name="Normal 3 2 2 2 2 5 9" xfId="42485"/>
    <cellStyle name="Normal 3 2 2 2 2 6" xfId="1987"/>
    <cellStyle name="Normal 3 2 2 2 2 6 10" xfId="44498"/>
    <cellStyle name="Normal 3 2 2 2 2 6 2" xfId="11771"/>
    <cellStyle name="Normal 3 2 2 2 2 6 2 2" xfId="22277"/>
    <cellStyle name="Normal 3 2 2 2 2 6 2 3" xfId="33465"/>
    <cellStyle name="Normal 3 2 2 2 2 6 3" xfId="13499"/>
    <cellStyle name="Normal 3 2 2 2 2 6 3 2" xfId="24170"/>
    <cellStyle name="Normal 3 2 2 2 2 6 3 3" xfId="35356"/>
    <cellStyle name="Normal 3 2 2 2 2 6 4" xfId="15224"/>
    <cellStyle name="Normal 3 2 2 2 2 6 4 2" xfId="26066"/>
    <cellStyle name="Normal 3 2 2 2 2 6 4 3" xfId="37252"/>
    <cellStyle name="Normal 3 2 2 2 2 6 5" xfId="16949"/>
    <cellStyle name="Normal 3 2 2 2 2 6 5 2" xfId="27962"/>
    <cellStyle name="Normal 3 2 2 2 2 6 5 3" xfId="39148"/>
    <cellStyle name="Normal 3 2 2 2 2 6 6" xfId="18674"/>
    <cellStyle name="Normal 3 2 2 2 2 6 6 2" xfId="29858"/>
    <cellStyle name="Normal 3 2 2 2 2 6 6 3" xfId="41044"/>
    <cellStyle name="Normal 3 2 2 2 2 6 7" xfId="20399"/>
    <cellStyle name="Normal 3 2 2 2 2 6 8" xfId="31587"/>
    <cellStyle name="Normal 3 2 2 2 2 6 9" xfId="42773"/>
    <cellStyle name="Normal 3 2 2 2 2 7" xfId="10330"/>
    <cellStyle name="Normal 3 2 2 2 2 7 2" xfId="20697"/>
    <cellStyle name="Normal 3 2 2 2 2 7 3" xfId="31885"/>
    <cellStyle name="Normal 3 2 2 2 2 8" xfId="12059"/>
    <cellStyle name="Normal 3 2 2 2 2 8 2" xfId="22590"/>
    <cellStyle name="Normal 3 2 2 2 2 8 3" xfId="33776"/>
    <cellStyle name="Normal 3 2 2 2 2 9" xfId="13784"/>
    <cellStyle name="Normal 3 2 2 2 2 9 2" xfId="24486"/>
    <cellStyle name="Normal 3 2 2 2 2 9 3" xfId="35672"/>
    <cellStyle name="Normal 3 2 2 2 3" xfId="565"/>
    <cellStyle name="Normal 3 2 2 2 3 10" xfId="43202"/>
    <cellStyle name="Normal 3 2 2 2 3 2" xfId="10475"/>
    <cellStyle name="Normal 3 2 2 2 3 2 2" xfId="20855"/>
    <cellStyle name="Normal 3 2 2 2 3 2 3" xfId="32043"/>
    <cellStyle name="Normal 3 2 2 2 3 3" xfId="12203"/>
    <cellStyle name="Normal 3 2 2 2 3 3 2" xfId="22748"/>
    <cellStyle name="Normal 3 2 2 2 3 3 3" xfId="33934"/>
    <cellStyle name="Normal 3 2 2 2 3 4" xfId="13928"/>
    <cellStyle name="Normal 3 2 2 2 3 4 2" xfId="24644"/>
    <cellStyle name="Normal 3 2 2 2 3 4 3" xfId="35830"/>
    <cellStyle name="Normal 3 2 2 2 3 5" xfId="15653"/>
    <cellStyle name="Normal 3 2 2 2 3 5 2" xfId="26540"/>
    <cellStyle name="Normal 3 2 2 2 3 5 3" xfId="37726"/>
    <cellStyle name="Normal 3 2 2 2 3 6" xfId="17378"/>
    <cellStyle name="Normal 3 2 2 2 3 6 2" xfId="28436"/>
    <cellStyle name="Normal 3 2 2 2 3 6 3" xfId="39622"/>
    <cellStyle name="Normal 3 2 2 2 3 7" xfId="19103"/>
    <cellStyle name="Normal 3 2 2 2 3 8" xfId="30291"/>
    <cellStyle name="Normal 3 2 2 2 3 9" xfId="41477"/>
    <cellStyle name="Normal 3 2 2 2 4" xfId="881"/>
    <cellStyle name="Normal 3 2 2 2 4 10" xfId="43490"/>
    <cellStyle name="Normal 3 2 2 2 4 2" xfId="10763"/>
    <cellStyle name="Normal 3 2 2 2 4 2 2" xfId="21171"/>
    <cellStyle name="Normal 3 2 2 2 4 2 3" xfId="32359"/>
    <cellStyle name="Normal 3 2 2 2 4 3" xfId="12491"/>
    <cellStyle name="Normal 3 2 2 2 4 3 2" xfId="23064"/>
    <cellStyle name="Normal 3 2 2 2 4 3 3" xfId="34250"/>
    <cellStyle name="Normal 3 2 2 2 4 4" xfId="14216"/>
    <cellStyle name="Normal 3 2 2 2 4 4 2" xfId="24960"/>
    <cellStyle name="Normal 3 2 2 2 4 4 3" xfId="36146"/>
    <cellStyle name="Normal 3 2 2 2 4 5" xfId="15941"/>
    <cellStyle name="Normal 3 2 2 2 4 5 2" xfId="26856"/>
    <cellStyle name="Normal 3 2 2 2 4 5 3" xfId="38042"/>
    <cellStyle name="Normal 3 2 2 2 4 6" xfId="17666"/>
    <cellStyle name="Normal 3 2 2 2 4 6 2" xfId="28752"/>
    <cellStyle name="Normal 3 2 2 2 4 6 3" xfId="39938"/>
    <cellStyle name="Normal 3 2 2 2 4 7" xfId="19391"/>
    <cellStyle name="Normal 3 2 2 2 4 8" xfId="30579"/>
    <cellStyle name="Normal 3 2 2 2 4 9" xfId="41765"/>
    <cellStyle name="Normal 3 2 2 2 5" xfId="1197"/>
    <cellStyle name="Normal 3 2 2 2 5 10" xfId="43778"/>
    <cellStyle name="Normal 3 2 2 2 5 2" xfId="11051"/>
    <cellStyle name="Normal 3 2 2 2 5 2 2" xfId="21487"/>
    <cellStyle name="Normal 3 2 2 2 5 2 3" xfId="32675"/>
    <cellStyle name="Normal 3 2 2 2 5 3" xfId="12779"/>
    <cellStyle name="Normal 3 2 2 2 5 3 2" xfId="23380"/>
    <cellStyle name="Normal 3 2 2 2 5 3 3" xfId="34566"/>
    <cellStyle name="Normal 3 2 2 2 5 4" xfId="14504"/>
    <cellStyle name="Normal 3 2 2 2 5 4 2" xfId="25276"/>
    <cellStyle name="Normal 3 2 2 2 5 4 3" xfId="36462"/>
    <cellStyle name="Normal 3 2 2 2 5 5" xfId="16229"/>
    <cellStyle name="Normal 3 2 2 2 5 5 2" xfId="27172"/>
    <cellStyle name="Normal 3 2 2 2 5 5 3" xfId="38358"/>
    <cellStyle name="Normal 3 2 2 2 5 6" xfId="17954"/>
    <cellStyle name="Normal 3 2 2 2 5 6 2" xfId="29068"/>
    <cellStyle name="Normal 3 2 2 2 5 6 3" xfId="40254"/>
    <cellStyle name="Normal 3 2 2 2 5 7" xfId="19679"/>
    <cellStyle name="Normal 3 2 2 2 5 8" xfId="30867"/>
    <cellStyle name="Normal 3 2 2 2 5 9" xfId="42053"/>
    <cellStyle name="Normal 3 2 2 2 6" xfId="1513"/>
    <cellStyle name="Normal 3 2 2 2 6 10" xfId="44066"/>
    <cellStyle name="Normal 3 2 2 2 6 2" xfId="11339"/>
    <cellStyle name="Normal 3 2 2 2 6 2 2" xfId="21803"/>
    <cellStyle name="Normal 3 2 2 2 6 2 3" xfId="32991"/>
    <cellStyle name="Normal 3 2 2 2 6 3" xfId="13067"/>
    <cellStyle name="Normal 3 2 2 2 6 3 2" xfId="23696"/>
    <cellStyle name="Normal 3 2 2 2 6 3 3" xfId="34882"/>
    <cellStyle name="Normal 3 2 2 2 6 4" xfId="14792"/>
    <cellStyle name="Normal 3 2 2 2 6 4 2" xfId="25592"/>
    <cellStyle name="Normal 3 2 2 2 6 4 3" xfId="36778"/>
    <cellStyle name="Normal 3 2 2 2 6 5" xfId="16517"/>
    <cellStyle name="Normal 3 2 2 2 6 5 2" xfId="27488"/>
    <cellStyle name="Normal 3 2 2 2 6 5 3" xfId="38674"/>
    <cellStyle name="Normal 3 2 2 2 6 6" xfId="18242"/>
    <cellStyle name="Normal 3 2 2 2 6 6 2" xfId="29384"/>
    <cellStyle name="Normal 3 2 2 2 6 6 3" xfId="40570"/>
    <cellStyle name="Normal 3 2 2 2 6 7" xfId="19967"/>
    <cellStyle name="Normal 3 2 2 2 6 8" xfId="31155"/>
    <cellStyle name="Normal 3 2 2 2 6 9" xfId="42341"/>
    <cellStyle name="Normal 3 2 2 2 7" xfId="1829"/>
    <cellStyle name="Normal 3 2 2 2 7 10" xfId="44354"/>
    <cellStyle name="Normal 3 2 2 2 7 2" xfId="11627"/>
    <cellStyle name="Normal 3 2 2 2 7 2 2" xfId="22119"/>
    <cellStyle name="Normal 3 2 2 2 7 2 3" xfId="33307"/>
    <cellStyle name="Normal 3 2 2 2 7 3" xfId="13355"/>
    <cellStyle name="Normal 3 2 2 2 7 3 2" xfId="24012"/>
    <cellStyle name="Normal 3 2 2 2 7 3 3" xfId="35198"/>
    <cellStyle name="Normal 3 2 2 2 7 4" xfId="15080"/>
    <cellStyle name="Normal 3 2 2 2 7 4 2" xfId="25908"/>
    <cellStyle name="Normal 3 2 2 2 7 4 3" xfId="37094"/>
    <cellStyle name="Normal 3 2 2 2 7 5" xfId="16805"/>
    <cellStyle name="Normal 3 2 2 2 7 5 2" xfId="27804"/>
    <cellStyle name="Normal 3 2 2 2 7 5 3" xfId="38990"/>
    <cellStyle name="Normal 3 2 2 2 7 6" xfId="18530"/>
    <cellStyle name="Normal 3 2 2 2 7 6 2" xfId="29700"/>
    <cellStyle name="Normal 3 2 2 2 7 6 3" xfId="40886"/>
    <cellStyle name="Normal 3 2 2 2 7 7" xfId="20255"/>
    <cellStyle name="Normal 3 2 2 2 7 8" xfId="31443"/>
    <cellStyle name="Normal 3 2 2 2 7 9" xfId="42629"/>
    <cellStyle name="Normal 3 2 2 2 8" xfId="2130"/>
    <cellStyle name="Normal 3 2 2 2 8 2" xfId="20543"/>
    <cellStyle name="Normal 3 2 2 2 8 3" xfId="31731"/>
    <cellStyle name="Normal 3 2 2 2 9" xfId="11915"/>
    <cellStyle name="Normal 3 2 2 2 9 2" xfId="22432"/>
    <cellStyle name="Normal 3 2 2 2 9 3" xfId="33618"/>
    <cellStyle name="Normal 3 2 2 3" xfId="315"/>
    <cellStyle name="Normal 3 2 2 3 10" xfId="15427"/>
    <cellStyle name="Normal 3 2 2 3 10 2" xfId="26292"/>
    <cellStyle name="Normal 3 2 2 3 10 3" xfId="37478"/>
    <cellStyle name="Normal 3 2 2 3 11" xfId="17152"/>
    <cellStyle name="Normal 3 2 2 3 11 2" xfId="28188"/>
    <cellStyle name="Normal 3 2 2 3 11 3" xfId="39374"/>
    <cellStyle name="Normal 3 2 2 3 12" xfId="18877"/>
    <cellStyle name="Normal 3 2 2 3 13" xfId="30065"/>
    <cellStyle name="Normal 3 2 2 3 14" xfId="41251"/>
    <cellStyle name="Normal 3 2 2 3 15" xfId="42976"/>
    <cellStyle name="Normal 3 2 2 3 2" xfId="633"/>
    <cellStyle name="Normal 3 2 2 3 2 10" xfId="43264"/>
    <cellStyle name="Normal 3 2 2 3 2 2" xfId="10537"/>
    <cellStyle name="Normal 3 2 2 3 2 2 2" xfId="20923"/>
    <cellStyle name="Normal 3 2 2 3 2 2 3" xfId="32111"/>
    <cellStyle name="Normal 3 2 2 3 2 3" xfId="12265"/>
    <cellStyle name="Normal 3 2 2 3 2 3 2" xfId="22816"/>
    <cellStyle name="Normal 3 2 2 3 2 3 3" xfId="34002"/>
    <cellStyle name="Normal 3 2 2 3 2 4" xfId="13990"/>
    <cellStyle name="Normal 3 2 2 3 2 4 2" xfId="24712"/>
    <cellStyle name="Normal 3 2 2 3 2 4 3" xfId="35898"/>
    <cellStyle name="Normal 3 2 2 3 2 5" xfId="15715"/>
    <cellStyle name="Normal 3 2 2 3 2 5 2" xfId="26608"/>
    <cellStyle name="Normal 3 2 2 3 2 5 3" xfId="37794"/>
    <cellStyle name="Normal 3 2 2 3 2 6" xfId="17440"/>
    <cellStyle name="Normal 3 2 2 3 2 6 2" xfId="28504"/>
    <cellStyle name="Normal 3 2 2 3 2 6 3" xfId="39690"/>
    <cellStyle name="Normal 3 2 2 3 2 7" xfId="19165"/>
    <cellStyle name="Normal 3 2 2 3 2 8" xfId="30353"/>
    <cellStyle name="Normal 3 2 2 3 2 9" xfId="41539"/>
    <cellStyle name="Normal 3 2 2 3 3" xfId="949"/>
    <cellStyle name="Normal 3 2 2 3 3 10" xfId="43552"/>
    <cellStyle name="Normal 3 2 2 3 3 2" xfId="10825"/>
    <cellStyle name="Normal 3 2 2 3 3 2 2" xfId="21239"/>
    <cellStyle name="Normal 3 2 2 3 3 2 3" xfId="32427"/>
    <cellStyle name="Normal 3 2 2 3 3 3" xfId="12553"/>
    <cellStyle name="Normal 3 2 2 3 3 3 2" xfId="23132"/>
    <cellStyle name="Normal 3 2 2 3 3 3 3" xfId="34318"/>
    <cellStyle name="Normal 3 2 2 3 3 4" xfId="14278"/>
    <cellStyle name="Normal 3 2 2 3 3 4 2" xfId="25028"/>
    <cellStyle name="Normal 3 2 2 3 3 4 3" xfId="36214"/>
    <cellStyle name="Normal 3 2 2 3 3 5" xfId="16003"/>
    <cellStyle name="Normal 3 2 2 3 3 5 2" xfId="26924"/>
    <cellStyle name="Normal 3 2 2 3 3 5 3" xfId="38110"/>
    <cellStyle name="Normal 3 2 2 3 3 6" xfId="17728"/>
    <cellStyle name="Normal 3 2 2 3 3 6 2" xfId="28820"/>
    <cellStyle name="Normal 3 2 2 3 3 6 3" xfId="40006"/>
    <cellStyle name="Normal 3 2 2 3 3 7" xfId="19453"/>
    <cellStyle name="Normal 3 2 2 3 3 8" xfId="30641"/>
    <cellStyle name="Normal 3 2 2 3 3 9" xfId="41827"/>
    <cellStyle name="Normal 3 2 2 3 4" xfId="1265"/>
    <cellStyle name="Normal 3 2 2 3 4 10" xfId="43840"/>
    <cellStyle name="Normal 3 2 2 3 4 2" xfId="11113"/>
    <cellStyle name="Normal 3 2 2 3 4 2 2" xfId="21555"/>
    <cellStyle name="Normal 3 2 2 3 4 2 3" xfId="32743"/>
    <cellStyle name="Normal 3 2 2 3 4 3" xfId="12841"/>
    <cellStyle name="Normal 3 2 2 3 4 3 2" xfId="23448"/>
    <cellStyle name="Normal 3 2 2 3 4 3 3" xfId="34634"/>
    <cellStyle name="Normal 3 2 2 3 4 4" xfId="14566"/>
    <cellStyle name="Normal 3 2 2 3 4 4 2" xfId="25344"/>
    <cellStyle name="Normal 3 2 2 3 4 4 3" xfId="36530"/>
    <cellStyle name="Normal 3 2 2 3 4 5" xfId="16291"/>
    <cellStyle name="Normal 3 2 2 3 4 5 2" xfId="27240"/>
    <cellStyle name="Normal 3 2 2 3 4 5 3" xfId="38426"/>
    <cellStyle name="Normal 3 2 2 3 4 6" xfId="18016"/>
    <cellStyle name="Normal 3 2 2 3 4 6 2" xfId="29136"/>
    <cellStyle name="Normal 3 2 2 3 4 6 3" xfId="40322"/>
    <cellStyle name="Normal 3 2 2 3 4 7" xfId="19741"/>
    <cellStyle name="Normal 3 2 2 3 4 8" xfId="30929"/>
    <cellStyle name="Normal 3 2 2 3 4 9" xfId="42115"/>
    <cellStyle name="Normal 3 2 2 3 5" xfId="1581"/>
    <cellStyle name="Normal 3 2 2 3 5 10" xfId="44128"/>
    <cellStyle name="Normal 3 2 2 3 5 2" xfId="11401"/>
    <cellStyle name="Normal 3 2 2 3 5 2 2" xfId="21871"/>
    <cellStyle name="Normal 3 2 2 3 5 2 3" xfId="33059"/>
    <cellStyle name="Normal 3 2 2 3 5 3" xfId="13129"/>
    <cellStyle name="Normal 3 2 2 3 5 3 2" xfId="23764"/>
    <cellStyle name="Normal 3 2 2 3 5 3 3" xfId="34950"/>
    <cellStyle name="Normal 3 2 2 3 5 4" xfId="14854"/>
    <cellStyle name="Normal 3 2 2 3 5 4 2" xfId="25660"/>
    <cellStyle name="Normal 3 2 2 3 5 4 3" xfId="36846"/>
    <cellStyle name="Normal 3 2 2 3 5 5" xfId="16579"/>
    <cellStyle name="Normal 3 2 2 3 5 5 2" xfId="27556"/>
    <cellStyle name="Normal 3 2 2 3 5 5 3" xfId="38742"/>
    <cellStyle name="Normal 3 2 2 3 5 6" xfId="18304"/>
    <cellStyle name="Normal 3 2 2 3 5 6 2" xfId="29452"/>
    <cellStyle name="Normal 3 2 2 3 5 6 3" xfId="40638"/>
    <cellStyle name="Normal 3 2 2 3 5 7" xfId="20029"/>
    <cellStyle name="Normal 3 2 2 3 5 8" xfId="31217"/>
    <cellStyle name="Normal 3 2 2 3 5 9" xfId="42403"/>
    <cellStyle name="Normal 3 2 2 3 6" xfId="1897"/>
    <cellStyle name="Normal 3 2 2 3 6 10" xfId="44416"/>
    <cellStyle name="Normal 3 2 2 3 6 2" xfId="11689"/>
    <cellStyle name="Normal 3 2 2 3 6 2 2" xfId="22187"/>
    <cellStyle name="Normal 3 2 2 3 6 2 3" xfId="33375"/>
    <cellStyle name="Normal 3 2 2 3 6 3" xfId="13417"/>
    <cellStyle name="Normal 3 2 2 3 6 3 2" xfId="24080"/>
    <cellStyle name="Normal 3 2 2 3 6 3 3" xfId="35266"/>
    <cellStyle name="Normal 3 2 2 3 6 4" xfId="15142"/>
    <cellStyle name="Normal 3 2 2 3 6 4 2" xfId="25976"/>
    <cellStyle name="Normal 3 2 2 3 6 4 3" xfId="37162"/>
    <cellStyle name="Normal 3 2 2 3 6 5" xfId="16867"/>
    <cellStyle name="Normal 3 2 2 3 6 5 2" xfId="27872"/>
    <cellStyle name="Normal 3 2 2 3 6 5 3" xfId="39058"/>
    <cellStyle name="Normal 3 2 2 3 6 6" xfId="18592"/>
    <cellStyle name="Normal 3 2 2 3 6 6 2" xfId="29768"/>
    <cellStyle name="Normal 3 2 2 3 6 6 3" xfId="40954"/>
    <cellStyle name="Normal 3 2 2 3 6 7" xfId="20317"/>
    <cellStyle name="Normal 3 2 2 3 6 8" xfId="31505"/>
    <cellStyle name="Normal 3 2 2 3 6 9" xfId="42691"/>
    <cellStyle name="Normal 3 2 2 3 7" xfId="10248"/>
    <cellStyle name="Normal 3 2 2 3 7 2" xfId="20607"/>
    <cellStyle name="Normal 3 2 2 3 7 3" xfId="31795"/>
    <cellStyle name="Normal 3 2 2 3 8" xfId="11977"/>
    <cellStyle name="Normal 3 2 2 3 8 2" xfId="22500"/>
    <cellStyle name="Normal 3 2 2 3 8 3" xfId="33686"/>
    <cellStyle name="Normal 3 2 2 3 9" xfId="13702"/>
    <cellStyle name="Normal 3 2 2 3 9 2" xfId="24396"/>
    <cellStyle name="Normal 3 2 2 3 9 3" xfId="35582"/>
    <cellStyle name="Normal 3 2 2 4" xfId="475"/>
    <cellStyle name="Normal 3 2 2 4 10" xfId="43120"/>
    <cellStyle name="Normal 3 2 2 4 2" xfId="10393"/>
    <cellStyle name="Normal 3 2 2 4 2 2" xfId="20765"/>
    <cellStyle name="Normal 3 2 2 4 2 3" xfId="31953"/>
    <cellStyle name="Normal 3 2 2 4 3" xfId="12121"/>
    <cellStyle name="Normal 3 2 2 4 3 2" xfId="22658"/>
    <cellStyle name="Normal 3 2 2 4 3 3" xfId="33844"/>
    <cellStyle name="Normal 3 2 2 4 4" xfId="13846"/>
    <cellStyle name="Normal 3 2 2 4 4 2" xfId="24554"/>
    <cellStyle name="Normal 3 2 2 4 4 3" xfId="35740"/>
    <cellStyle name="Normal 3 2 2 4 5" xfId="15571"/>
    <cellStyle name="Normal 3 2 2 4 5 2" xfId="26450"/>
    <cellStyle name="Normal 3 2 2 4 5 3" xfId="37636"/>
    <cellStyle name="Normal 3 2 2 4 6" xfId="17296"/>
    <cellStyle name="Normal 3 2 2 4 6 2" xfId="28346"/>
    <cellStyle name="Normal 3 2 2 4 6 3" xfId="39532"/>
    <cellStyle name="Normal 3 2 2 4 7" xfId="19021"/>
    <cellStyle name="Normal 3 2 2 4 8" xfId="30209"/>
    <cellStyle name="Normal 3 2 2 4 9" xfId="41395"/>
    <cellStyle name="Normal 3 2 2 5" xfId="791"/>
    <cellStyle name="Normal 3 2 2 5 10" xfId="43408"/>
    <cellStyle name="Normal 3 2 2 5 2" xfId="10681"/>
    <cellStyle name="Normal 3 2 2 5 2 2" xfId="21081"/>
    <cellStyle name="Normal 3 2 2 5 2 3" xfId="32269"/>
    <cellStyle name="Normal 3 2 2 5 3" xfId="12409"/>
    <cellStyle name="Normal 3 2 2 5 3 2" xfId="22974"/>
    <cellStyle name="Normal 3 2 2 5 3 3" xfId="34160"/>
    <cellStyle name="Normal 3 2 2 5 4" xfId="14134"/>
    <cellStyle name="Normal 3 2 2 5 4 2" xfId="24870"/>
    <cellStyle name="Normal 3 2 2 5 4 3" xfId="36056"/>
    <cellStyle name="Normal 3 2 2 5 5" xfId="15859"/>
    <cellStyle name="Normal 3 2 2 5 5 2" xfId="26766"/>
    <cellStyle name="Normal 3 2 2 5 5 3" xfId="37952"/>
    <cellStyle name="Normal 3 2 2 5 6" xfId="17584"/>
    <cellStyle name="Normal 3 2 2 5 6 2" xfId="28662"/>
    <cellStyle name="Normal 3 2 2 5 6 3" xfId="39848"/>
    <cellStyle name="Normal 3 2 2 5 7" xfId="19309"/>
    <cellStyle name="Normal 3 2 2 5 8" xfId="30497"/>
    <cellStyle name="Normal 3 2 2 5 9" xfId="41683"/>
    <cellStyle name="Normal 3 2 2 6" xfId="1107"/>
    <cellStyle name="Normal 3 2 2 6 10" xfId="43696"/>
    <cellStyle name="Normal 3 2 2 6 2" xfId="10969"/>
    <cellStyle name="Normal 3 2 2 6 2 2" xfId="21397"/>
    <cellStyle name="Normal 3 2 2 6 2 3" xfId="32585"/>
    <cellStyle name="Normal 3 2 2 6 3" xfId="12697"/>
    <cellStyle name="Normal 3 2 2 6 3 2" xfId="23290"/>
    <cellStyle name="Normal 3 2 2 6 3 3" xfId="34476"/>
    <cellStyle name="Normal 3 2 2 6 4" xfId="14422"/>
    <cellStyle name="Normal 3 2 2 6 4 2" xfId="25186"/>
    <cellStyle name="Normal 3 2 2 6 4 3" xfId="36372"/>
    <cellStyle name="Normal 3 2 2 6 5" xfId="16147"/>
    <cellStyle name="Normal 3 2 2 6 5 2" xfId="27082"/>
    <cellStyle name="Normal 3 2 2 6 5 3" xfId="38268"/>
    <cellStyle name="Normal 3 2 2 6 6" xfId="17872"/>
    <cellStyle name="Normal 3 2 2 6 6 2" xfId="28978"/>
    <cellStyle name="Normal 3 2 2 6 6 3" xfId="40164"/>
    <cellStyle name="Normal 3 2 2 6 7" xfId="19597"/>
    <cellStyle name="Normal 3 2 2 6 8" xfId="30785"/>
    <cellStyle name="Normal 3 2 2 6 9" xfId="41971"/>
    <cellStyle name="Normal 3 2 2 7" xfId="1423"/>
    <cellStyle name="Normal 3 2 2 7 10" xfId="43984"/>
    <cellStyle name="Normal 3 2 2 7 2" xfId="11257"/>
    <cellStyle name="Normal 3 2 2 7 2 2" xfId="21713"/>
    <cellStyle name="Normal 3 2 2 7 2 3" xfId="32901"/>
    <cellStyle name="Normal 3 2 2 7 3" xfId="12985"/>
    <cellStyle name="Normal 3 2 2 7 3 2" xfId="23606"/>
    <cellStyle name="Normal 3 2 2 7 3 3" xfId="34792"/>
    <cellStyle name="Normal 3 2 2 7 4" xfId="14710"/>
    <cellStyle name="Normal 3 2 2 7 4 2" xfId="25502"/>
    <cellStyle name="Normal 3 2 2 7 4 3" xfId="36688"/>
    <cellStyle name="Normal 3 2 2 7 5" xfId="16435"/>
    <cellStyle name="Normal 3 2 2 7 5 2" xfId="27398"/>
    <cellStyle name="Normal 3 2 2 7 5 3" xfId="38584"/>
    <cellStyle name="Normal 3 2 2 7 6" xfId="18160"/>
    <cellStyle name="Normal 3 2 2 7 6 2" xfId="29294"/>
    <cellStyle name="Normal 3 2 2 7 6 3" xfId="40480"/>
    <cellStyle name="Normal 3 2 2 7 7" xfId="19885"/>
    <cellStyle name="Normal 3 2 2 7 8" xfId="31073"/>
    <cellStyle name="Normal 3 2 2 7 9" xfId="42259"/>
    <cellStyle name="Normal 3 2 2 8" xfId="1739"/>
    <cellStyle name="Normal 3 2 2 8 10" xfId="44272"/>
    <cellStyle name="Normal 3 2 2 8 2" xfId="11545"/>
    <cellStyle name="Normal 3 2 2 8 2 2" xfId="22029"/>
    <cellStyle name="Normal 3 2 2 8 2 3" xfId="33217"/>
    <cellStyle name="Normal 3 2 2 8 3" xfId="13273"/>
    <cellStyle name="Normal 3 2 2 8 3 2" xfId="23922"/>
    <cellStyle name="Normal 3 2 2 8 3 3" xfId="35108"/>
    <cellStyle name="Normal 3 2 2 8 4" xfId="14998"/>
    <cellStyle name="Normal 3 2 2 8 4 2" xfId="25818"/>
    <cellStyle name="Normal 3 2 2 8 4 3" xfId="37004"/>
    <cellStyle name="Normal 3 2 2 8 5" xfId="16723"/>
    <cellStyle name="Normal 3 2 2 8 5 2" xfId="27714"/>
    <cellStyle name="Normal 3 2 2 8 5 3" xfId="38900"/>
    <cellStyle name="Normal 3 2 2 8 6" xfId="18448"/>
    <cellStyle name="Normal 3 2 2 8 6 2" xfId="29610"/>
    <cellStyle name="Normal 3 2 2 8 6 3" xfId="40796"/>
    <cellStyle name="Normal 3 2 2 8 7" xfId="20173"/>
    <cellStyle name="Normal 3 2 2 8 8" xfId="31361"/>
    <cellStyle name="Normal 3 2 2 8 9" xfId="42547"/>
    <cellStyle name="Normal 3 2 2 9" xfId="2145"/>
    <cellStyle name="Normal 3 2 2 9 2" xfId="20461"/>
    <cellStyle name="Normal 3 2 2 9 3" xfId="31649"/>
    <cellStyle name="Normal 3 2 20" xfId="42814"/>
    <cellStyle name="Normal 3 2 3" xfId="181"/>
    <cellStyle name="Normal 3 2 3 10" xfId="11855"/>
    <cellStyle name="Normal 3 2 3 10 2" xfId="22366"/>
    <cellStyle name="Normal 3 2 3 10 3" xfId="33552"/>
    <cellStyle name="Normal 3 2 3 11" xfId="13580"/>
    <cellStyle name="Normal 3 2 3 11 2" xfId="24262"/>
    <cellStyle name="Normal 3 2 3 11 3" xfId="35448"/>
    <cellStyle name="Normal 3 2 3 12" xfId="15305"/>
    <cellStyle name="Normal 3 2 3 12 2" xfId="26158"/>
    <cellStyle name="Normal 3 2 3 12 3" xfId="37344"/>
    <cellStyle name="Normal 3 2 3 13" xfId="17030"/>
    <cellStyle name="Normal 3 2 3 13 2" xfId="28054"/>
    <cellStyle name="Normal 3 2 3 13 3" xfId="39240"/>
    <cellStyle name="Normal 3 2 3 14" xfId="18755"/>
    <cellStyle name="Normal 3 2 3 15" xfId="29943"/>
    <cellStyle name="Normal 3 2 3 16" xfId="41129"/>
    <cellStyle name="Normal 3 2 3 17" xfId="42854"/>
    <cellStyle name="Normal 3 2 3 2" xfId="271"/>
    <cellStyle name="Normal 3 2 3 2 10" xfId="13662"/>
    <cellStyle name="Normal 3 2 3 2 10 2" xfId="24352"/>
    <cellStyle name="Normal 3 2 3 2 10 3" xfId="35538"/>
    <cellStyle name="Normal 3 2 3 2 11" xfId="15387"/>
    <cellStyle name="Normal 3 2 3 2 11 2" xfId="26248"/>
    <cellStyle name="Normal 3 2 3 2 11 3" xfId="37434"/>
    <cellStyle name="Normal 3 2 3 2 12" xfId="17112"/>
    <cellStyle name="Normal 3 2 3 2 12 2" xfId="28144"/>
    <cellStyle name="Normal 3 2 3 2 12 3" xfId="39330"/>
    <cellStyle name="Normal 3 2 3 2 13" xfId="18837"/>
    <cellStyle name="Normal 3 2 3 2 14" xfId="30025"/>
    <cellStyle name="Normal 3 2 3 2 15" xfId="41211"/>
    <cellStyle name="Normal 3 2 3 2 16" xfId="42936"/>
    <cellStyle name="Normal 3 2 3 2 2" xfId="429"/>
    <cellStyle name="Normal 3 2 3 2 2 10" xfId="15531"/>
    <cellStyle name="Normal 3 2 3 2 2 10 2" xfId="26406"/>
    <cellStyle name="Normal 3 2 3 2 2 10 3" xfId="37592"/>
    <cellStyle name="Normal 3 2 3 2 2 11" xfId="17256"/>
    <cellStyle name="Normal 3 2 3 2 2 11 2" xfId="28302"/>
    <cellStyle name="Normal 3 2 3 2 2 11 3" xfId="39488"/>
    <cellStyle name="Normal 3 2 3 2 2 12" xfId="18981"/>
    <cellStyle name="Normal 3 2 3 2 2 13" xfId="30169"/>
    <cellStyle name="Normal 3 2 3 2 2 14" xfId="41355"/>
    <cellStyle name="Normal 3 2 3 2 2 15" xfId="43080"/>
    <cellStyle name="Normal 3 2 3 2 2 2" xfId="747"/>
    <cellStyle name="Normal 3 2 3 2 2 2 10" xfId="43368"/>
    <cellStyle name="Normal 3 2 3 2 2 2 2" xfId="10641"/>
    <cellStyle name="Normal 3 2 3 2 2 2 2 2" xfId="21037"/>
    <cellStyle name="Normal 3 2 3 2 2 2 2 3" xfId="32225"/>
    <cellStyle name="Normal 3 2 3 2 2 2 3" xfId="12369"/>
    <cellStyle name="Normal 3 2 3 2 2 2 3 2" xfId="22930"/>
    <cellStyle name="Normal 3 2 3 2 2 2 3 3" xfId="34116"/>
    <cellStyle name="Normal 3 2 3 2 2 2 4" xfId="14094"/>
    <cellStyle name="Normal 3 2 3 2 2 2 4 2" xfId="24826"/>
    <cellStyle name="Normal 3 2 3 2 2 2 4 3" xfId="36012"/>
    <cellStyle name="Normal 3 2 3 2 2 2 5" xfId="15819"/>
    <cellStyle name="Normal 3 2 3 2 2 2 5 2" xfId="26722"/>
    <cellStyle name="Normal 3 2 3 2 2 2 5 3" xfId="37908"/>
    <cellStyle name="Normal 3 2 3 2 2 2 6" xfId="17544"/>
    <cellStyle name="Normal 3 2 3 2 2 2 6 2" xfId="28618"/>
    <cellStyle name="Normal 3 2 3 2 2 2 6 3" xfId="39804"/>
    <cellStyle name="Normal 3 2 3 2 2 2 7" xfId="19269"/>
    <cellStyle name="Normal 3 2 3 2 2 2 8" xfId="30457"/>
    <cellStyle name="Normal 3 2 3 2 2 2 9" xfId="41643"/>
    <cellStyle name="Normal 3 2 3 2 2 3" xfId="1063"/>
    <cellStyle name="Normal 3 2 3 2 2 3 10" xfId="43656"/>
    <cellStyle name="Normal 3 2 3 2 2 3 2" xfId="10929"/>
    <cellStyle name="Normal 3 2 3 2 2 3 2 2" xfId="21353"/>
    <cellStyle name="Normal 3 2 3 2 2 3 2 3" xfId="32541"/>
    <cellStyle name="Normal 3 2 3 2 2 3 3" xfId="12657"/>
    <cellStyle name="Normal 3 2 3 2 2 3 3 2" xfId="23246"/>
    <cellStyle name="Normal 3 2 3 2 2 3 3 3" xfId="34432"/>
    <cellStyle name="Normal 3 2 3 2 2 3 4" xfId="14382"/>
    <cellStyle name="Normal 3 2 3 2 2 3 4 2" xfId="25142"/>
    <cellStyle name="Normal 3 2 3 2 2 3 4 3" xfId="36328"/>
    <cellStyle name="Normal 3 2 3 2 2 3 5" xfId="16107"/>
    <cellStyle name="Normal 3 2 3 2 2 3 5 2" xfId="27038"/>
    <cellStyle name="Normal 3 2 3 2 2 3 5 3" xfId="38224"/>
    <cellStyle name="Normal 3 2 3 2 2 3 6" xfId="17832"/>
    <cellStyle name="Normal 3 2 3 2 2 3 6 2" xfId="28934"/>
    <cellStyle name="Normal 3 2 3 2 2 3 6 3" xfId="40120"/>
    <cellStyle name="Normal 3 2 3 2 2 3 7" xfId="19557"/>
    <cellStyle name="Normal 3 2 3 2 2 3 8" xfId="30745"/>
    <cellStyle name="Normal 3 2 3 2 2 3 9" xfId="41931"/>
    <cellStyle name="Normal 3 2 3 2 2 4" xfId="1379"/>
    <cellStyle name="Normal 3 2 3 2 2 4 10" xfId="43944"/>
    <cellStyle name="Normal 3 2 3 2 2 4 2" xfId="11217"/>
    <cellStyle name="Normal 3 2 3 2 2 4 2 2" xfId="21669"/>
    <cellStyle name="Normal 3 2 3 2 2 4 2 3" xfId="32857"/>
    <cellStyle name="Normal 3 2 3 2 2 4 3" xfId="12945"/>
    <cellStyle name="Normal 3 2 3 2 2 4 3 2" xfId="23562"/>
    <cellStyle name="Normal 3 2 3 2 2 4 3 3" xfId="34748"/>
    <cellStyle name="Normal 3 2 3 2 2 4 4" xfId="14670"/>
    <cellStyle name="Normal 3 2 3 2 2 4 4 2" xfId="25458"/>
    <cellStyle name="Normal 3 2 3 2 2 4 4 3" xfId="36644"/>
    <cellStyle name="Normal 3 2 3 2 2 4 5" xfId="16395"/>
    <cellStyle name="Normal 3 2 3 2 2 4 5 2" xfId="27354"/>
    <cellStyle name="Normal 3 2 3 2 2 4 5 3" xfId="38540"/>
    <cellStyle name="Normal 3 2 3 2 2 4 6" xfId="18120"/>
    <cellStyle name="Normal 3 2 3 2 2 4 6 2" xfId="29250"/>
    <cellStyle name="Normal 3 2 3 2 2 4 6 3" xfId="40436"/>
    <cellStyle name="Normal 3 2 3 2 2 4 7" xfId="19845"/>
    <cellStyle name="Normal 3 2 3 2 2 4 8" xfId="31033"/>
    <cellStyle name="Normal 3 2 3 2 2 4 9" xfId="42219"/>
    <cellStyle name="Normal 3 2 3 2 2 5" xfId="1695"/>
    <cellStyle name="Normal 3 2 3 2 2 5 10" xfId="44232"/>
    <cellStyle name="Normal 3 2 3 2 2 5 2" xfId="11505"/>
    <cellStyle name="Normal 3 2 3 2 2 5 2 2" xfId="21985"/>
    <cellStyle name="Normal 3 2 3 2 2 5 2 3" xfId="33173"/>
    <cellStyle name="Normal 3 2 3 2 2 5 3" xfId="13233"/>
    <cellStyle name="Normal 3 2 3 2 2 5 3 2" xfId="23878"/>
    <cellStyle name="Normal 3 2 3 2 2 5 3 3" xfId="35064"/>
    <cellStyle name="Normal 3 2 3 2 2 5 4" xfId="14958"/>
    <cellStyle name="Normal 3 2 3 2 2 5 4 2" xfId="25774"/>
    <cellStyle name="Normal 3 2 3 2 2 5 4 3" xfId="36960"/>
    <cellStyle name="Normal 3 2 3 2 2 5 5" xfId="16683"/>
    <cellStyle name="Normal 3 2 3 2 2 5 5 2" xfId="27670"/>
    <cellStyle name="Normal 3 2 3 2 2 5 5 3" xfId="38856"/>
    <cellStyle name="Normal 3 2 3 2 2 5 6" xfId="18408"/>
    <cellStyle name="Normal 3 2 3 2 2 5 6 2" xfId="29566"/>
    <cellStyle name="Normal 3 2 3 2 2 5 6 3" xfId="40752"/>
    <cellStyle name="Normal 3 2 3 2 2 5 7" xfId="20133"/>
    <cellStyle name="Normal 3 2 3 2 2 5 8" xfId="31321"/>
    <cellStyle name="Normal 3 2 3 2 2 5 9" xfId="42507"/>
    <cellStyle name="Normal 3 2 3 2 2 6" xfId="2011"/>
    <cellStyle name="Normal 3 2 3 2 2 6 10" xfId="44520"/>
    <cellStyle name="Normal 3 2 3 2 2 6 2" xfId="11793"/>
    <cellStyle name="Normal 3 2 3 2 2 6 2 2" xfId="22301"/>
    <cellStyle name="Normal 3 2 3 2 2 6 2 3" xfId="33489"/>
    <cellStyle name="Normal 3 2 3 2 2 6 3" xfId="13521"/>
    <cellStyle name="Normal 3 2 3 2 2 6 3 2" xfId="24194"/>
    <cellStyle name="Normal 3 2 3 2 2 6 3 3" xfId="35380"/>
    <cellStyle name="Normal 3 2 3 2 2 6 4" xfId="15246"/>
    <cellStyle name="Normal 3 2 3 2 2 6 4 2" xfId="26090"/>
    <cellStyle name="Normal 3 2 3 2 2 6 4 3" xfId="37276"/>
    <cellStyle name="Normal 3 2 3 2 2 6 5" xfId="16971"/>
    <cellStyle name="Normal 3 2 3 2 2 6 5 2" xfId="27986"/>
    <cellStyle name="Normal 3 2 3 2 2 6 5 3" xfId="39172"/>
    <cellStyle name="Normal 3 2 3 2 2 6 6" xfId="18696"/>
    <cellStyle name="Normal 3 2 3 2 2 6 6 2" xfId="29882"/>
    <cellStyle name="Normal 3 2 3 2 2 6 6 3" xfId="41068"/>
    <cellStyle name="Normal 3 2 3 2 2 6 7" xfId="20421"/>
    <cellStyle name="Normal 3 2 3 2 2 6 8" xfId="31609"/>
    <cellStyle name="Normal 3 2 3 2 2 6 9" xfId="42795"/>
    <cellStyle name="Normal 3 2 3 2 2 7" xfId="10352"/>
    <cellStyle name="Normal 3 2 3 2 2 7 2" xfId="20721"/>
    <cellStyle name="Normal 3 2 3 2 2 7 3" xfId="31909"/>
    <cellStyle name="Normal 3 2 3 2 2 8" xfId="12081"/>
    <cellStyle name="Normal 3 2 3 2 2 8 2" xfId="22614"/>
    <cellStyle name="Normal 3 2 3 2 2 8 3" xfId="33800"/>
    <cellStyle name="Normal 3 2 3 2 2 9" xfId="13806"/>
    <cellStyle name="Normal 3 2 3 2 2 9 2" xfId="24510"/>
    <cellStyle name="Normal 3 2 3 2 2 9 3" xfId="35696"/>
    <cellStyle name="Normal 3 2 3 2 3" xfId="589"/>
    <cellStyle name="Normal 3 2 3 2 3 10" xfId="43224"/>
    <cellStyle name="Normal 3 2 3 2 3 2" xfId="10497"/>
    <cellStyle name="Normal 3 2 3 2 3 2 2" xfId="20879"/>
    <cellStyle name="Normal 3 2 3 2 3 2 3" xfId="32067"/>
    <cellStyle name="Normal 3 2 3 2 3 3" xfId="12225"/>
    <cellStyle name="Normal 3 2 3 2 3 3 2" xfId="22772"/>
    <cellStyle name="Normal 3 2 3 2 3 3 3" xfId="33958"/>
    <cellStyle name="Normal 3 2 3 2 3 4" xfId="13950"/>
    <cellStyle name="Normal 3 2 3 2 3 4 2" xfId="24668"/>
    <cellStyle name="Normal 3 2 3 2 3 4 3" xfId="35854"/>
    <cellStyle name="Normal 3 2 3 2 3 5" xfId="15675"/>
    <cellStyle name="Normal 3 2 3 2 3 5 2" xfId="26564"/>
    <cellStyle name="Normal 3 2 3 2 3 5 3" xfId="37750"/>
    <cellStyle name="Normal 3 2 3 2 3 6" xfId="17400"/>
    <cellStyle name="Normal 3 2 3 2 3 6 2" xfId="28460"/>
    <cellStyle name="Normal 3 2 3 2 3 6 3" xfId="39646"/>
    <cellStyle name="Normal 3 2 3 2 3 7" xfId="19125"/>
    <cellStyle name="Normal 3 2 3 2 3 8" xfId="30313"/>
    <cellStyle name="Normal 3 2 3 2 3 9" xfId="41499"/>
    <cellStyle name="Normal 3 2 3 2 4" xfId="905"/>
    <cellStyle name="Normal 3 2 3 2 4 10" xfId="43512"/>
    <cellStyle name="Normal 3 2 3 2 4 2" xfId="10785"/>
    <cellStyle name="Normal 3 2 3 2 4 2 2" xfId="21195"/>
    <cellStyle name="Normal 3 2 3 2 4 2 3" xfId="32383"/>
    <cellStyle name="Normal 3 2 3 2 4 3" xfId="12513"/>
    <cellStyle name="Normal 3 2 3 2 4 3 2" xfId="23088"/>
    <cellStyle name="Normal 3 2 3 2 4 3 3" xfId="34274"/>
    <cellStyle name="Normal 3 2 3 2 4 4" xfId="14238"/>
    <cellStyle name="Normal 3 2 3 2 4 4 2" xfId="24984"/>
    <cellStyle name="Normal 3 2 3 2 4 4 3" xfId="36170"/>
    <cellStyle name="Normal 3 2 3 2 4 5" xfId="15963"/>
    <cellStyle name="Normal 3 2 3 2 4 5 2" xfId="26880"/>
    <cellStyle name="Normal 3 2 3 2 4 5 3" xfId="38066"/>
    <cellStyle name="Normal 3 2 3 2 4 6" xfId="17688"/>
    <cellStyle name="Normal 3 2 3 2 4 6 2" xfId="28776"/>
    <cellStyle name="Normal 3 2 3 2 4 6 3" xfId="39962"/>
    <cellStyle name="Normal 3 2 3 2 4 7" xfId="19413"/>
    <cellStyle name="Normal 3 2 3 2 4 8" xfId="30601"/>
    <cellStyle name="Normal 3 2 3 2 4 9" xfId="41787"/>
    <cellStyle name="Normal 3 2 3 2 5" xfId="1221"/>
    <cellStyle name="Normal 3 2 3 2 5 10" xfId="43800"/>
    <cellStyle name="Normal 3 2 3 2 5 2" xfId="11073"/>
    <cellStyle name="Normal 3 2 3 2 5 2 2" xfId="21511"/>
    <cellStyle name="Normal 3 2 3 2 5 2 3" xfId="32699"/>
    <cellStyle name="Normal 3 2 3 2 5 3" xfId="12801"/>
    <cellStyle name="Normal 3 2 3 2 5 3 2" xfId="23404"/>
    <cellStyle name="Normal 3 2 3 2 5 3 3" xfId="34590"/>
    <cellStyle name="Normal 3 2 3 2 5 4" xfId="14526"/>
    <cellStyle name="Normal 3 2 3 2 5 4 2" xfId="25300"/>
    <cellStyle name="Normal 3 2 3 2 5 4 3" xfId="36486"/>
    <cellStyle name="Normal 3 2 3 2 5 5" xfId="16251"/>
    <cellStyle name="Normal 3 2 3 2 5 5 2" xfId="27196"/>
    <cellStyle name="Normal 3 2 3 2 5 5 3" xfId="38382"/>
    <cellStyle name="Normal 3 2 3 2 5 6" xfId="17976"/>
    <cellStyle name="Normal 3 2 3 2 5 6 2" xfId="29092"/>
    <cellStyle name="Normal 3 2 3 2 5 6 3" xfId="40278"/>
    <cellStyle name="Normal 3 2 3 2 5 7" xfId="19701"/>
    <cellStyle name="Normal 3 2 3 2 5 8" xfId="30889"/>
    <cellStyle name="Normal 3 2 3 2 5 9" xfId="42075"/>
    <cellStyle name="Normal 3 2 3 2 6" xfId="1537"/>
    <cellStyle name="Normal 3 2 3 2 6 10" xfId="44088"/>
    <cellStyle name="Normal 3 2 3 2 6 2" xfId="11361"/>
    <cellStyle name="Normal 3 2 3 2 6 2 2" xfId="21827"/>
    <cellStyle name="Normal 3 2 3 2 6 2 3" xfId="33015"/>
    <cellStyle name="Normal 3 2 3 2 6 3" xfId="13089"/>
    <cellStyle name="Normal 3 2 3 2 6 3 2" xfId="23720"/>
    <cellStyle name="Normal 3 2 3 2 6 3 3" xfId="34906"/>
    <cellStyle name="Normal 3 2 3 2 6 4" xfId="14814"/>
    <cellStyle name="Normal 3 2 3 2 6 4 2" xfId="25616"/>
    <cellStyle name="Normal 3 2 3 2 6 4 3" xfId="36802"/>
    <cellStyle name="Normal 3 2 3 2 6 5" xfId="16539"/>
    <cellStyle name="Normal 3 2 3 2 6 5 2" xfId="27512"/>
    <cellStyle name="Normal 3 2 3 2 6 5 3" xfId="38698"/>
    <cellStyle name="Normal 3 2 3 2 6 6" xfId="18264"/>
    <cellStyle name="Normal 3 2 3 2 6 6 2" xfId="29408"/>
    <cellStyle name="Normal 3 2 3 2 6 6 3" xfId="40594"/>
    <cellStyle name="Normal 3 2 3 2 6 7" xfId="19989"/>
    <cellStyle name="Normal 3 2 3 2 6 8" xfId="31177"/>
    <cellStyle name="Normal 3 2 3 2 6 9" xfId="42363"/>
    <cellStyle name="Normal 3 2 3 2 7" xfId="1853"/>
    <cellStyle name="Normal 3 2 3 2 7 10" xfId="44376"/>
    <cellStyle name="Normal 3 2 3 2 7 2" xfId="11649"/>
    <cellStyle name="Normal 3 2 3 2 7 2 2" xfId="22143"/>
    <cellStyle name="Normal 3 2 3 2 7 2 3" xfId="33331"/>
    <cellStyle name="Normal 3 2 3 2 7 3" xfId="13377"/>
    <cellStyle name="Normal 3 2 3 2 7 3 2" xfId="24036"/>
    <cellStyle name="Normal 3 2 3 2 7 3 3" xfId="35222"/>
    <cellStyle name="Normal 3 2 3 2 7 4" xfId="15102"/>
    <cellStyle name="Normal 3 2 3 2 7 4 2" xfId="25932"/>
    <cellStyle name="Normal 3 2 3 2 7 4 3" xfId="37118"/>
    <cellStyle name="Normal 3 2 3 2 7 5" xfId="16827"/>
    <cellStyle name="Normal 3 2 3 2 7 5 2" xfId="27828"/>
    <cellStyle name="Normal 3 2 3 2 7 5 3" xfId="39014"/>
    <cellStyle name="Normal 3 2 3 2 7 6" xfId="18552"/>
    <cellStyle name="Normal 3 2 3 2 7 6 2" xfId="29724"/>
    <cellStyle name="Normal 3 2 3 2 7 6 3" xfId="40910"/>
    <cellStyle name="Normal 3 2 3 2 7 7" xfId="20277"/>
    <cellStyle name="Normal 3 2 3 2 7 8" xfId="31465"/>
    <cellStyle name="Normal 3 2 3 2 7 9" xfId="42651"/>
    <cellStyle name="Normal 3 2 3 2 8" xfId="44"/>
    <cellStyle name="Normal 3 2 3 2 8 2" xfId="20565"/>
    <cellStyle name="Normal 3 2 3 2 8 3" xfId="31753"/>
    <cellStyle name="Normal 3 2 3 2 9" xfId="11937"/>
    <cellStyle name="Normal 3 2 3 2 9 2" xfId="22456"/>
    <cellStyle name="Normal 3 2 3 2 9 3" xfId="33642"/>
    <cellStyle name="Normal 3 2 3 3" xfId="339"/>
    <cellStyle name="Normal 3 2 3 3 10" xfId="15449"/>
    <cellStyle name="Normal 3 2 3 3 10 2" xfId="26316"/>
    <cellStyle name="Normal 3 2 3 3 10 3" xfId="37502"/>
    <cellStyle name="Normal 3 2 3 3 11" xfId="17174"/>
    <cellStyle name="Normal 3 2 3 3 11 2" xfId="28212"/>
    <cellStyle name="Normal 3 2 3 3 11 3" xfId="39398"/>
    <cellStyle name="Normal 3 2 3 3 12" xfId="18899"/>
    <cellStyle name="Normal 3 2 3 3 13" xfId="30087"/>
    <cellStyle name="Normal 3 2 3 3 14" xfId="41273"/>
    <cellStyle name="Normal 3 2 3 3 15" xfId="42998"/>
    <cellStyle name="Normal 3 2 3 3 2" xfId="657"/>
    <cellStyle name="Normal 3 2 3 3 2 10" xfId="43286"/>
    <cellStyle name="Normal 3 2 3 3 2 2" xfId="10559"/>
    <cellStyle name="Normal 3 2 3 3 2 2 2" xfId="20947"/>
    <cellStyle name="Normal 3 2 3 3 2 2 3" xfId="32135"/>
    <cellStyle name="Normal 3 2 3 3 2 3" xfId="12287"/>
    <cellStyle name="Normal 3 2 3 3 2 3 2" xfId="22840"/>
    <cellStyle name="Normal 3 2 3 3 2 3 3" xfId="34026"/>
    <cellStyle name="Normal 3 2 3 3 2 4" xfId="14012"/>
    <cellStyle name="Normal 3 2 3 3 2 4 2" xfId="24736"/>
    <cellStyle name="Normal 3 2 3 3 2 4 3" xfId="35922"/>
    <cellStyle name="Normal 3 2 3 3 2 5" xfId="15737"/>
    <cellStyle name="Normal 3 2 3 3 2 5 2" xfId="26632"/>
    <cellStyle name="Normal 3 2 3 3 2 5 3" xfId="37818"/>
    <cellStyle name="Normal 3 2 3 3 2 6" xfId="17462"/>
    <cellStyle name="Normal 3 2 3 3 2 6 2" xfId="28528"/>
    <cellStyle name="Normal 3 2 3 3 2 6 3" xfId="39714"/>
    <cellStyle name="Normal 3 2 3 3 2 7" xfId="19187"/>
    <cellStyle name="Normal 3 2 3 3 2 8" xfId="30375"/>
    <cellStyle name="Normal 3 2 3 3 2 9" xfId="41561"/>
    <cellStyle name="Normal 3 2 3 3 3" xfId="973"/>
    <cellStyle name="Normal 3 2 3 3 3 10" xfId="43574"/>
    <cellStyle name="Normal 3 2 3 3 3 2" xfId="10847"/>
    <cellStyle name="Normal 3 2 3 3 3 2 2" xfId="21263"/>
    <cellStyle name="Normal 3 2 3 3 3 2 3" xfId="32451"/>
    <cellStyle name="Normal 3 2 3 3 3 3" xfId="12575"/>
    <cellStyle name="Normal 3 2 3 3 3 3 2" xfId="23156"/>
    <cellStyle name="Normal 3 2 3 3 3 3 3" xfId="34342"/>
    <cellStyle name="Normal 3 2 3 3 3 4" xfId="14300"/>
    <cellStyle name="Normal 3 2 3 3 3 4 2" xfId="25052"/>
    <cellStyle name="Normal 3 2 3 3 3 4 3" xfId="36238"/>
    <cellStyle name="Normal 3 2 3 3 3 5" xfId="16025"/>
    <cellStyle name="Normal 3 2 3 3 3 5 2" xfId="26948"/>
    <cellStyle name="Normal 3 2 3 3 3 5 3" xfId="38134"/>
    <cellStyle name="Normal 3 2 3 3 3 6" xfId="17750"/>
    <cellStyle name="Normal 3 2 3 3 3 6 2" xfId="28844"/>
    <cellStyle name="Normal 3 2 3 3 3 6 3" xfId="40030"/>
    <cellStyle name="Normal 3 2 3 3 3 7" xfId="19475"/>
    <cellStyle name="Normal 3 2 3 3 3 8" xfId="30663"/>
    <cellStyle name="Normal 3 2 3 3 3 9" xfId="41849"/>
    <cellStyle name="Normal 3 2 3 3 4" xfId="1289"/>
    <cellStyle name="Normal 3 2 3 3 4 10" xfId="43862"/>
    <cellStyle name="Normal 3 2 3 3 4 2" xfId="11135"/>
    <cellStyle name="Normal 3 2 3 3 4 2 2" xfId="21579"/>
    <cellStyle name="Normal 3 2 3 3 4 2 3" xfId="32767"/>
    <cellStyle name="Normal 3 2 3 3 4 3" xfId="12863"/>
    <cellStyle name="Normal 3 2 3 3 4 3 2" xfId="23472"/>
    <cellStyle name="Normal 3 2 3 3 4 3 3" xfId="34658"/>
    <cellStyle name="Normal 3 2 3 3 4 4" xfId="14588"/>
    <cellStyle name="Normal 3 2 3 3 4 4 2" xfId="25368"/>
    <cellStyle name="Normal 3 2 3 3 4 4 3" xfId="36554"/>
    <cellStyle name="Normal 3 2 3 3 4 5" xfId="16313"/>
    <cellStyle name="Normal 3 2 3 3 4 5 2" xfId="27264"/>
    <cellStyle name="Normal 3 2 3 3 4 5 3" xfId="38450"/>
    <cellStyle name="Normal 3 2 3 3 4 6" xfId="18038"/>
    <cellStyle name="Normal 3 2 3 3 4 6 2" xfId="29160"/>
    <cellStyle name="Normal 3 2 3 3 4 6 3" xfId="40346"/>
    <cellStyle name="Normal 3 2 3 3 4 7" xfId="19763"/>
    <cellStyle name="Normal 3 2 3 3 4 8" xfId="30951"/>
    <cellStyle name="Normal 3 2 3 3 4 9" xfId="42137"/>
    <cellStyle name="Normal 3 2 3 3 5" xfId="1605"/>
    <cellStyle name="Normal 3 2 3 3 5 10" xfId="44150"/>
    <cellStyle name="Normal 3 2 3 3 5 2" xfId="11423"/>
    <cellStyle name="Normal 3 2 3 3 5 2 2" xfId="21895"/>
    <cellStyle name="Normal 3 2 3 3 5 2 3" xfId="33083"/>
    <cellStyle name="Normal 3 2 3 3 5 3" xfId="13151"/>
    <cellStyle name="Normal 3 2 3 3 5 3 2" xfId="23788"/>
    <cellStyle name="Normal 3 2 3 3 5 3 3" xfId="34974"/>
    <cellStyle name="Normal 3 2 3 3 5 4" xfId="14876"/>
    <cellStyle name="Normal 3 2 3 3 5 4 2" xfId="25684"/>
    <cellStyle name="Normal 3 2 3 3 5 4 3" xfId="36870"/>
    <cellStyle name="Normal 3 2 3 3 5 5" xfId="16601"/>
    <cellStyle name="Normal 3 2 3 3 5 5 2" xfId="27580"/>
    <cellStyle name="Normal 3 2 3 3 5 5 3" xfId="38766"/>
    <cellStyle name="Normal 3 2 3 3 5 6" xfId="18326"/>
    <cellStyle name="Normal 3 2 3 3 5 6 2" xfId="29476"/>
    <cellStyle name="Normal 3 2 3 3 5 6 3" xfId="40662"/>
    <cellStyle name="Normal 3 2 3 3 5 7" xfId="20051"/>
    <cellStyle name="Normal 3 2 3 3 5 8" xfId="31239"/>
    <cellStyle name="Normal 3 2 3 3 5 9" xfId="42425"/>
    <cellStyle name="Normal 3 2 3 3 6" xfId="1921"/>
    <cellStyle name="Normal 3 2 3 3 6 10" xfId="44438"/>
    <cellStyle name="Normal 3 2 3 3 6 2" xfId="11711"/>
    <cellStyle name="Normal 3 2 3 3 6 2 2" xfId="22211"/>
    <cellStyle name="Normal 3 2 3 3 6 2 3" xfId="33399"/>
    <cellStyle name="Normal 3 2 3 3 6 3" xfId="13439"/>
    <cellStyle name="Normal 3 2 3 3 6 3 2" xfId="24104"/>
    <cellStyle name="Normal 3 2 3 3 6 3 3" xfId="35290"/>
    <cellStyle name="Normal 3 2 3 3 6 4" xfId="15164"/>
    <cellStyle name="Normal 3 2 3 3 6 4 2" xfId="26000"/>
    <cellStyle name="Normal 3 2 3 3 6 4 3" xfId="37186"/>
    <cellStyle name="Normal 3 2 3 3 6 5" xfId="16889"/>
    <cellStyle name="Normal 3 2 3 3 6 5 2" xfId="27896"/>
    <cellStyle name="Normal 3 2 3 3 6 5 3" xfId="39082"/>
    <cellStyle name="Normal 3 2 3 3 6 6" xfId="18614"/>
    <cellStyle name="Normal 3 2 3 3 6 6 2" xfId="29792"/>
    <cellStyle name="Normal 3 2 3 3 6 6 3" xfId="40978"/>
    <cellStyle name="Normal 3 2 3 3 6 7" xfId="20339"/>
    <cellStyle name="Normal 3 2 3 3 6 8" xfId="31527"/>
    <cellStyle name="Normal 3 2 3 3 6 9" xfId="42713"/>
    <cellStyle name="Normal 3 2 3 3 7" xfId="10270"/>
    <cellStyle name="Normal 3 2 3 3 7 2" xfId="20631"/>
    <cellStyle name="Normal 3 2 3 3 7 3" xfId="31819"/>
    <cellStyle name="Normal 3 2 3 3 8" xfId="11999"/>
    <cellStyle name="Normal 3 2 3 3 8 2" xfId="22524"/>
    <cellStyle name="Normal 3 2 3 3 8 3" xfId="33710"/>
    <cellStyle name="Normal 3 2 3 3 9" xfId="13724"/>
    <cellStyle name="Normal 3 2 3 3 9 2" xfId="24420"/>
    <cellStyle name="Normal 3 2 3 3 9 3" xfId="35606"/>
    <cellStyle name="Normal 3 2 3 4" xfId="499"/>
    <cellStyle name="Normal 3 2 3 4 10" xfId="43142"/>
    <cellStyle name="Normal 3 2 3 4 2" xfId="10415"/>
    <cellStyle name="Normal 3 2 3 4 2 2" xfId="20789"/>
    <cellStyle name="Normal 3 2 3 4 2 3" xfId="31977"/>
    <cellStyle name="Normal 3 2 3 4 3" xfId="12143"/>
    <cellStyle name="Normal 3 2 3 4 3 2" xfId="22682"/>
    <cellStyle name="Normal 3 2 3 4 3 3" xfId="33868"/>
    <cellStyle name="Normal 3 2 3 4 4" xfId="13868"/>
    <cellStyle name="Normal 3 2 3 4 4 2" xfId="24578"/>
    <cellStyle name="Normal 3 2 3 4 4 3" xfId="35764"/>
    <cellStyle name="Normal 3 2 3 4 5" xfId="15593"/>
    <cellStyle name="Normal 3 2 3 4 5 2" xfId="26474"/>
    <cellStyle name="Normal 3 2 3 4 5 3" xfId="37660"/>
    <cellStyle name="Normal 3 2 3 4 6" xfId="17318"/>
    <cellStyle name="Normal 3 2 3 4 6 2" xfId="28370"/>
    <cellStyle name="Normal 3 2 3 4 6 3" xfId="39556"/>
    <cellStyle name="Normal 3 2 3 4 7" xfId="19043"/>
    <cellStyle name="Normal 3 2 3 4 8" xfId="30231"/>
    <cellStyle name="Normal 3 2 3 4 9" xfId="41417"/>
    <cellStyle name="Normal 3 2 3 5" xfId="815"/>
    <cellStyle name="Normal 3 2 3 5 10" xfId="43430"/>
    <cellStyle name="Normal 3 2 3 5 2" xfId="10703"/>
    <cellStyle name="Normal 3 2 3 5 2 2" xfId="21105"/>
    <cellStyle name="Normal 3 2 3 5 2 3" xfId="32293"/>
    <cellStyle name="Normal 3 2 3 5 3" xfId="12431"/>
    <cellStyle name="Normal 3 2 3 5 3 2" xfId="22998"/>
    <cellStyle name="Normal 3 2 3 5 3 3" xfId="34184"/>
    <cellStyle name="Normal 3 2 3 5 4" xfId="14156"/>
    <cellStyle name="Normal 3 2 3 5 4 2" xfId="24894"/>
    <cellStyle name="Normal 3 2 3 5 4 3" xfId="36080"/>
    <cellStyle name="Normal 3 2 3 5 5" xfId="15881"/>
    <cellStyle name="Normal 3 2 3 5 5 2" xfId="26790"/>
    <cellStyle name="Normal 3 2 3 5 5 3" xfId="37976"/>
    <cellStyle name="Normal 3 2 3 5 6" xfId="17606"/>
    <cellStyle name="Normal 3 2 3 5 6 2" xfId="28686"/>
    <cellStyle name="Normal 3 2 3 5 6 3" xfId="39872"/>
    <cellStyle name="Normal 3 2 3 5 7" xfId="19331"/>
    <cellStyle name="Normal 3 2 3 5 8" xfId="30519"/>
    <cellStyle name="Normal 3 2 3 5 9" xfId="41705"/>
    <cellStyle name="Normal 3 2 3 6" xfId="1131"/>
    <cellStyle name="Normal 3 2 3 6 10" xfId="43718"/>
    <cellStyle name="Normal 3 2 3 6 2" xfId="10991"/>
    <cellStyle name="Normal 3 2 3 6 2 2" xfId="21421"/>
    <cellStyle name="Normal 3 2 3 6 2 3" xfId="32609"/>
    <cellStyle name="Normal 3 2 3 6 3" xfId="12719"/>
    <cellStyle name="Normal 3 2 3 6 3 2" xfId="23314"/>
    <cellStyle name="Normal 3 2 3 6 3 3" xfId="34500"/>
    <cellStyle name="Normal 3 2 3 6 4" xfId="14444"/>
    <cellStyle name="Normal 3 2 3 6 4 2" xfId="25210"/>
    <cellStyle name="Normal 3 2 3 6 4 3" xfId="36396"/>
    <cellStyle name="Normal 3 2 3 6 5" xfId="16169"/>
    <cellStyle name="Normal 3 2 3 6 5 2" xfId="27106"/>
    <cellStyle name="Normal 3 2 3 6 5 3" xfId="38292"/>
    <cellStyle name="Normal 3 2 3 6 6" xfId="17894"/>
    <cellStyle name="Normal 3 2 3 6 6 2" xfId="29002"/>
    <cellStyle name="Normal 3 2 3 6 6 3" xfId="40188"/>
    <cellStyle name="Normal 3 2 3 6 7" xfId="19619"/>
    <cellStyle name="Normal 3 2 3 6 8" xfId="30807"/>
    <cellStyle name="Normal 3 2 3 6 9" xfId="41993"/>
    <cellStyle name="Normal 3 2 3 7" xfId="1447"/>
    <cellStyle name="Normal 3 2 3 7 10" xfId="44006"/>
    <cellStyle name="Normal 3 2 3 7 2" xfId="11279"/>
    <cellStyle name="Normal 3 2 3 7 2 2" xfId="21737"/>
    <cellStyle name="Normal 3 2 3 7 2 3" xfId="32925"/>
    <cellStyle name="Normal 3 2 3 7 3" xfId="13007"/>
    <cellStyle name="Normal 3 2 3 7 3 2" xfId="23630"/>
    <cellStyle name="Normal 3 2 3 7 3 3" xfId="34816"/>
    <cellStyle name="Normal 3 2 3 7 4" xfId="14732"/>
    <cellStyle name="Normal 3 2 3 7 4 2" xfId="25526"/>
    <cellStyle name="Normal 3 2 3 7 4 3" xfId="36712"/>
    <cellStyle name="Normal 3 2 3 7 5" xfId="16457"/>
    <cellStyle name="Normal 3 2 3 7 5 2" xfId="27422"/>
    <cellStyle name="Normal 3 2 3 7 5 3" xfId="38608"/>
    <cellStyle name="Normal 3 2 3 7 6" xfId="18182"/>
    <cellStyle name="Normal 3 2 3 7 6 2" xfId="29318"/>
    <cellStyle name="Normal 3 2 3 7 6 3" xfId="40504"/>
    <cellStyle name="Normal 3 2 3 7 7" xfId="19907"/>
    <cellStyle name="Normal 3 2 3 7 8" xfId="31095"/>
    <cellStyle name="Normal 3 2 3 7 9" xfId="42281"/>
    <cellStyle name="Normal 3 2 3 8" xfId="1763"/>
    <cellStyle name="Normal 3 2 3 8 10" xfId="44294"/>
    <cellStyle name="Normal 3 2 3 8 2" xfId="11567"/>
    <cellStyle name="Normal 3 2 3 8 2 2" xfId="22053"/>
    <cellStyle name="Normal 3 2 3 8 2 3" xfId="33241"/>
    <cellStyle name="Normal 3 2 3 8 3" xfId="13295"/>
    <cellStyle name="Normal 3 2 3 8 3 2" xfId="23946"/>
    <cellStyle name="Normal 3 2 3 8 3 3" xfId="35132"/>
    <cellStyle name="Normal 3 2 3 8 4" xfId="15020"/>
    <cellStyle name="Normal 3 2 3 8 4 2" xfId="25842"/>
    <cellStyle name="Normal 3 2 3 8 4 3" xfId="37028"/>
    <cellStyle name="Normal 3 2 3 8 5" xfId="16745"/>
    <cellStyle name="Normal 3 2 3 8 5 2" xfId="27738"/>
    <cellStyle name="Normal 3 2 3 8 5 3" xfId="38924"/>
    <cellStyle name="Normal 3 2 3 8 6" xfId="18470"/>
    <cellStyle name="Normal 3 2 3 8 6 2" xfId="29634"/>
    <cellStyle name="Normal 3 2 3 8 6 3" xfId="40820"/>
    <cellStyle name="Normal 3 2 3 8 7" xfId="20195"/>
    <cellStyle name="Normal 3 2 3 8 8" xfId="31383"/>
    <cellStyle name="Normal 3 2 3 8 9" xfId="42569"/>
    <cellStyle name="Normal 3 2 3 9" xfId="2163"/>
    <cellStyle name="Normal 3 2 3 9 2" xfId="20483"/>
    <cellStyle name="Normal 3 2 3 9 3" xfId="31671"/>
    <cellStyle name="Normal 3 2 4" xfId="203"/>
    <cellStyle name="Normal 3 2 4 10" xfId="13600"/>
    <cellStyle name="Normal 3 2 4 10 2" xfId="24284"/>
    <cellStyle name="Normal 3 2 4 10 3" xfId="35470"/>
    <cellStyle name="Normal 3 2 4 11" xfId="15325"/>
    <cellStyle name="Normal 3 2 4 11 2" xfId="26180"/>
    <cellStyle name="Normal 3 2 4 11 3" xfId="37366"/>
    <cellStyle name="Normal 3 2 4 12" xfId="17050"/>
    <cellStyle name="Normal 3 2 4 12 2" xfId="28076"/>
    <cellStyle name="Normal 3 2 4 12 3" xfId="39262"/>
    <cellStyle name="Normal 3 2 4 13" xfId="18775"/>
    <cellStyle name="Normal 3 2 4 14" xfId="29963"/>
    <cellStyle name="Normal 3 2 4 15" xfId="41149"/>
    <cellStyle name="Normal 3 2 4 16" xfId="42874"/>
    <cellStyle name="Normal 3 2 4 2" xfId="361"/>
    <cellStyle name="Normal 3 2 4 2 10" xfId="15469"/>
    <cellStyle name="Normal 3 2 4 2 10 2" xfId="26338"/>
    <cellStyle name="Normal 3 2 4 2 10 3" xfId="37524"/>
    <cellStyle name="Normal 3 2 4 2 11" xfId="17194"/>
    <cellStyle name="Normal 3 2 4 2 11 2" xfId="28234"/>
    <cellStyle name="Normal 3 2 4 2 11 3" xfId="39420"/>
    <cellStyle name="Normal 3 2 4 2 12" xfId="18919"/>
    <cellStyle name="Normal 3 2 4 2 13" xfId="30107"/>
    <cellStyle name="Normal 3 2 4 2 14" xfId="41293"/>
    <cellStyle name="Normal 3 2 4 2 15" xfId="43018"/>
    <cellStyle name="Normal 3 2 4 2 2" xfId="679"/>
    <cellStyle name="Normal 3 2 4 2 2 10" xfId="43306"/>
    <cellStyle name="Normal 3 2 4 2 2 2" xfId="10579"/>
    <cellStyle name="Normal 3 2 4 2 2 2 2" xfId="20969"/>
    <cellStyle name="Normal 3 2 4 2 2 2 3" xfId="32157"/>
    <cellStyle name="Normal 3 2 4 2 2 3" xfId="12307"/>
    <cellStyle name="Normal 3 2 4 2 2 3 2" xfId="22862"/>
    <cellStyle name="Normal 3 2 4 2 2 3 3" xfId="34048"/>
    <cellStyle name="Normal 3 2 4 2 2 4" xfId="14032"/>
    <cellStyle name="Normal 3 2 4 2 2 4 2" xfId="24758"/>
    <cellStyle name="Normal 3 2 4 2 2 4 3" xfId="35944"/>
    <cellStyle name="Normal 3 2 4 2 2 5" xfId="15757"/>
    <cellStyle name="Normal 3 2 4 2 2 5 2" xfId="26654"/>
    <cellStyle name="Normal 3 2 4 2 2 5 3" xfId="37840"/>
    <cellStyle name="Normal 3 2 4 2 2 6" xfId="17482"/>
    <cellStyle name="Normal 3 2 4 2 2 6 2" xfId="28550"/>
    <cellStyle name="Normal 3 2 4 2 2 6 3" xfId="39736"/>
    <cellStyle name="Normal 3 2 4 2 2 7" xfId="19207"/>
    <cellStyle name="Normal 3 2 4 2 2 8" xfId="30395"/>
    <cellStyle name="Normal 3 2 4 2 2 9" xfId="41581"/>
    <cellStyle name="Normal 3 2 4 2 3" xfId="995"/>
    <cellStyle name="Normal 3 2 4 2 3 10" xfId="43594"/>
    <cellStyle name="Normal 3 2 4 2 3 2" xfId="10867"/>
    <cellStyle name="Normal 3 2 4 2 3 2 2" xfId="21285"/>
    <cellStyle name="Normal 3 2 4 2 3 2 3" xfId="32473"/>
    <cellStyle name="Normal 3 2 4 2 3 3" xfId="12595"/>
    <cellStyle name="Normal 3 2 4 2 3 3 2" xfId="23178"/>
    <cellStyle name="Normal 3 2 4 2 3 3 3" xfId="34364"/>
    <cellStyle name="Normal 3 2 4 2 3 4" xfId="14320"/>
    <cellStyle name="Normal 3 2 4 2 3 4 2" xfId="25074"/>
    <cellStyle name="Normal 3 2 4 2 3 4 3" xfId="36260"/>
    <cellStyle name="Normal 3 2 4 2 3 5" xfId="16045"/>
    <cellStyle name="Normal 3 2 4 2 3 5 2" xfId="26970"/>
    <cellStyle name="Normal 3 2 4 2 3 5 3" xfId="38156"/>
    <cellStyle name="Normal 3 2 4 2 3 6" xfId="17770"/>
    <cellStyle name="Normal 3 2 4 2 3 6 2" xfId="28866"/>
    <cellStyle name="Normal 3 2 4 2 3 6 3" xfId="40052"/>
    <cellStyle name="Normal 3 2 4 2 3 7" xfId="19495"/>
    <cellStyle name="Normal 3 2 4 2 3 8" xfId="30683"/>
    <cellStyle name="Normal 3 2 4 2 3 9" xfId="41869"/>
    <cellStyle name="Normal 3 2 4 2 4" xfId="1311"/>
    <cellStyle name="Normal 3 2 4 2 4 10" xfId="43882"/>
    <cellStyle name="Normal 3 2 4 2 4 2" xfId="11155"/>
    <cellStyle name="Normal 3 2 4 2 4 2 2" xfId="21601"/>
    <cellStyle name="Normal 3 2 4 2 4 2 3" xfId="32789"/>
    <cellStyle name="Normal 3 2 4 2 4 3" xfId="12883"/>
    <cellStyle name="Normal 3 2 4 2 4 3 2" xfId="23494"/>
    <cellStyle name="Normal 3 2 4 2 4 3 3" xfId="34680"/>
    <cellStyle name="Normal 3 2 4 2 4 4" xfId="14608"/>
    <cellStyle name="Normal 3 2 4 2 4 4 2" xfId="25390"/>
    <cellStyle name="Normal 3 2 4 2 4 4 3" xfId="36576"/>
    <cellStyle name="Normal 3 2 4 2 4 5" xfId="16333"/>
    <cellStyle name="Normal 3 2 4 2 4 5 2" xfId="27286"/>
    <cellStyle name="Normal 3 2 4 2 4 5 3" xfId="38472"/>
    <cellStyle name="Normal 3 2 4 2 4 6" xfId="18058"/>
    <cellStyle name="Normal 3 2 4 2 4 6 2" xfId="29182"/>
    <cellStyle name="Normal 3 2 4 2 4 6 3" xfId="40368"/>
    <cellStyle name="Normal 3 2 4 2 4 7" xfId="19783"/>
    <cellStyle name="Normal 3 2 4 2 4 8" xfId="30971"/>
    <cellStyle name="Normal 3 2 4 2 4 9" xfId="42157"/>
    <cellStyle name="Normal 3 2 4 2 5" xfId="1627"/>
    <cellStyle name="Normal 3 2 4 2 5 10" xfId="44170"/>
    <cellStyle name="Normal 3 2 4 2 5 2" xfId="11443"/>
    <cellStyle name="Normal 3 2 4 2 5 2 2" xfId="21917"/>
    <cellStyle name="Normal 3 2 4 2 5 2 3" xfId="33105"/>
    <cellStyle name="Normal 3 2 4 2 5 3" xfId="13171"/>
    <cellStyle name="Normal 3 2 4 2 5 3 2" xfId="23810"/>
    <cellStyle name="Normal 3 2 4 2 5 3 3" xfId="34996"/>
    <cellStyle name="Normal 3 2 4 2 5 4" xfId="14896"/>
    <cellStyle name="Normal 3 2 4 2 5 4 2" xfId="25706"/>
    <cellStyle name="Normal 3 2 4 2 5 4 3" xfId="36892"/>
    <cellStyle name="Normal 3 2 4 2 5 5" xfId="16621"/>
    <cellStyle name="Normal 3 2 4 2 5 5 2" xfId="27602"/>
    <cellStyle name="Normal 3 2 4 2 5 5 3" xfId="38788"/>
    <cellStyle name="Normal 3 2 4 2 5 6" xfId="18346"/>
    <cellStyle name="Normal 3 2 4 2 5 6 2" xfId="29498"/>
    <cellStyle name="Normal 3 2 4 2 5 6 3" xfId="40684"/>
    <cellStyle name="Normal 3 2 4 2 5 7" xfId="20071"/>
    <cellStyle name="Normal 3 2 4 2 5 8" xfId="31259"/>
    <cellStyle name="Normal 3 2 4 2 5 9" xfId="42445"/>
    <cellStyle name="Normal 3 2 4 2 6" xfId="1943"/>
    <cellStyle name="Normal 3 2 4 2 6 10" xfId="44458"/>
    <cellStyle name="Normal 3 2 4 2 6 2" xfId="11731"/>
    <cellStyle name="Normal 3 2 4 2 6 2 2" xfId="22233"/>
    <cellStyle name="Normal 3 2 4 2 6 2 3" xfId="33421"/>
    <cellStyle name="Normal 3 2 4 2 6 3" xfId="13459"/>
    <cellStyle name="Normal 3 2 4 2 6 3 2" xfId="24126"/>
    <cellStyle name="Normal 3 2 4 2 6 3 3" xfId="35312"/>
    <cellStyle name="Normal 3 2 4 2 6 4" xfId="15184"/>
    <cellStyle name="Normal 3 2 4 2 6 4 2" xfId="26022"/>
    <cellStyle name="Normal 3 2 4 2 6 4 3" xfId="37208"/>
    <cellStyle name="Normal 3 2 4 2 6 5" xfId="16909"/>
    <cellStyle name="Normal 3 2 4 2 6 5 2" xfId="27918"/>
    <cellStyle name="Normal 3 2 4 2 6 5 3" xfId="39104"/>
    <cellStyle name="Normal 3 2 4 2 6 6" xfId="18634"/>
    <cellStyle name="Normal 3 2 4 2 6 6 2" xfId="29814"/>
    <cellStyle name="Normal 3 2 4 2 6 6 3" xfId="41000"/>
    <cellStyle name="Normal 3 2 4 2 6 7" xfId="20359"/>
    <cellStyle name="Normal 3 2 4 2 6 8" xfId="31547"/>
    <cellStyle name="Normal 3 2 4 2 6 9" xfId="42733"/>
    <cellStyle name="Normal 3 2 4 2 7" xfId="10290"/>
    <cellStyle name="Normal 3 2 4 2 7 2" xfId="20653"/>
    <cellStyle name="Normal 3 2 4 2 7 3" xfId="31841"/>
    <cellStyle name="Normal 3 2 4 2 8" xfId="12019"/>
    <cellStyle name="Normal 3 2 4 2 8 2" xfId="22546"/>
    <cellStyle name="Normal 3 2 4 2 8 3" xfId="33732"/>
    <cellStyle name="Normal 3 2 4 2 9" xfId="13744"/>
    <cellStyle name="Normal 3 2 4 2 9 2" xfId="24442"/>
    <cellStyle name="Normal 3 2 4 2 9 3" xfId="35628"/>
    <cellStyle name="Normal 3 2 4 3" xfId="521"/>
    <cellStyle name="Normal 3 2 4 3 10" xfId="43162"/>
    <cellStyle name="Normal 3 2 4 3 2" xfId="10435"/>
    <cellStyle name="Normal 3 2 4 3 2 2" xfId="20811"/>
    <cellStyle name="Normal 3 2 4 3 2 3" xfId="31999"/>
    <cellStyle name="Normal 3 2 4 3 3" xfId="12163"/>
    <cellStyle name="Normal 3 2 4 3 3 2" xfId="22704"/>
    <cellStyle name="Normal 3 2 4 3 3 3" xfId="33890"/>
    <cellStyle name="Normal 3 2 4 3 4" xfId="13888"/>
    <cellStyle name="Normal 3 2 4 3 4 2" xfId="24600"/>
    <cellStyle name="Normal 3 2 4 3 4 3" xfId="35786"/>
    <cellStyle name="Normal 3 2 4 3 5" xfId="15613"/>
    <cellStyle name="Normal 3 2 4 3 5 2" xfId="26496"/>
    <cellStyle name="Normal 3 2 4 3 5 3" xfId="37682"/>
    <cellStyle name="Normal 3 2 4 3 6" xfId="17338"/>
    <cellStyle name="Normal 3 2 4 3 6 2" xfId="28392"/>
    <cellStyle name="Normal 3 2 4 3 6 3" xfId="39578"/>
    <cellStyle name="Normal 3 2 4 3 7" xfId="19063"/>
    <cellStyle name="Normal 3 2 4 3 8" xfId="30251"/>
    <cellStyle name="Normal 3 2 4 3 9" xfId="41437"/>
    <cellStyle name="Normal 3 2 4 4" xfId="837"/>
    <cellStyle name="Normal 3 2 4 4 10" xfId="43450"/>
    <cellStyle name="Normal 3 2 4 4 2" xfId="10723"/>
    <cellStyle name="Normal 3 2 4 4 2 2" xfId="21127"/>
    <cellStyle name="Normal 3 2 4 4 2 3" xfId="32315"/>
    <cellStyle name="Normal 3 2 4 4 3" xfId="12451"/>
    <cellStyle name="Normal 3 2 4 4 3 2" xfId="23020"/>
    <cellStyle name="Normal 3 2 4 4 3 3" xfId="34206"/>
    <cellStyle name="Normal 3 2 4 4 4" xfId="14176"/>
    <cellStyle name="Normal 3 2 4 4 4 2" xfId="24916"/>
    <cellStyle name="Normal 3 2 4 4 4 3" xfId="36102"/>
    <cellStyle name="Normal 3 2 4 4 5" xfId="15901"/>
    <cellStyle name="Normal 3 2 4 4 5 2" xfId="26812"/>
    <cellStyle name="Normal 3 2 4 4 5 3" xfId="37998"/>
    <cellStyle name="Normal 3 2 4 4 6" xfId="17626"/>
    <cellStyle name="Normal 3 2 4 4 6 2" xfId="28708"/>
    <cellStyle name="Normal 3 2 4 4 6 3" xfId="39894"/>
    <cellStyle name="Normal 3 2 4 4 7" xfId="19351"/>
    <cellStyle name="Normal 3 2 4 4 8" xfId="30539"/>
    <cellStyle name="Normal 3 2 4 4 9" xfId="41725"/>
    <cellStyle name="Normal 3 2 4 5" xfId="1153"/>
    <cellStyle name="Normal 3 2 4 5 10" xfId="43738"/>
    <cellStyle name="Normal 3 2 4 5 2" xfId="11011"/>
    <cellStyle name="Normal 3 2 4 5 2 2" xfId="21443"/>
    <cellStyle name="Normal 3 2 4 5 2 3" xfId="32631"/>
    <cellStyle name="Normal 3 2 4 5 3" xfId="12739"/>
    <cellStyle name="Normal 3 2 4 5 3 2" xfId="23336"/>
    <cellStyle name="Normal 3 2 4 5 3 3" xfId="34522"/>
    <cellStyle name="Normal 3 2 4 5 4" xfId="14464"/>
    <cellStyle name="Normal 3 2 4 5 4 2" xfId="25232"/>
    <cellStyle name="Normal 3 2 4 5 4 3" xfId="36418"/>
    <cellStyle name="Normal 3 2 4 5 5" xfId="16189"/>
    <cellStyle name="Normal 3 2 4 5 5 2" xfId="27128"/>
    <cellStyle name="Normal 3 2 4 5 5 3" xfId="38314"/>
    <cellStyle name="Normal 3 2 4 5 6" xfId="17914"/>
    <cellStyle name="Normal 3 2 4 5 6 2" xfId="29024"/>
    <cellStyle name="Normal 3 2 4 5 6 3" xfId="40210"/>
    <cellStyle name="Normal 3 2 4 5 7" xfId="19639"/>
    <cellStyle name="Normal 3 2 4 5 8" xfId="30827"/>
    <cellStyle name="Normal 3 2 4 5 9" xfId="42013"/>
    <cellStyle name="Normal 3 2 4 6" xfId="1469"/>
    <cellStyle name="Normal 3 2 4 6 10" xfId="44026"/>
    <cellStyle name="Normal 3 2 4 6 2" xfId="11299"/>
    <cellStyle name="Normal 3 2 4 6 2 2" xfId="21759"/>
    <cellStyle name="Normal 3 2 4 6 2 3" xfId="32947"/>
    <cellStyle name="Normal 3 2 4 6 3" xfId="13027"/>
    <cellStyle name="Normal 3 2 4 6 3 2" xfId="23652"/>
    <cellStyle name="Normal 3 2 4 6 3 3" xfId="34838"/>
    <cellStyle name="Normal 3 2 4 6 4" xfId="14752"/>
    <cellStyle name="Normal 3 2 4 6 4 2" xfId="25548"/>
    <cellStyle name="Normal 3 2 4 6 4 3" xfId="36734"/>
    <cellStyle name="Normal 3 2 4 6 5" xfId="16477"/>
    <cellStyle name="Normal 3 2 4 6 5 2" xfId="27444"/>
    <cellStyle name="Normal 3 2 4 6 5 3" xfId="38630"/>
    <cellStyle name="Normal 3 2 4 6 6" xfId="18202"/>
    <cellStyle name="Normal 3 2 4 6 6 2" xfId="29340"/>
    <cellStyle name="Normal 3 2 4 6 6 3" xfId="40526"/>
    <cellStyle name="Normal 3 2 4 6 7" xfId="19927"/>
    <cellStyle name="Normal 3 2 4 6 8" xfId="31115"/>
    <cellStyle name="Normal 3 2 4 6 9" xfId="42301"/>
    <cellStyle name="Normal 3 2 4 7" xfId="1785"/>
    <cellStyle name="Normal 3 2 4 7 10" xfId="44314"/>
    <cellStyle name="Normal 3 2 4 7 2" xfId="11587"/>
    <cellStyle name="Normal 3 2 4 7 2 2" xfId="22075"/>
    <cellStyle name="Normal 3 2 4 7 2 3" xfId="33263"/>
    <cellStyle name="Normal 3 2 4 7 3" xfId="13315"/>
    <cellStyle name="Normal 3 2 4 7 3 2" xfId="23968"/>
    <cellStyle name="Normal 3 2 4 7 3 3" xfId="35154"/>
    <cellStyle name="Normal 3 2 4 7 4" xfId="15040"/>
    <cellStyle name="Normal 3 2 4 7 4 2" xfId="25864"/>
    <cellStyle name="Normal 3 2 4 7 4 3" xfId="37050"/>
    <cellStyle name="Normal 3 2 4 7 5" xfId="16765"/>
    <cellStyle name="Normal 3 2 4 7 5 2" xfId="27760"/>
    <cellStyle name="Normal 3 2 4 7 5 3" xfId="38946"/>
    <cellStyle name="Normal 3 2 4 7 6" xfId="18490"/>
    <cellStyle name="Normal 3 2 4 7 6 2" xfId="29656"/>
    <cellStyle name="Normal 3 2 4 7 6 3" xfId="40842"/>
    <cellStyle name="Normal 3 2 4 7 7" xfId="20215"/>
    <cellStyle name="Normal 3 2 4 7 8" xfId="31403"/>
    <cellStyle name="Normal 3 2 4 7 9" xfId="42589"/>
    <cellStyle name="Normal 3 2 4 8" xfId="2128"/>
    <cellStyle name="Normal 3 2 4 8 2" xfId="20503"/>
    <cellStyle name="Normal 3 2 4 8 3" xfId="31691"/>
    <cellStyle name="Normal 3 2 4 9" xfId="11875"/>
    <cellStyle name="Normal 3 2 4 9 2" xfId="22388"/>
    <cellStyle name="Normal 3 2 4 9 3" xfId="33574"/>
    <cellStyle name="Normal 3 2 5" xfId="225"/>
    <cellStyle name="Normal 3 2 5 10" xfId="13620"/>
    <cellStyle name="Normal 3 2 5 10 2" xfId="24306"/>
    <cellStyle name="Normal 3 2 5 10 3" xfId="35492"/>
    <cellStyle name="Normal 3 2 5 11" xfId="15345"/>
    <cellStyle name="Normal 3 2 5 11 2" xfId="26202"/>
    <cellStyle name="Normal 3 2 5 11 3" xfId="37388"/>
    <cellStyle name="Normal 3 2 5 12" xfId="17070"/>
    <cellStyle name="Normal 3 2 5 12 2" xfId="28098"/>
    <cellStyle name="Normal 3 2 5 12 3" xfId="39284"/>
    <cellStyle name="Normal 3 2 5 13" xfId="18795"/>
    <cellStyle name="Normal 3 2 5 14" xfId="29983"/>
    <cellStyle name="Normal 3 2 5 15" xfId="41169"/>
    <cellStyle name="Normal 3 2 5 16" xfId="42894"/>
    <cellStyle name="Normal 3 2 5 2" xfId="383"/>
    <cellStyle name="Normal 3 2 5 2 10" xfId="15489"/>
    <cellStyle name="Normal 3 2 5 2 10 2" xfId="26360"/>
    <cellStyle name="Normal 3 2 5 2 10 3" xfId="37546"/>
    <cellStyle name="Normal 3 2 5 2 11" xfId="17214"/>
    <cellStyle name="Normal 3 2 5 2 11 2" xfId="28256"/>
    <cellStyle name="Normal 3 2 5 2 11 3" xfId="39442"/>
    <cellStyle name="Normal 3 2 5 2 12" xfId="18939"/>
    <cellStyle name="Normal 3 2 5 2 13" xfId="30127"/>
    <cellStyle name="Normal 3 2 5 2 14" xfId="41313"/>
    <cellStyle name="Normal 3 2 5 2 15" xfId="43038"/>
    <cellStyle name="Normal 3 2 5 2 2" xfId="701"/>
    <cellStyle name="Normal 3 2 5 2 2 10" xfId="43326"/>
    <cellStyle name="Normal 3 2 5 2 2 2" xfId="10599"/>
    <cellStyle name="Normal 3 2 5 2 2 2 2" xfId="20991"/>
    <cellStyle name="Normal 3 2 5 2 2 2 3" xfId="32179"/>
    <cellStyle name="Normal 3 2 5 2 2 3" xfId="12327"/>
    <cellStyle name="Normal 3 2 5 2 2 3 2" xfId="22884"/>
    <cellStyle name="Normal 3 2 5 2 2 3 3" xfId="34070"/>
    <cellStyle name="Normal 3 2 5 2 2 4" xfId="14052"/>
    <cellStyle name="Normal 3 2 5 2 2 4 2" xfId="24780"/>
    <cellStyle name="Normal 3 2 5 2 2 4 3" xfId="35966"/>
    <cellStyle name="Normal 3 2 5 2 2 5" xfId="15777"/>
    <cellStyle name="Normal 3 2 5 2 2 5 2" xfId="26676"/>
    <cellStyle name="Normal 3 2 5 2 2 5 3" xfId="37862"/>
    <cellStyle name="Normal 3 2 5 2 2 6" xfId="17502"/>
    <cellStyle name="Normal 3 2 5 2 2 6 2" xfId="28572"/>
    <cellStyle name="Normal 3 2 5 2 2 6 3" xfId="39758"/>
    <cellStyle name="Normal 3 2 5 2 2 7" xfId="19227"/>
    <cellStyle name="Normal 3 2 5 2 2 8" xfId="30415"/>
    <cellStyle name="Normal 3 2 5 2 2 9" xfId="41601"/>
    <cellStyle name="Normal 3 2 5 2 3" xfId="1017"/>
    <cellStyle name="Normal 3 2 5 2 3 10" xfId="43614"/>
    <cellStyle name="Normal 3 2 5 2 3 2" xfId="10887"/>
    <cellStyle name="Normal 3 2 5 2 3 2 2" xfId="21307"/>
    <cellStyle name="Normal 3 2 5 2 3 2 3" xfId="32495"/>
    <cellStyle name="Normal 3 2 5 2 3 3" xfId="12615"/>
    <cellStyle name="Normal 3 2 5 2 3 3 2" xfId="23200"/>
    <cellStyle name="Normal 3 2 5 2 3 3 3" xfId="34386"/>
    <cellStyle name="Normal 3 2 5 2 3 4" xfId="14340"/>
    <cellStyle name="Normal 3 2 5 2 3 4 2" xfId="25096"/>
    <cellStyle name="Normal 3 2 5 2 3 4 3" xfId="36282"/>
    <cellStyle name="Normal 3 2 5 2 3 5" xfId="16065"/>
    <cellStyle name="Normal 3 2 5 2 3 5 2" xfId="26992"/>
    <cellStyle name="Normal 3 2 5 2 3 5 3" xfId="38178"/>
    <cellStyle name="Normal 3 2 5 2 3 6" xfId="17790"/>
    <cellStyle name="Normal 3 2 5 2 3 6 2" xfId="28888"/>
    <cellStyle name="Normal 3 2 5 2 3 6 3" xfId="40074"/>
    <cellStyle name="Normal 3 2 5 2 3 7" xfId="19515"/>
    <cellStyle name="Normal 3 2 5 2 3 8" xfId="30703"/>
    <cellStyle name="Normal 3 2 5 2 3 9" xfId="41889"/>
    <cellStyle name="Normal 3 2 5 2 4" xfId="1333"/>
    <cellStyle name="Normal 3 2 5 2 4 10" xfId="43902"/>
    <cellStyle name="Normal 3 2 5 2 4 2" xfId="11175"/>
    <cellStyle name="Normal 3 2 5 2 4 2 2" xfId="21623"/>
    <cellStyle name="Normal 3 2 5 2 4 2 3" xfId="32811"/>
    <cellStyle name="Normal 3 2 5 2 4 3" xfId="12903"/>
    <cellStyle name="Normal 3 2 5 2 4 3 2" xfId="23516"/>
    <cellStyle name="Normal 3 2 5 2 4 3 3" xfId="34702"/>
    <cellStyle name="Normal 3 2 5 2 4 4" xfId="14628"/>
    <cellStyle name="Normal 3 2 5 2 4 4 2" xfId="25412"/>
    <cellStyle name="Normal 3 2 5 2 4 4 3" xfId="36598"/>
    <cellStyle name="Normal 3 2 5 2 4 5" xfId="16353"/>
    <cellStyle name="Normal 3 2 5 2 4 5 2" xfId="27308"/>
    <cellStyle name="Normal 3 2 5 2 4 5 3" xfId="38494"/>
    <cellStyle name="Normal 3 2 5 2 4 6" xfId="18078"/>
    <cellStyle name="Normal 3 2 5 2 4 6 2" xfId="29204"/>
    <cellStyle name="Normal 3 2 5 2 4 6 3" xfId="40390"/>
    <cellStyle name="Normal 3 2 5 2 4 7" xfId="19803"/>
    <cellStyle name="Normal 3 2 5 2 4 8" xfId="30991"/>
    <cellStyle name="Normal 3 2 5 2 4 9" xfId="42177"/>
    <cellStyle name="Normal 3 2 5 2 5" xfId="1649"/>
    <cellStyle name="Normal 3 2 5 2 5 10" xfId="44190"/>
    <cellStyle name="Normal 3 2 5 2 5 2" xfId="11463"/>
    <cellStyle name="Normal 3 2 5 2 5 2 2" xfId="21939"/>
    <cellStyle name="Normal 3 2 5 2 5 2 3" xfId="33127"/>
    <cellStyle name="Normal 3 2 5 2 5 3" xfId="13191"/>
    <cellStyle name="Normal 3 2 5 2 5 3 2" xfId="23832"/>
    <cellStyle name="Normal 3 2 5 2 5 3 3" xfId="35018"/>
    <cellStyle name="Normal 3 2 5 2 5 4" xfId="14916"/>
    <cellStyle name="Normal 3 2 5 2 5 4 2" xfId="25728"/>
    <cellStyle name="Normal 3 2 5 2 5 4 3" xfId="36914"/>
    <cellStyle name="Normal 3 2 5 2 5 5" xfId="16641"/>
    <cellStyle name="Normal 3 2 5 2 5 5 2" xfId="27624"/>
    <cellStyle name="Normal 3 2 5 2 5 5 3" xfId="38810"/>
    <cellStyle name="Normal 3 2 5 2 5 6" xfId="18366"/>
    <cellStyle name="Normal 3 2 5 2 5 6 2" xfId="29520"/>
    <cellStyle name="Normal 3 2 5 2 5 6 3" xfId="40706"/>
    <cellStyle name="Normal 3 2 5 2 5 7" xfId="20091"/>
    <cellStyle name="Normal 3 2 5 2 5 8" xfId="31279"/>
    <cellStyle name="Normal 3 2 5 2 5 9" xfId="42465"/>
    <cellStyle name="Normal 3 2 5 2 6" xfId="1965"/>
    <cellStyle name="Normal 3 2 5 2 6 10" xfId="44478"/>
    <cellStyle name="Normal 3 2 5 2 6 2" xfId="11751"/>
    <cellStyle name="Normal 3 2 5 2 6 2 2" xfId="22255"/>
    <cellStyle name="Normal 3 2 5 2 6 2 3" xfId="33443"/>
    <cellStyle name="Normal 3 2 5 2 6 3" xfId="13479"/>
    <cellStyle name="Normal 3 2 5 2 6 3 2" xfId="24148"/>
    <cellStyle name="Normal 3 2 5 2 6 3 3" xfId="35334"/>
    <cellStyle name="Normal 3 2 5 2 6 4" xfId="15204"/>
    <cellStyle name="Normal 3 2 5 2 6 4 2" xfId="26044"/>
    <cellStyle name="Normal 3 2 5 2 6 4 3" xfId="37230"/>
    <cellStyle name="Normal 3 2 5 2 6 5" xfId="16929"/>
    <cellStyle name="Normal 3 2 5 2 6 5 2" xfId="27940"/>
    <cellStyle name="Normal 3 2 5 2 6 5 3" xfId="39126"/>
    <cellStyle name="Normal 3 2 5 2 6 6" xfId="18654"/>
    <cellStyle name="Normal 3 2 5 2 6 6 2" xfId="29836"/>
    <cellStyle name="Normal 3 2 5 2 6 6 3" xfId="41022"/>
    <cellStyle name="Normal 3 2 5 2 6 7" xfId="20379"/>
    <cellStyle name="Normal 3 2 5 2 6 8" xfId="31567"/>
    <cellStyle name="Normal 3 2 5 2 6 9" xfId="42753"/>
    <cellStyle name="Normal 3 2 5 2 7" xfId="10310"/>
    <cellStyle name="Normal 3 2 5 2 7 2" xfId="20675"/>
    <cellStyle name="Normal 3 2 5 2 7 3" xfId="31863"/>
    <cellStyle name="Normal 3 2 5 2 8" xfId="12039"/>
    <cellStyle name="Normal 3 2 5 2 8 2" xfId="22568"/>
    <cellStyle name="Normal 3 2 5 2 8 3" xfId="33754"/>
    <cellStyle name="Normal 3 2 5 2 9" xfId="13764"/>
    <cellStyle name="Normal 3 2 5 2 9 2" xfId="24464"/>
    <cellStyle name="Normal 3 2 5 2 9 3" xfId="35650"/>
    <cellStyle name="Normal 3 2 5 3" xfId="543"/>
    <cellStyle name="Normal 3 2 5 3 10" xfId="43182"/>
    <cellStyle name="Normal 3 2 5 3 2" xfId="10455"/>
    <cellStyle name="Normal 3 2 5 3 2 2" xfId="20833"/>
    <cellStyle name="Normal 3 2 5 3 2 3" xfId="32021"/>
    <cellStyle name="Normal 3 2 5 3 3" xfId="12183"/>
    <cellStyle name="Normal 3 2 5 3 3 2" xfId="22726"/>
    <cellStyle name="Normal 3 2 5 3 3 3" xfId="33912"/>
    <cellStyle name="Normal 3 2 5 3 4" xfId="13908"/>
    <cellStyle name="Normal 3 2 5 3 4 2" xfId="24622"/>
    <cellStyle name="Normal 3 2 5 3 4 3" xfId="35808"/>
    <cellStyle name="Normal 3 2 5 3 5" xfId="15633"/>
    <cellStyle name="Normal 3 2 5 3 5 2" xfId="26518"/>
    <cellStyle name="Normal 3 2 5 3 5 3" xfId="37704"/>
    <cellStyle name="Normal 3 2 5 3 6" xfId="17358"/>
    <cellStyle name="Normal 3 2 5 3 6 2" xfId="28414"/>
    <cellStyle name="Normal 3 2 5 3 6 3" xfId="39600"/>
    <cellStyle name="Normal 3 2 5 3 7" xfId="19083"/>
    <cellStyle name="Normal 3 2 5 3 8" xfId="30271"/>
    <cellStyle name="Normal 3 2 5 3 9" xfId="41457"/>
    <cellStyle name="Normal 3 2 5 4" xfId="859"/>
    <cellStyle name="Normal 3 2 5 4 10" xfId="43470"/>
    <cellStyle name="Normal 3 2 5 4 2" xfId="10743"/>
    <cellStyle name="Normal 3 2 5 4 2 2" xfId="21149"/>
    <cellStyle name="Normal 3 2 5 4 2 3" xfId="32337"/>
    <cellStyle name="Normal 3 2 5 4 3" xfId="12471"/>
    <cellStyle name="Normal 3 2 5 4 3 2" xfId="23042"/>
    <cellStyle name="Normal 3 2 5 4 3 3" xfId="34228"/>
    <cellStyle name="Normal 3 2 5 4 4" xfId="14196"/>
    <cellStyle name="Normal 3 2 5 4 4 2" xfId="24938"/>
    <cellStyle name="Normal 3 2 5 4 4 3" xfId="36124"/>
    <cellStyle name="Normal 3 2 5 4 5" xfId="15921"/>
    <cellStyle name="Normal 3 2 5 4 5 2" xfId="26834"/>
    <cellStyle name="Normal 3 2 5 4 5 3" xfId="38020"/>
    <cellStyle name="Normal 3 2 5 4 6" xfId="17646"/>
    <cellStyle name="Normal 3 2 5 4 6 2" xfId="28730"/>
    <cellStyle name="Normal 3 2 5 4 6 3" xfId="39916"/>
    <cellStyle name="Normal 3 2 5 4 7" xfId="19371"/>
    <cellStyle name="Normal 3 2 5 4 8" xfId="30559"/>
    <cellStyle name="Normal 3 2 5 4 9" xfId="41745"/>
    <cellStyle name="Normal 3 2 5 5" xfId="1175"/>
    <cellStyle name="Normal 3 2 5 5 10" xfId="43758"/>
    <cellStyle name="Normal 3 2 5 5 2" xfId="11031"/>
    <cellStyle name="Normal 3 2 5 5 2 2" xfId="21465"/>
    <cellStyle name="Normal 3 2 5 5 2 3" xfId="32653"/>
    <cellStyle name="Normal 3 2 5 5 3" xfId="12759"/>
    <cellStyle name="Normal 3 2 5 5 3 2" xfId="23358"/>
    <cellStyle name="Normal 3 2 5 5 3 3" xfId="34544"/>
    <cellStyle name="Normal 3 2 5 5 4" xfId="14484"/>
    <cellStyle name="Normal 3 2 5 5 4 2" xfId="25254"/>
    <cellStyle name="Normal 3 2 5 5 4 3" xfId="36440"/>
    <cellStyle name="Normal 3 2 5 5 5" xfId="16209"/>
    <cellStyle name="Normal 3 2 5 5 5 2" xfId="27150"/>
    <cellStyle name="Normal 3 2 5 5 5 3" xfId="38336"/>
    <cellStyle name="Normal 3 2 5 5 6" xfId="17934"/>
    <cellStyle name="Normal 3 2 5 5 6 2" xfId="29046"/>
    <cellStyle name="Normal 3 2 5 5 6 3" xfId="40232"/>
    <cellStyle name="Normal 3 2 5 5 7" xfId="19659"/>
    <cellStyle name="Normal 3 2 5 5 8" xfId="30847"/>
    <cellStyle name="Normal 3 2 5 5 9" xfId="42033"/>
    <cellStyle name="Normal 3 2 5 6" xfId="1491"/>
    <cellStyle name="Normal 3 2 5 6 10" xfId="44046"/>
    <cellStyle name="Normal 3 2 5 6 2" xfId="11319"/>
    <cellStyle name="Normal 3 2 5 6 2 2" xfId="21781"/>
    <cellStyle name="Normal 3 2 5 6 2 3" xfId="32969"/>
    <cellStyle name="Normal 3 2 5 6 3" xfId="13047"/>
    <cellStyle name="Normal 3 2 5 6 3 2" xfId="23674"/>
    <cellStyle name="Normal 3 2 5 6 3 3" xfId="34860"/>
    <cellStyle name="Normal 3 2 5 6 4" xfId="14772"/>
    <cellStyle name="Normal 3 2 5 6 4 2" xfId="25570"/>
    <cellStyle name="Normal 3 2 5 6 4 3" xfId="36756"/>
    <cellStyle name="Normal 3 2 5 6 5" xfId="16497"/>
    <cellStyle name="Normal 3 2 5 6 5 2" xfId="27466"/>
    <cellStyle name="Normal 3 2 5 6 5 3" xfId="38652"/>
    <cellStyle name="Normal 3 2 5 6 6" xfId="18222"/>
    <cellStyle name="Normal 3 2 5 6 6 2" xfId="29362"/>
    <cellStyle name="Normal 3 2 5 6 6 3" xfId="40548"/>
    <cellStyle name="Normal 3 2 5 6 7" xfId="19947"/>
    <cellStyle name="Normal 3 2 5 6 8" xfId="31135"/>
    <cellStyle name="Normal 3 2 5 6 9" xfId="42321"/>
    <cellStyle name="Normal 3 2 5 7" xfId="1807"/>
    <cellStyle name="Normal 3 2 5 7 10" xfId="44334"/>
    <cellStyle name="Normal 3 2 5 7 2" xfId="11607"/>
    <cellStyle name="Normal 3 2 5 7 2 2" xfId="22097"/>
    <cellStyle name="Normal 3 2 5 7 2 3" xfId="33285"/>
    <cellStyle name="Normal 3 2 5 7 3" xfId="13335"/>
    <cellStyle name="Normal 3 2 5 7 3 2" xfId="23990"/>
    <cellStyle name="Normal 3 2 5 7 3 3" xfId="35176"/>
    <cellStyle name="Normal 3 2 5 7 4" xfId="15060"/>
    <cellStyle name="Normal 3 2 5 7 4 2" xfId="25886"/>
    <cellStyle name="Normal 3 2 5 7 4 3" xfId="37072"/>
    <cellStyle name="Normal 3 2 5 7 5" xfId="16785"/>
    <cellStyle name="Normal 3 2 5 7 5 2" xfId="27782"/>
    <cellStyle name="Normal 3 2 5 7 5 3" xfId="38968"/>
    <cellStyle name="Normal 3 2 5 7 6" xfId="18510"/>
    <cellStyle name="Normal 3 2 5 7 6 2" xfId="29678"/>
    <cellStyle name="Normal 3 2 5 7 6 3" xfId="40864"/>
    <cellStyle name="Normal 3 2 5 7 7" xfId="20235"/>
    <cellStyle name="Normal 3 2 5 7 8" xfId="31423"/>
    <cellStyle name="Normal 3 2 5 7 9" xfId="42609"/>
    <cellStyle name="Normal 3 2 5 8" xfId="2023"/>
    <cellStyle name="Normal 3 2 5 8 2" xfId="20523"/>
    <cellStyle name="Normal 3 2 5 8 3" xfId="31711"/>
    <cellStyle name="Normal 3 2 5 9" xfId="11895"/>
    <cellStyle name="Normal 3 2 5 9 2" xfId="22410"/>
    <cellStyle name="Normal 3 2 5 9 3" xfId="33596"/>
    <cellStyle name="Normal 3 2 6" xfId="293"/>
    <cellStyle name="Normal 3 2 6 10" xfId="15407"/>
    <cellStyle name="Normal 3 2 6 10 2" xfId="26270"/>
    <cellStyle name="Normal 3 2 6 10 3" xfId="37456"/>
    <cellStyle name="Normal 3 2 6 11" xfId="17132"/>
    <cellStyle name="Normal 3 2 6 11 2" xfId="28166"/>
    <cellStyle name="Normal 3 2 6 11 3" xfId="39352"/>
    <cellStyle name="Normal 3 2 6 12" xfId="18857"/>
    <cellStyle name="Normal 3 2 6 13" xfId="30045"/>
    <cellStyle name="Normal 3 2 6 14" xfId="41231"/>
    <cellStyle name="Normal 3 2 6 15" xfId="42956"/>
    <cellStyle name="Normal 3 2 6 2" xfId="611"/>
    <cellStyle name="Normal 3 2 6 2 10" xfId="43244"/>
    <cellStyle name="Normal 3 2 6 2 2" xfId="10517"/>
    <cellStyle name="Normal 3 2 6 2 2 2" xfId="20901"/>
    <cellStyle name="Normal 3 2 6 2 2 3" xfId="32089"/>
    <cellStyle name="Normal 3 2 6 2 3" xfId="12245"/>
    <cellStyle name="Normal 3 2 6 2 3 2" xfId="22794"/>
    <cellStyle name="Normal 3 2 6 2 3 3" xfId="33980"/>
    <cellStyle name="Normal 3 2 6 2 4" xfId="13970"/>
    <cellStyle name="Normal 3 2 6 2 4 2" xfId="24690"/>
    <cellStyle name="Normal 3 2 6 2 4 3" xfId="35876"/>
    <cellStyle name="Normal 3 2 6 2 5" xfId="15695"/>
    <cellStyle name="Normal 3 2 6 2 5 2" xfId="26586"/>
    <cellStyle name="Normal 3 2 6 2 5 3" xfId="37772"/>
    <cellStyle name="Normal 3 2 6 2 6" xfId="17420"/>
    <cellStyle name="Normal 3 2 6 2 6 2" xfId="28482"/>
    <cellStyle name="Normal 3 2 6 2 6 3" xfId="39668"/>
    <cellStyle name="Normal 3 2 6 2 7" xfId="19145"/>
    <cellStyle name="Normal 3 2 6 2 8" xfId="30333"/>
    <cellStyle name="Normal 3 2 6 2 9" xfId="41519"/>
    <cellStyle name="Normal 3 2 6 3" xfId="927"/>
    <cellStyle name="Normal 3 2 6 3 10" xfId="43532"/>
    <cellStyle name="Normal 3 2 6 3 2" xfId="10805"/>
    <cellStyle name="Normal 3 2 6 3 2 2" xfId="21217"/>
    <cellStyle name="Normal 3 2 6 3 2 3" xfId="32405"/>
    <cellStyle name="Normal 3 2 6 3 3" xfId="12533"/>
    <cellStyle name="Normal 3 2 6 3 3 2" xfId="23110"/>
    <cellStyle name="Normal 3 2 6 3 3 3" xfId="34296"/>
    <cellStyle name="Normal 3 2 6 3 4" xfId="14258"/>
    <cellStyle name="Normal 3 2 6 3 4 2" xfId="25006"/>
    <cellStyle name="Normal 3 2 6 3 4 3" xfId="36192"/>
    <cellStyle name="Normal 3 2 6 3 5" xfId="15983"/>
    <cellStyle name="Normal 3 2 6 3 5 2" xfId="26902"/>
    <cellStyle name="Normal 3 2 6 3 5 3" xfId="38088"/>
    <cellStyle name="Normal 3 2 6 3 6" xfId="17708"/>
    <cellStyle name="Normal 3 2 6 3 6 2" xfId="28798"/>
    <cellStyle name="Normal 3 2 6 3 6 3" xfId="39984"/>
    <cellStyle name="Normal 3 2 6 3 7" xfId="19433"/>
    <cellStyle name="Normal 3 2 6 3 8" xfId="30621"/>
    <cellStyle name="Normal 3 2 6 3 9" xfId="41807"/>
    <cellStyle name="Normal 3 2 6 4" xfId="1243"/>
    <cellStyle name="Normal 3 2 6 4 10" xfId="43820"/>
    <cellStyle name="Normal 3 2 6 4 2" xfId="11093"/>
    <cellStyle name="Normal 3 2 6 4 2 2" xfId="21533"/>
    <cellStyle name="Normal 3 2 6 4 2 3" xfId="32721"/>
    <cellStyle name="Normal 3 2 6 4 3" xfId="12821"/>
    <cellStyle name="Normal 3 2 6 4 3 2" xfId="23426"/>
    <cellStyle name="Normal 3 2 6 4 3 3" xfId="34612"/>
    <cellStyle name="Normal 3 2 6 4 4" xfId="14546"/>
    <cellStyle name="Normal 3 2 6 4 4 2" xfId="25322"/>
    <cellStyle name="Normal 3 2 6 4 4 3" xfId="36508"/>
    <cellStyle name="Normal 3 2 6 4 5" xfId="16271"/>
    <cellStyle name="Normal 3 2 6 4 5 2" xfId="27218"/>
    <cellStyle name="Normal 3 2 6 4 5 3" xfId="38404"/>
    <cellStyle name="Normal 3 2 6 4 6" xfId="17996"/>
    <cellStyle name="Normal 3 2 6 4 6 2" xfId="29114"/>
    <cellStyle name="Normal 3 2 6 4 6 3" xfId="40300"/>
    <cellStyle name="Normal 3 2 6 4 7" xfId="19721"/>
    <cellStyle name="Normal 3 2 6 4 8" xfId="30909"/>
    <cellStyle name="Normal 3 2 6 4 9" xfId="42095"/>
    <cellStyle name="Normal 3 2 6 5" xfId="1559"/>
    <cellStyle name="Normal 3 2 6 5 10" xfId="44108"/>
    <cellStyle name="Normal 3 2 6 5 2" xfId="11381"/>
    <cellStyle name="Normal 3 2 6 5 2 2" xfId="21849"/>
    <cellStyle name="Normal 3 2 6 5 2 3" xfId="33037"/>
    <cellStyle name="Normal 3 2 6 5 3" xfId="13109"/>
    <cellStyle name="Normal 3 2 6 5 3 2" xfId="23742"/>
    <cellStyle name="Normal 3 2 6 5 3 3" xfId="34928"/>
    <cellStyle name="Normal 3 2 6 5 4" xfId="14834"/>
    <cellStyle name="Normal 3 2 6 5 4 2" xfId="25638"/>
    <cellStyle name="Normal 3 2 6 5 4 3" xfId="36824"/>
    <cellStyle name="Normal 3 2 6 5 5" xfId="16559"/>
    <cellStyle name="Normal 3 2 6 5 5 2" xfId="27534"/>
    <cellStyle name="Normal 3 2 6 5 5 3" xfId="38720"/>
    <cellStyle name="Normal 3 2 6 5 6" xfId="18284"/>
    <cellStyle name="Normal 3 2 6 5 6 2" xfId="29430"/>
    <cellStyle name="Normal 3 2 6 5 6 3" xfId="40616"/>
    <cellStyle name="Normal 3 2 6 5 7" xfId="20009"/>
    <cellStyle name="Normal 3 2 6 5 8" xfId="31197"/>
    <cellStyle name="Normal 3 2 6 5 9" xfId="42383"/>
    <cellStyle name="Normal 3 2 6 6" xfId="1875"/>
    <cellStyle name="Normal 3 2 6 6 10" xfId="44396"/>
    <cellStyle name="Normal 3 2 6 6 2" xfId="11669"/>
    <cellStyle name="Normal 3 2 6 6 2 2" xfId="22165"/>
    <cellStyle name="Normal 3 2 6 6 2 3" xfId="33353"/>
    <cellStyle name="Normal 3 2 6 6 3" xfId="13397"/>
    <cellStyle name="Normal 3 2 6 6 3 2" xfId="24058"/>
    <cellStyle name="Normal 3 2 6 6 3 3" xfId="35244"/>
    <cellStyle name="Normal 3 2 6 6 4" xfId="15122"/>
    <cellStyle name="Normal 3 2 6 6 4 2" xfId="25954"/>
    <cellStyle name="Normal 3 2 6 6 4 3" xfId="37140"/>
    <cellStyle name="Normal 3 2 6 6 5" xfId="16847"/>
    <cellStyle name="Normal 3 2 6 6 5 2" xfId="27850"/>
    <cellStyle name="Normal 3 2 6 6 5 3" xfId="39036"/>
    <cellStyle name="Normal 3 2 6 6 6" xfId="18572"/>
    <cellStyle name="Normal 3 2 6 6 6 2" xfId="29746"/>
    <cellStyle name="Normal 3 2 6 6 6 3" xfId="40932"/>
    <cellStyle name="Normal 3 2 6 6 7" xfId="20297"/>
    <cellStyle name="Normal 3 2 6 6 8" xfId="31485"/>
    <cellStyle name="Normal 3 2 6 6 9" xfId="42671"/>
    <cellStyle name="Normal 3 2 6 7" xfId="10228"/>
    <cellStyle name="Normal 3 2 6 7 2" xfId="20585"/>
    <cellStyle name="Normal 3 2 6 7 3" xfId="31773"/>
    <cellStyle name="Normal 3 2 6 8" xfId="11957"/>
    <cellStyle name="Normal 3 2 6 8 2" xfId="22478"/>
    <cellStyle name="Normal 3 2 6 8 3" xfId="33664"/>
    <cellStyle name="Normal 3 2 6 9" xfId="13682"/>
    <cellStyle name="Normal 3 2 6 9 2" xfId="24374"/>
    <cellStyle name="Normal 3 2 6 9 3" xfId="35560"/>
    <cellStyle name="Normal 3 2 7" xfId="453"/>
    <cellStyle name="Normal 3 2 7 10" xfId="43100"/>
    <cellStyle name="Normal 3 2 7 2" xfId="10373"/>
    <cellStyle name="Normal 3 2 7 2 2" xfId="20743"/>
    <cellStyle name="Normal 3 2 7 2 3" xfId="31931"/>
    <cellStyle name="Normal 3 2 7 3" xfId="12101"/>
    <cellStyle name="Normal 3 2 7 3 2" xfId="22636"/>
    <cellStyle name="Normal 3 2 7 3 3" xfId="33822"/>
    <cellStyle name="Normal 3 2 7 4" xfId="13826"/>
    <cellStyle name="Normal 3 2 7 4 2" xfId="24532"/>
    <cellStyle name="Normal 3 2 7 4 3" xfId="35718"/>
    <cellStyle name="Normal 3 2 7 5" xfId="15551"/>
    <cellStyle name="Normal 3 2 7 5 2" xfId="26428"/>
    <cellStyle name="Normal 3 2 7 5 3" xfId="37614"/>
    <cellStyle name="Normal 3 2 7 6" xfId="17276"/>
    <cellStyle name="Normal 3 2 7 6 2" xfId="28324"/>
    <cellStyle name="Normal 3 2 7 6 3" xfId="39510"/>
    <cellStyle name="Normal 3 2 7 7" xfId="19001"/>
    <cellStyle name="Normal 3 2 7 8" xfId="30189"/>
    <cellStyle name="Normal 3 2 7 9" xfId="41375"/>
    <cellStyle name="Normal 3 2 8" xfId="769"/>
    <cellStyle name="Normal 3 2 8 10" xfId="43388"/>
    <cellStyle name="Normal 3 2 8 2" xfId="10661"/>
    <cellStyle name="Normal 3 2 8 2 2" xfId="21059"/>
    <cellStyle name="Normal 3 2 8 2 3" xfId="32247"/>
    <cellStyle name="Normal 3 2 8 3" xfId="12389"/>
    <cellStyle name="Normal 3 2 8 3 2" xfId="22952"/>
    <cellStyle name="Normal 3 2 8 3 3" xfId="34138"/>
    <cellStyle name="Normal 3 2 8 4" xfId="14114"/>
    <cellStyle name="Normal 3 2 8 4 2" xfId="24848"/>
    <cellStyle name="Normal 3 2 8 4 3" xfId="36034"/>
    <cellStyle name="Normal 3 2 8 5" xfId="15839"/>
    <cellStyle name="Normal 3 2 8 5 2" xfId="26744"/>
    <cellStyle name="Normal 3 2 8 5 3" xfId="37930"/>
    <cellStyle name="Normal 3 2 8 6" xfId="17564"/>
    <cellStyle name="Normal 3 2 8 6 2" xfId="28640"/>
    <cellStyle name="Normal 3 2 8 6 3" xfId="39826"/>
    <cellStyle name="Normal 3 2 8 7" xfId="19289"/>
    <cellStyle name="Normal 3 2 8 8" xfId="30477"/>
    <cellStyle name="Normal 3 2 8 9" xfId="41663"/>
    <cellStyle name="Normal 3 2 9" xfId="1085"/>
    <cellStyle name="Normal 3 2 9 10" xfId="43676"/>
    <cellStyle name="Normal 3 2 9 2" xfId="10949"/>
    <cellStyle name="Normal 3 2 9 2 2" xfId="21375"/>
    <cellStyle name="Normal 3 2 9 2 3" xfId="32563"/>
    <cellStyle name="Normal 3 2 9 3" xfId="12677"/>
    <cellStyle name="Normal 3 2 9 3 2" xfId="23268"/>
    <cellStyle name="Normal 3 2 9 3 3" xfId="34454"/>
    <cellStyle name="Normal 3 2 9 4" xfId="14402"/>
    <cellStyle name="Normal 3 2 9 4 2" xfId="25164"/>
    <cellStyle name="Normal 3 2 9 4 3" xfId="36350"/>
    <cellStyle name="Normal 3 2 9 5" xfId="16127"/>
    <cellStyle name="Normal 3 2 9 5 2" xfId="27060"/>
    <cellStyle name="Normal 3 2 9 5 3" xfId="38246"/>
    <cellStyle name="Normal 3 2 9 6" xfId="17852"/>
    <cellStyle name="Normal 3 2 9 6 2" xfId="28956"/>
    <cellStyle name="Normal 3 2 9 6 3" xfId="40142"/>
    <cellStyle name="Normal 3 2 9 7" xfId="19577"/>
    <cellStyle name="Normal 3 2 9 8" xfId="30765"/>
    <cellStyle name="Normal 3 2 9 9" xfId="41951"/>
    <cellStyle name="Normal 3 20" xfId="6097"/>
    <cellStyle name="Normal 3 21" xfId="6509"/>
    <cellStyle name="Normal 3 22" xfId="6875"/>
    <cellStyle name="Normal 3 23" xfId="6395"/>
    <cellStyle name="Normal 3 3" xfId="107"/>
    <cellStyle name="Normal 3 3 10" xfId="6225"/>
    <cellStyle name="Normal 3 3 11" xfId="6833"/>
    <cellStyle name="Normal 3 3 12" xfId="6439"/>
    <cellStyle name="Normal 3 3 13" xfId="6074"/>
    <cellStyle name="Normal 3 3 14" xfId="6500"/>
    <cellStyle name="Normal 3 3 15" xfId="6055"/>
    <cellStyle name="Normal 3 3 16" xfId="6161"/>
    <cellStyle name="Normal 3 3 17" xfId="6820"/>
    <cellStyle name="Normal 3 3 18" xfId="6371"/>
    <cellStyle name="Normal 3 3 2" xfId="4745"/>
    <cellStyle name="Normal 3 3 3" xfId="5438"/>
    <cellStyle name="Normal 3 3 4" xfId="5826"/>
    <cellStyle name="Normal 3 3 5" xfId="5984"/>
    <cellStyle name="Normal 3 3 6" xfId="6244"/>
    <cellStyle name="Normal 3 3 7" xfId="6846"/>
    <cellStyle name="Normal 3 3 8" xfId="6137"/>
    <cellStyle name="Normal 3 3 9" xfId="6631"/>
    <cellStyle name="Normal 3 4" xfId="4"/>
    <cellStyle name="Normal 3 5" xfId="5845"/>
    <cellStyle name="Normal 3 6" xfId="5757"/>
    <cellStyle name="Normal 3 7" xfId="5534"/>
    <cellStyle name="Normal 3 8" xfId="5945"/>
    <cellStyle name="Normal 3 9" xfId="4764"/>
    <cellStyle name="Normal 4" xfId="108"/>
    <cellStyle name="Normal 4 10" xfId="1086"/>
    <cellStyle name="Normal 4 10 10" xfId="43677"/>
    <cellStyle name="Normal 4 10 2" xfId="10950"/>
    <cellStyle name="Normal 4 10 2 2" xfId="21376"/>
    <cellStyle name="Normal 4 10 2 3" xfId="32564"/>
    <cellStyle name="Normal 4 10 3" xfId="12678"/>
    <cellStyle name="Normal 4 10 3 2" xfId="23269"/>
    <cellStyle name="Normal 4 10 3 3" xfId="34455"/>
    <cellStyle name="Normal 4 10 4" xfId="14403"/>
    <cellStyle name="Normal 4 10 4 2" xfId="25165"/>
    <cellStyle name="Normal 4 10 4 3" xfId="36351"/>
    <cellStyle name="Normal 4 10 5" xfId="16128"/>
    <cellStyle name="Normal 4 10 5 2" xfId="27061"/>
    <cellStyle name="Normal 4 10 5 3" xfId="38247"/>
    <cellStyle name="Normal 4 10 6" xfId="17853"/>
    <cellStyle name="Normal 4 10 6 2" xfId="28957"/>
    <cellStyle name="Normal 4 10 6 3" xfId="40143"/>
    <cellStyle name="Normal 4 10 7" xfId="19578"/>
    <cellStyle name="Normal 4 10 8" xfId="30766"/>
    <cellStyle name="Normal 4 10 9" xfId="41952"/>
    <cellStyle name="Normal 4 11" xfId="1402"/>
    <cellStyle name="Normal 4 11 10" xfId="43965"/>
    <cellStyle name="Normal 4 11 2" xfId="11238"/>
    <cellStyle name="Normal 4 11 2 2" xfId="21692"/>
    <cellStyle name="Normal 4 11 2 3" xfId="32880"/>
    <cellStyle name="Normal 4 11 3" xfId="12966"/>
    <cellStyle name="Normal 4 11 3 2" xfId="23585"/>
    <cellStyle name="Normal 4 11 3 3" xfId="34771"/>
    <cellStyle name="Normal 4 11 4" xfId="14691"/>
    <cellStyle name="Normal 4 11 4 2" xfId="25481"/>
    <cellStyle name="Normal 4 11 4 3" xfId="36667"/>
    <cellStyle name="Normal 4 11 5" xfId="16416"/>
    <cellStyle name="Normal 4 11 5 2" xfId="27377"/>
    <cellStyle name="Normal 4 11 5 3" xfId="38563"/>
    <cellStyle name="Normal 4 11 6" xfId="18141"/>
    <cellStyle name="Normal 4 11 6 2" xfId="29273"/>
    <cellStyle name="Normal 4 11 6 3" xfId="40459"/>
    <cellStyle name="Normal 4 11 7" xfId="19866"/>
    <cellStyle name="Normal 4 11 8" xfId="31054"/>
    <cellStyle name="Normal 4 11 9" xfId="42240"/>
    <cellStyle name="Normal 4 12" xfId="1718"/>
    <cellStyle name="Normal 4 12 10" xfId="44253"/>
    <cellStyle name="Normal 4 12 2" xfId="11526"/>
    <cellStyle name="Normal 4 12 2 2" xfId="22008"/>
    <cellStyle name="Normal 4 12 2 3" xfId="33196"/>
    <cellStyle name="Normal 4 12 3" xfId="13254"/>
    <cellStyle name="Normal 4 12 3 2" xfId="23901"/>
    <cellStyle name="Normal 4 12 3 3" xfId="35087"/>
    <cellStyle name="Normal 4 12 4" xfId="14979"/>
    <cellStyle name="Normal 4 12 4 2" xfId="25797"/>
    <cellStyle name="Normal 4 12 4 3" xfId="36983"/>
    <cellStyle name="Normal 4 12 5" xfId="16704"/>
    <cellStyle name="Normal 4 12 5 2" xfId="27693"/>
    <cellStyle name="Normal 4 12 5 3" xfId="38879"/>
    <cellStyle name="Normal 4 12 6" xfId="18429"/>
    <cellStyle name="Normal 4 12 6 2" xfId="29589"/>
    <cellStyle name="Normal 4 12 6 3" xfId="40775"/>
    <cellStyle name="Normal 4 12 7" xfId="20154"/>
    <cellStyle name="Normal 4 12 8" xfId="31342"/>
    <cellStyle name="Normal 4 12 9" xfId="42528"/>
    <cellStyle name="Normal 4 13" xfId="2050"/>
    <cellStyle name="Normal 4 13 2" xfId="20442"/>
    <cellStyle name="Normal 4 13 3" xfId="31630"/>
    <cellStyle name="Normal 4 14" xfId="4769"/>
    <cellStyle name="Normal 4 14 2" xfId="5985"/>
    <cellStyle name="Normal 4 14 3" xfId="6333"/>
    <cellStyle name="Normal 4 14 4" xfId="11814"/>
    <cellStyle name="Normal 4 15" xfId="6198"/>
    <cellStyle name="Normal 4 15 2" xfId="24217"/>
    <cellStyle name="Normal 4 15 3" xfId="35403"/>
    <cellStyle name="Normal 4 16" xfId="6682"/>
    <cellStyle name="Normal 4 16 2" xfId="26113"/>
    <cellStyle name="Normal 4 16 3" xfId="37299"/>
    <cellStyle name="Normal 4 17" xfId="6407"/>
    <cellStyle name="Normal 4 17 2" xfId="28009"/>
    <cellStyle name="Normal 4 17 3" xfId="39195"/>
    <cellStyle name="Normal 4 18" xfId="6530"/>
    <cellStyle name="Normal 4 19" xfId="6065"/>
    <cellStyle name="Normal 4 2" xfId="109"/>
    <cellStyle name="Normal 4 20" xfId="6446"/>
    <cellStyle name="Normal 4 21" xfId="6044"/>
    <cellStyle name="Normal 4 22" xfId="6450"/>
    <cellStyle name="Normal 4 23" xfId="6777"/>
    <cellStyle name="Normal 4 24" xfId="6199"/>
    <cellStyle name="Normal 4 25" xfId="6779"/>
    <cellStyle name="Normal 4 26" xfId="6486"/>
    <cellStyle name="Normal 4 27" xfId="6341"/>
    <cellStyle name="Normal 4 3" xfId="158"/>
    <cellStyle name="Normal 4 3 10" xfId="11834"/>
    <cellStyle name="Normal 4 3 10 2" xfId="22343"/>
    <cellStyle name="Normal 4 3 10 3" xfId="33529"/>
    <cellStyle name="Normal 4 3 11" xfId="13559"/>
    <cellStyle name="Normal 4 3 11 2" xfId="24239"/>
    <cellStyle name="Normal 4 3 11 3" xfId="35425"/>
    <cellStyle name="Normal 4 3 12" xfId="15284"/>
    <cellStyle name="Normal 4 3 12 2" xfId="26135"/>
    <cellStyle name="Normal 4 3 12 3" xfId="37321"/>
    <cellStyle name="Normal 4 3 13" xfId="17009"/>
    <cellStyle name="Normal 4 3 13 2" xfId="28031"/>
    <cellStyle name="Normal 4 3 13 3" xfId="39217"/>
    <cellStyle name="Normal 4 3 14" xfId="18734"/>
    <cellStyle name="Normal 4 3 15" xfId="29922"/>
    <cellStyle name="Normal 4 3 16" xfId="41108"/>
    <cellStyle name="Normal 4 3 17" xfId="42833"/>
    <cellStyle name="Normal 4 3 2" xfId="248"/>
    <cellStyle name="Normal 4 3 2 10" xfId="13641"/>
    <cellStyle name="Normal 4 3 2 10 2" xfId="24329"/>
    <cellStyle name="Normal 4 3 2 10 3" xfId="35515"/>
    <cellStyle name="Normal 4 3 2 11" xfId="15366"/>
    <cellStyle name="Normal 4 3 2 11 2" xfId="26225"/>
    <cellStyle name="Normal 4 3 2 11 3" xfId="37411"/>
    <cellStyle name="Normal 4 3 2 12" xfId="17091"/>
    <cellStyle name="Normal 4 3 2 12 2" xfId="28121"/>
    <cellStyle name="Normal 4 3 2 12 3" xfId="39307"/>
    <cellStyle name="Normal 4 3 2 13" xfId="18816"/>
    <cellStyle name="Normal 4 3 2 14" xfId="30004"/>
    <cellStyle name="Normal 4 3 2 15" xfId="41190"/>
    <cellStyle name="Normal 4 3 2 16" xfId="42915"/>
    <cellStyle name="Normal 4 3 2 2" xfId="406"/>
    <cellStyle name="Normal 4 3 2 2 10" xfId="15510"/>
    <cellStyle name="Normal 4 3 2 2 10 2" xfId="26383"/>
    <cellStyle name="Normal 4 3 2 2 10 3" xfId="37569"/>
    <cellStyle name="Normal 4 3 2 2 11" xfId="17235"/>
    <cellStyle name="Normal 4 3 2 2 11 2" xfId="28279"/>
    <cellStyle name="Normal 4 3 2 2 11 3" xfId="39465"/>
    <cellStyle name="Normal 4 3 2 2 12" xfId="18960"/>
    <cellStyle name="Normal 4 3 2 2 13" xfId="30148"/>
    <cellStyle name="Normal 4 3 2 2 14" xfId="41334"/>
    <cellStyle name="Normal 4 3 2 2 15" xfId="43059"/>
    <cellStyle name="Normal 4 3 2 2 2" xfId="724"/>
    <cellStyle name="Normal 4 3 2 2 2 10" xfId="43347"/>
    <cellStyle name="Normal 4 3 2 2 2 2" xfId="10620"/>
    <cellStyle name="Normal 4 3 2 2 2 2 2" xfId="21014"/>
    <cellStyle name="Normal 4 3 2 2 2 2 3" xfId="32202"/>
    <cellStyle name="Normal 4 3 2 2 2 3" xfId="12348"/>
    <cellStyle name="Normal 4 3 2 2 2 3 2" xfId="22907"/>
    <cellStyle name="Normal 4 3 2 2 2 3 3" xfId="34093"/>
    <cellStyle name="Normal 4 3 2 2 2 4" xfId="14073"/>
    <cellStyle name="Normal 4 3 2 2 2 4 2" xfId="24803"/>
    <cellStyle name="Normal 4 3 2 2 2 4 3" xfId="35989"/>
    <cellStyle name="Normal 4 3 2 2 2 5" xfId="15798"/>
    <cellStyle name="Normal 4 3 2 2 2 5 2" xfId="26699"/>
    <cellStyle name="Normal 4 3 2 2 2 5 3" xfId="37885"/>
    <cellStyle name="Normal 4 3 2 2 2 6" xfId="17523"/>
    <cellStyle name="Normal 4 3 2 2 2 6 2" xfId="28595"/>
    <cellStyle name="Normal 4 3 2 2 2 6 3" xfId="39781"/>
    <cellStyle name="Normal 4 3 2 2 2 7" xfId="19248"/>
    <cellStyle name="Normal 4 3 2 2 2 8" xfId="30436"/>
    <cellStyle name="Normal 4 3 2 2 2 9" xfId="41622"/>
    <cellStyle name="Normal 4 3 2 2 3" xfId="1040"/>
    <cellStyle name="Normal 4 3 2 2 3 10" xfId="43635"/>
    <cellStyle name="Normal 4 3 2 2 3 2" xfId="10908"/>
    <cellStyle name="Normal 4 3 2 2 3 2 2" xfId="21330"/>
    <cellStyle name="Normal 4 3 2 2 3 2 3" xfId="32518"/>
    <cellStyle name="Normal 4 3 2 2 3 3" xfId="12636"/>
    <cellStyle name="Normal 4 3 2 2 3 3 2" xfId="23223"/>
    <cellStyle name="Normal 4 3 2 2 3 3 3" xfId="34409"/>
    <cellStyle name="Normal 4 3 2 2 3 4" xfId="14361"/>
    <cellStyle name="Normal 4 3 2 2 3 4 2" xfId="25119"/>
    <cellStyle name="Normal 4 3 2 2 3 4 3" xfId="36305"/>
    <cellStyle name="Normal 4 3 2 2 3 5" xfId="16086"/>
    <cellStyle name="Normal 4 3 2 2 3 5 2" xfId="27015"/>
    <cellStyle name="Normal 4 3 2 2 3 5 3" xfId="38201"/>
    <cellStyle name="Normal 4 3 2 2 3 6" xfId="17811"/>
    <cellStyle name="Normal 4 3 2 2 3 6 2" xfId="28911"/>
    <cellStyle name="Normal 4 3 2 2 3 6 3" xfId="40097"/>
    <cellStyle name="Normal 4 3 2 2 3 7" xfId="19536"/>
    <cellStyle name="Normal 4 3 2 2 3 8" xfId="30724"/>
    <cellStyle name="Normal 4 3 2 2 3 9" xfId="41910"/>
    <cellStyle name="Normal 4 3 2 2 4" xfId="1356"/>
    <cellStyle name="Normal 4 3 2 2 4 10" xfId="43923"/>
    <cellStyle name="Normal 4 3 2 2 4 2" xfId="11196"/>
    <cellStyle name="Normal 4 3 2 2 4 2 2" xfId="21646"/>
    <cellStyle name="Normal 4 3 2 2 4 2 3" xfId="32834"/>
    <cellStyle name="Normal 4 3 2 2 4 3" xfId="12924"/>
    <cellStyle name="Normal 4 3 2 2 4 3 2" xfId="23539"/>
    <cellStyle name="Normal 4 3 2 2 4 3 3" xfId="34725"/>
    <cellStyle name="Normal 4 3 2 2 4 4" xfId="14649"/>
    <cellStyle name="Normal 4 3 2 2 4 4 2" xfId="25435"/>
    <cellStyle name="Normal 4 3 2 2 4 4 3" xfId="36621"/>
    <cellStyle name="Normal 4 3 2 2 4 5" xfId="16374"/>
    <cellStyle name="Normal 4 3 2 2 4 5 2" xfId="27331"/>
    <cellStyle name="Normal 4 3 2 2 4 5 3" xfId="38517"/>
    <cellStyle name="Normal 4 3 2 2 4 6" xfId="18099"/>
    <cellStyle name="Normal 4 3 2 2 4 6 2" xfId="29227"/>
    <cellStyle name="Normal 4 3 2 2 4 6 3" xfId="40413"/>
    <cellStyle name="Normal 4 3 2 2 4 7" xfId="19824"/>
    <cellStyle name="Normal 4 3 2 2 4 8" xfId="31012"/>
    <cellStyle name="Normal 4 3 2 2 4 9" xfId="42198"/>
    <cellStyle name="Normal 4 3 2 2 5" xfId="1672"/>
    <cellStyle name="Normal 4 3 2 2 5 10" xfId="44211"/>
    <cellStyle name="Normal 4 3 2 2 5 2" xfId="11484"/>
    <cellStyle name="Normal 4 3 2 2 5 2 2" xfId="21962"/>
    <cellStyle name="Normal 4 3 2 2 5 2 3" xfId="33150"/>
    <cellStyle name="Normal 4 3 2 2 5 3" xfId="13212"/>
    <cellStyle name="Normal 4 3 2 2 5 3 2" xfId="23855"/>
    <cellStyle name="Normal 4 3 2 2 5 3 3" xfId="35041"/>
    <cellStyle name="Normal 4 3 2 2 5 4" xfId="14937"/>
    <cellStyle name="Normal 4 3 2 2 5 4 2" xfId="25751"/>
    <cellStyle name="Normal 4 3 2 2 5 4 3" xfId="36937"/>
    <cellStyle name="Normal 4 3 2 2 5 5" xfId="16662"/>
    <cellStyle name="Normal 4 3 2 2 5 5 2" xfId="27647"/>
    <cellStyle name="Normal 4 3 2 2 5 5 3" xfId="38833"/>
    <cellStyle name="Normal 4 3 2 2 5 6" xfId="18387"/>
    <cellStyle name="Normal 4 3 2 2 5 6 2" xfId="29543"/>
    <cellStyle name="Normal 4 3 2 2 5 6 3" xfId="40729"/>
    <cellStyle name="Normal 4 3 2 2 5 7" xfId="20112"/>
    <cellStyle name="Normal 4 3 2 2 5 8" xfId="31300"/>
    <cellStyle name="Normal 4 3 2 2 5 9" xfId="42486"/>
    <cellStyle name="Normal 4 3 2 2 6" xfId="1988"/>
    <cellStyle name="Normal 4 3 2 2 6 10" xfId="44499"/>
    <cellStyle name="Normal 4 3 2 2 6 2" xfId="11772"/>
    <cellStyle name="Normal 4 3 2 2 6 2 2" xfId="22278"/>
    <cellStyle name="Normal 4 3 2 2 6 2 3" xfId="33466"/>
    <cellStyle name="Normal 4 3 2 2 6 3" xfId="13500"/>
    <cellStyle name="Normal 4 3 2 2 6 3 2" xfId="24171"/>
    <cellStyle name="Normal 4 3 2 2 6 3 3" xfId="35357"/>
    <cellStyle name="Normal 4 3 2 2 6 4" xfId="15225"/>
    <cellStyle name="Normal 4 3 2 2 6 4 2" xfId="26067"/>
    <cellStyle name="Normal 4 3 2 2 6 4 3" xfId="37253"/>
    <cellStyle name="Normal 4 3 2 2 6 5" xfId="16950"/>
    <cellStyle name="Normal 4 3 2 2 6 5 2" xfId="27963"/>
    <cellStyle name="Normal 4 3 2 2 6 5 3" xfId="39149"/>
    <cellStyle name="Normal 4 3 2 2 6 6" xfId="18675"/>
    <cellStyle name="Normal 4 3 2 2 6 6 2" xfId="29859"/>
    <cellStyle name="Normal 4 3 2 2 6 6 3" xfId="41045"/>
    <cellStyle name="Normal 4 3 2 2 6 7" xfId="20400"/>
    <cellStyle name="Normal 4 3 2 2 6 8" xfId="31588"/>
    <cellStyle name="Normal 4 3 2 2 6 9" xfId="42774"/>
    <cellStyle name="Normal 4 3 2 2 7" xfId="10331"/>
    <cellStyle name="Normal 4 3 2 2 7 2" xfId="20698"/>
    <cellStyle name="Normal 4 3 2 2 7 3" xfId="31886"/>
    <cellStyle name="Normal 4 3 2 2 8" xfId="12060"/>
    <cellStyle name="Normal 4 3 2 2 8 2" xfId="22591"/>
    <cellStyle name="Normal 4 3 2 2 8 3" xfId="33777"/>
    <cellStyle name="Normal 4 3 2 2 9" xfId="13785"/>
    <cellStyle name="Normal 4 3 2 2 9 2" xfId="24487"/>
    <cellStyle name="Normal 4 3 2 2 9 3" xfId="35673"/>
    <cellStyle name="Normal 4 3 2 3" xfId="566"/>
    <cellStyle name="Normal 4 3 2 3 10" xfId="43203"/>
    <cellStyle name="Normal 4 3 2 3 2" xfId="10476"/>
    <cellStyle name="Normal 4 3 2 3 2 2" xfId="20856"/>
    <cellStyle name="Normal 4 3 2 3 2 3" xfId="32044"/>
    <cellStyle name="Normal 4 3 2 3 3" xfId="12204"/>
    <cellStyle name="Normal 4 3 2 3 3 2" xfId="22749"/>
    <cellStyle name="Normal 4 3 2 3 3 3" xfId="33935"/>
    <cellStyle name="Normal 4 3 2 3 4" xfId="13929"/>
    <cellStyle name="Normal 4 3 2 3 4 2" xfId="24645"/>
    <cellStyle name="Normal 4 3 2 3 4 3" xfId="35831"/>
    <cellStyle name="Normal 4 3 2 3 5" xfId="15654"/>
    <cellStyle name="Normal 4 3 2 3 5 2" xfId="26541"/>
    <cellStyle name="Normal 4 3 2 3 5 3" xfId="37727"/>
    <cellStyle name="Normal 4 3 2 3 6" xfId="17379"/>
    <cellStyle name="Normal 4 3 2 3 6 2" xfId="28437"/>
    <cellStyle name="Normal 4 3 2 3 6 3" xfId="39623"/>
    <cellStyle name="Normal 4 3 2 3 7" xfId="19104"/>
    <cellStyle name="Normal 4 3 2 3 8" xfId="30292"/>
    <cellStyle name="Normal 4 3 2 3 9" xfId="41478"/>
    <cellStyle name="Normal 4 3 2 4" xfId="882"/>
    <cellStyle name="Normal 4 3 2 4 10" xfId="43491"/>
    <cellStyle name="Normal 4 3 2 4 2" xfId="10764"/>
    <cellStyle name="Normal 4 3 2 4 2 2" xfId="21172"/>
    <cellStyle name="Normal 4 3 2 4 2 3" xfId="32360"/>
    <cellStyle name="Normal 4 3 2 4 3" xfId="12492"/>
    <cellStyle name="Normal 4 3 2 4 3 2" xfId="23065"/>
    <cellStyle name="Normal 4 3 2 4 3 3" xfId="34251"/>
    <cellStyle name="Normal 4 3 2 4 4" xfId="14217"/>
    <cellStyle name="Normal 4 3 2 4 4 2" xfId="24961"/>
    <cellStyle name="Normal 4 3 2 4 4 3" xfId="36147"/>
    <cellStyle name="Normal 4 3 2 4 5" xfId="15942"/>
    <cellStyle name="Normal 4 3 2 4 5 2" xfId="26857"/>
    <cellStyle name="Normal 4 3 2 4 5 3" xfId="38043"/>
    <cellStyle name="Normal 4 3 2 4 6" xfId="17667"/>
    <cellStyle name="Normal 4 3 2 4 6 2" xfId="28753"/>
    <cellStyle name="Normal 4 3 2 4 6 3" xfId="39939"/>
    <cellStyle name="Normal 4 3 2 4 7" xfId="19392"/>
    <cellStyle name="Normal 4 3 2 4 8" xfId="30580"/>
    <cellStyle name="Normal 4 3 2 4 9" xfId="41766"/>
    <cellStyle name="Normal 4 3 2 5" xfId="1198"/>
    <cellStyle name="Normal 4 3 2 5 10" xfId="43779"/>
    <cellStyle name="Normal 4 3 2 5 2" xfId="11052"/>
    <cellStyle name="Normal 4 3 2 5 2 2" xfId="21488"/>
    <cellStyle name="Normal 4 3 2 5 2 3" xfId="32676"/>
    <cellStyle name="Normal 4 3 2 5 3" xfId="12780"/>
    <cellStyle name="Normal 4 3 2 5 3 2" xfId="23381"/>
    <cellStyle name="Normal 4 3 2 5 3 3" xfId="34567"/>
    <cellStyle name="Normal 4 3 2 5 4" xfId="14505"/>
    <cellStyle name="Normal 4 3 2 5 4 2" xfId="25277"/>
    <cellStyle name="Normal 4 3 2 5 4 3" xfId="36463"/>
    <cellStyle name="Normal 4 3 2 5 5" xfId="16230"/>
    <cellStyle name="Normal 4 3 2 5 5 2" xfId="27173"/>
    <cellStyle name="Normal 4 3 2 5 5 3" xfId="38359"/>
    <cellStyle name="Normal 4 3 2 5 6" xfId="17955"/>
    <cellStyle name="Normal 4 3 2 5 6 2" xfId="29069"/>
    <cellStyle name="Normal 4 3 2 5 6 3" xfId="40255"/>
    <cellStyle name="Normal 4 3 2 5 7" xfId="19680"/>
    <cellStyle name="Normal 4 3 2 5 8" xfId="30868"/>
    <cellStyle name="Normal 4 3 2 5 9" xfId="42054"/>
    <cellStyle name="Normal 4 3 2 6" xfId="1514"/>
    <cellStyle name="Normal 4 3 2 6 10" xfId="44067"/>
    <cellStyle name="Normal 4 3 2 6 2" xfId="11340"/>
    <cellStyle name="Normal 4 3 2 6 2 2" xfId="21804"/>
    <cellStyle name="Normal 4 3 2 6 2 3" xfId="32992"/>
    <cellStyle name="Normal 4 3 2 6 3" xfId="13068"/>
    <cellStyle name="Normal 4 3 2 6 3 2" xfId="23697"/>
    <cellStyle name="Normal 4 3 2 6 3 3" xfId="34883"/>
    <cellStyle name="Normal 4 3 2 6 4" xfId="14793"/>
    <cellStyle name="Normal 4 3 2 6 4 2" xfId="25593"/>
    <cellStyle name="Normal 4 3 2 6 4 3" xfId="36779"/>
    <cellStyle name="Normal 4 3 2 6 5" xfId="16518"/>
    <cellStyle name="Normal 4 3 2 6 5 2" xfId="27489"/>
    <cellStyle name="Normal 4 3 2 6 5 3" xfId="38675"/>
    <cellStyle name="Normal 4 3 2 6 6" xfId="18243"/>
    <cellStyle name="Normal 4 3 2 6 6 2" xfId="29385"/>
    <cellStyle name="Normal 4 3 2 6 6 3" xfId="40571"/>
    <cellStyle name="Normal 4 3 2 6 7" xfId="19968"/>
    <cellStyle name="Normal 4 3 2 6 8" xfId="31156"/>
    <cellStyle name="Normal 4 3 2 6 9" xfId="42342"/>
    <cellStyle name="Normal 4 3 2 7" xfId="1830"/>
    <cellStyle name="Normal 4 3 2 7 10" xfId="44355"/>
    <cellStyle name="Normal 4 3 2 7 2" xfId="11628"/>
    <cellStyle name="Normal 4 3 2 7 2 2" xfId="22120"/>
    <cellStyle name="Normal 4 3 2 7 2 3" xfId="33308"/>
    <cellStyle name="Normal 4 3 2 7 3" xfId="13356"/>
    <cellStyle name="Normal 4 3 2 7 3 2" xfId="24013"/>
    <cellStyle name="Normal 4 3 2 7 3 3" xfId="35199"/>
    <cellStyle name="Normal 4 3 2 7 4" xfId="15081"/>
    <cellStyle name="Normal 4 3 2 7 4 2" xfId="25909"/>
    <cellStyle name="Normal 4 3 2 7 4 3" xfId="37095"/>
    <cellStyle name="Normal 4 3 2 7 5" xfId="16806"/>
    <cellStyle name="Normal 4 3 2 7 5 2" xfId="27805"/>
    <cellStyle name="Normal 4 3 2 7 5 3" xfId="38991"/>
    <cellStyle name="Normal 4 3 2 7 6" xfId="18531"/>
    <cellStyle name="Normal 4 3 2 7 6 2" xfId="29701"/>
    <cellStyle name="Normal 4 3 2 7 6 3" xfId="40887"/>
    <cellStyle name="Normal 4 3 2 7 7" xfId="20256"/>
    <cellStyle name="Normal 4 3 2 7 8" xfId="31444"/>
    <cellStyle name="Normal 4 3 2 7 9" xfId="42630"/>
    <cellStyle name="Normal 4 3 2 8" xfId="2028"/>
    <cellStyle name="Normal 4 3 2 8 2" xfId="20544"/>
    <cellStyle name="Normal 4 3 2 8 3" xfId="31732"/>
    <cellStyle name="Normal 4 3 2 9" xfId="11916"/>
    <cellStyle name="Normal 4 3 2 9 2" xfId="22433"/>
    <cellStyle name="Normal 4 3 2 9 3" xfId="33619"/>
    <cellStyle name="Normal 4 3 3" xfId="316"/>
    <cellStyle name="Normal 4 3 3 10" xfId="15428"/>
    <cellStyle name="Normal 4 3 3 10 2" xfId="26293"/>
    <cellStyle name="Normal 4 3 3 10 3" xfId="37479"/>
    <cellStyle name="Normal 4 3 3 11" xfId="17153"/>
    <cellStyle name="Normal 4 3 3 11 2" xfId="28189"/>
    <cellStyle name="Normal 4 3 3 11 3" xfId="39375"/>
    <cellStyle name="Normal 4 3 3 12" xfId="18878"/>
    <cellStyle name="Normal 4 3 3 13" xfId="30066"/>
    <cellStyle name="Normal 4 3 3 14" xfId="41252"/>
    <cellStyle name="Normal 4 3 3 15" xfId="42977"/>
    <cellStyle name="Normal 4 3 3 2" xfId="634"/>
    <cellStyle name="Normal 4 3 3 2 10" xfId="43265"/>
    <cellStyle name="Normal 4 3 3 2 2" xfId="10538"/>
    <cellStyle name="Normal 4 3 3 2 2 2" xfId="20924"/>
    <cellStyle name="Normal 4 3 3 2 2 3" xfId="32112"/>
    <cellStyle name="Normal 4 3 3 2 3" xfId="12266"/>
    <cellStyle name="Normal 4 3 3 2 3 2" xfId="22817"/>
    <cellStyle name="Normal 4 3 3 2 3 3" xfId="34003"/>
    <cellStyle name="Normal 4 3 3 2 4" xfId="13991"/>
    <cellStyle name="Normal 4 3 3 2 4 2" xfId="24713"/>
    <cellStyle name="Normal 4 3 3 2 4 3" xfId="35899"/>
    <cellStyle name="Normal 4 3 3 2 5" xfId="15716"/>
    <cellStyle name="Normal 4 3 3 2 5 2" xfId="26609"/>
    <cellStyle name="Normal 4 3 3 2 5 3" xfId="37795"/>
    <cellStyle name="Normal 4 3 3 2 6" xfId="17441"/>
    <cellStyle name="Normal 4 3 3 2 6 2" xfId="28505"/>
    <cellStyle name="Normal 4 3 3 2 6 3" xfId="39691"/>
    <cellStyle name="Normal 4 3 3 2 7" xfId="19166"/>
    <cellStyle name="Normal 4 3 3 2 8" xfId="30354"/>
    <cellStyle name="Normal 4 3 3 2 9" xfId="41540"/>
    <cellStyle name="Normal 4 3 3 3" xfId="950"/>
    <cellStyle name="Normal 4 3 3 3 10" xfId="43553"/>
    <cellStyle name="Normal 4 3 3 3 2" xfId="10826"/>
    <cellStyle name="Normal 4 3 3 3 2 2" xfId="21240"/>
    <cellStyle name="Normal 4 3 3 3 2 3" xfId="32428"/>
    <cellStyle name="Normal 4 3 3 3 3" xfId="12554"/>
    <cellStyle name="Normal 4 3 3 3 3 2" xfId="23133"/>
    <cellStyle name="Normal 4 3 3 3 3 3" xfId="34319"/>
    <cellStyle name="Normal 4 3 3 3 4" xfId="14279"/>
    <cellStyle name="Normal 4 3 3 3 4 2" xfId="25029"/>
    <cellStyle name="Normal 4 3 3 3 4 3" xfId="36215"/>
    <cellStyle name="Normal 4 3 3 3 5" xfId="16004"/>
    <cellStyle name="Normal 4 3 3 3 5 2" xfId="26925"/>
    <cellStyle name="Normal 4 3 3 3 5 3" xfId="38111"/>
    <cellStyle name="Normal 4 3 3 3 6" xfId="17729"/>
    <cellStyle name="Normal 4 3 3 3 6 2" xfId="28821"/>
    <cellStyle name="Normal 4 3 3 3 6 3" xfId="40007"/>
    <cellStyle name="Normal 4 3 3 3 7" xfId="19454"/>
    <cellStyle name="Normal 4 3 3 3 8" xfId="30642"/>
    <cellStyle name="Normal 4 3 3 3 9" xfId="41828"/>
    <cellStyle name="Normal 4 3 3 4" xfId="1266"/>
    <cellStyle name="Normal 4 3 3 4 10" xfId="43841"/>
    <cellStyle name="Normal 4 3 3 4 2" xfId="11114"/>
    <cellStyle name="Normal 4 3 3 4 2 2" xfId="21556"/>
    <cellStyle name="Normal 4 3 3 4 2 3" xfId="32744"/>
    <cellStyle name="Normal 4 3 3 4 3" xfId="12842"/>
    <cellStyle name="Normal 4 3 3 4 3 2" xfId="23449"/>
    <cellStyle name="Normal 4 3 3 4 3 3" xfId="34635"/>
    <cellStyle name="Normal 4 3 3 4 4" xfId="14567"/>
    <cellStyle name="Normal 4 3 3 4 4 2" xfId="25345"/>
    <cellStyle name="Normal 4 3 3 4 4 3" xfId="36531"/>
    <cellStyle name="Normal 4 3 3 4 5" xfId="16292"/>
    <cellStyle name="Normal 4 3 3 4 5 2" xfId="27241"/>
    <cellStyle name="Normal 4 3 3 4 5 3" xfId="38427"/>
    <cellStyle name="Normal 4 3 3 4 6" xfId="18017"/>
    <cellStyle name="Normal 4 3 3 4 6 2" xfId="29137"/>
    <cellStyle name="Normal 4 3 3 4 6 3" xfId="40323"/>
    <cellStyle name="Normal 4 3 3 4 7" xfId="19742"/>
    <cellStyle name="Normal 4 3 3 4 8" xfId="30930"/>
    <cellStyle name="Normal 4 3 3 4 9" xfId="42116"/>
    <cellStyle name="Normal 4 3 3 5" xfId="1582"/>
    <cellStyle name="Normal 4 3 3 5 10" xfId="44129"/>
    <cellStyle name="Normal 4 3 3 5 2" xfId="11402"/>
    <cellStyle name="Normal 4 3 3 5 2 2" xfId="21872"/>
    <cellStyle name="Normal 4 3 3 5 2 3" xfId="33060"/>
    <cellStyle name="Normal 4 3 3 5 3" xfId="13130"/>
    <cellStyle name="Normal 4 3 3 5 3 2" xfId="23765"/>
    <cellStyle name="Normal 4 3 3 5 3 3" xfId="34951"/>
    <cellStyle name="Normal 4 3 3 5 4" xfId="14855"/>
    <cellStyle name="Normal 4 3 3 5 4 2" xfId="25661"/>
    <cellStyle name="Normal 4 3 3 5 4 3" xfId="36847"/>
    <cellStyle name="Normal 4 3 3 5 5" xfId="16580"/>
    <cellStyle name="Normal 4 3 3 5 5 2" xfId="27557"/>
    <cellStyle name="Normal 4 3 3 5 5 3" xfId="38743"/>
    <cellStyle name="Normal 4 3 3 5 6" xfId="18305"/>
    <cellStyle name="Normal 4 3 3 5 6 2" xfId="29453"/>
    <cellStyle name="Normal 4 3 3 5 6 3" xfId="40639"/>
    <cellStyle name="Normal 4 3 3 5 7" xfId="20030"/>
    <cellStyle name="Normal 4 3 3 5 8" xfId="31218"/>
    <cellStyle name="Normal 4 3 3 5 9" xfId="42404"/>
    <cellStyle name="Normal 4 3 3 6" xfId="1898"/>
    <cellStyle name="Normal 4 3 3 6 10" xfId="44417"/>
    <cellStyle name="Normal 4 3 3 6 2" xfId="11690"/>
    <cellStyle name="Normal 4 3 3 6 2 2" xfId="22188"/>
    <cellStyle name="Normal 4 3 3 6 2 3" xfId="33376"/>
    <cellStyle name="Normal 4 3 3 6 3" xfId="13418"/>
    <cellStyle name="Normal 4 3 3 6 3 2" xfId="24081"/>
    <cellStyle name="Normal 4 3 3 6 3 3" xfId="35267"/>
    <cellStyle name="Normal 4 3 3 6 4" xfId="15143"/>
    <cellStyle name="Normal 4 3 3 6 4 2" xfId="25977"/>
    <cellStyle name="Normal 4 3 3 6 4 3" xfId="37163"/>
    <cellStyle name="Normal 4 3 3 6 5" xfId="16868"/>
    <cellStyle name="Normal 4 3 3 6 5 2" xfId="27873"/>
    <cellStyle name="Normal 4 3 3 6 5 3" xfId="39059"/>
    <cellStyle name="Normal 4 3 3 6 6" xfId="18593"/>
    <cellStyle name="Normal 4 3 3 6 6 2" xfId="29769"/>
    <cellStyle name="Normal 4 3 3 6 6 3" xfId="40955"/>
    <cellStyle name="Normal 4 3 3 6 7" xfId="20318"/>
    <cellStyle name="Normal 4 3 3 6 8" xfId="31506"/>
    <cellStyle name="Normal 4 3 3 6 9" xfId="42692"/>
    <cellStyle name="Normal 4 3 3 7" xfId="10249"/>
    <cellStyle name="Normal 4 3 3 7 2" xfId="20608"/>
    <cellStyle name="Normal 4 3 3 7 3" xfId="31796"/>
    <cellStyle name="Normal 4 3 3 8" xfId="11978"/>
    <cellStyle name="Normal 4 3 3 8 2" xfId="22501"/>
    <cellStyle name="Normal 4 3 3 8 3" xfId="33687"/>
    <cellStyle name="Normal 4 3 3 9" xfId="13703"/>
    <cellStyle name="Normal 4 3 3 9 2" xfId="24397"/>
    <cellStyle name="Normal 4 3 3 9 3" xfId="35583"/>
    <cellStyle name="Normal 4 3 4" xfId="476"/>
    <cellStyle name="Normal 4 3 4 10" xfId="43121"/>
    <cellStyle name="Normal 4 3 4 2" xfId="10394"/>
    <cellStyle name="Normal 4 3 4 2 2" xfId="20766"/>
    <cellStyle name="Normal 4 3 4 2 3" xfId="31954"/>
    <cellStyle name="Normal 4 3 4 3" xfId="12122"/>
    <cellStyle name="Normal 4 3 4 3 2" xfId="22659"/>
    <cellStyle name="Normal 4 3 4 3 3" xfId="33845"/>
    <cellStyle name="Normal 4 3 4 4" xfId="13847"/>
    <cellStyle name="Normal 4 3 4 4 2" xfId="24555"/>
    <cellStyle name="Normal 4 3 4 4 3" xfId="35741"/>
    <cellStyle name="Normal 4 3 4 5" xfId="15572"/>
    <cellStyle name="Normal 4 3 4 5 2" xfId="26451"/>
    <cellStyle name="Normal 4 3 4 5 3" xfId="37637"/>
    <cellStyle name="Normal 4 3 4 6" xfId="17297"/>
    <cellStyle name="Normal 4 3 4 6 2" xfId="28347"/>
    <cellStyle name="Normal 4 3 4 6 3" xfId="39533"/>
    <cellStyle name="Normal 4 3 4 7" xfId="19022"/>
    <cellStyle name="Normal 4 3 4 8" xfId="30210"/>
    <cellStyle name="Normal 4 3 4 9" xfId="41396"/>
    <cellStyle name="Normal 4 3 5" xfId="792"/>
    <cellStyle name="Normal 4 3 5 10" xfId="43409"/>
    <cellStyle name="Normal 4 3 5 2" xfId="10682"/>
    <cellStyle name="Normal 4 3 5 2 2" xfId="21082"/>
    <cellStyle name="Normal 4 3 5 2 3" xfId="32270"/>
    <cellStyle name="Normal 4 3 5 3" xfId="12410"/>
    <cellStyle name="Normal 4 3 5 3 2" xfId="22975"/>
    <cellStyle name="Normal 4 3 5 3 3" xfId="34161"/>
    <cellStyle name="Normal 4 3 5 4" xfId="14135"/>
    <cellStyle name="Normal 4 3 5 4 2" xfId="24871"/>
    <cellStyle name="Normal 4 3 5 4 3" xfId="36057"/>
    <cellStyle name="Normal 4 3 5 5" xfId="15860"/>
    <cellStyle name="Normal 4 3 5 5 2" xfId="26767"/>
    <cellStyle name="Normal 4 3 5 5 3" xfId="37953"/>
    <cellStyle name="Normal 4 3 5 6" xfId="17585"/>
    <cellStyle name="Normal 4 3 5 6 2" xfId="28663"/>
    <cellStyle name="Normal 4 3 5 6 3" xfId="39849"/>
    <cellStyle name="Normal 4 3 5 7" xfId="19310"/>
    <cellStyle name="Normal 4 3 5 8" xfId="30498"/>
    <cellStyle name="Normal 4 3 5 9" xfId="41684"/>
    <cellStyle name="Normal 4 3 6" xfId="1108"/>
    <cellStyle name="Normal 4 3 6 10" xfId="43697"/>
    <cellStyle name="Normal 4 3 6 2" xfId="10970"/>
    <cellStyle name="Normal 4 3 6 2 2" xfId="21398"/>
    <cellStyle name="Normal 4 3 6 2 3" xfId="32586"/>
    <cellStyle name="Normal 4 3 6 3" xfId="12698"/>
    <cellStyle name="Normal 4 3 6 3 2" xfId="23291"/>
    <cellStyle name="Normal 4 3 6 3 3" xfId="34477"/>
    <cellStyle name="Normal 4 3 6 4" xfId="14423"/>
    <cellStyle name="Normal 4 3 6 4 2" xfId="25187"/>
    <cellStyle name="Normal 4 3 6 4 3" xfId="36373"/>
    <cellStyle name="Normal 4 3 6 5" xfId="16148"/>
    <cellStyle name="Normal 4 3 6 5 2" xfId="27083"/>
    <cellStyle name="Normal 4 3 6 5 3" xfId="38269"/>
    <cellStyle name="Normal 4 3 6 6" xfId="17873"/>
    <cellStyle name="Normal 4 3 6 6 2" xfId="28979"/>
    <cellStyle name="Normal 4 3 6 6 3" xfId="40165"/>
    <cellStyle name="Normal 4 3 6 7" xfId="19598"/>
    <cellStyle name="Normal 4 3 6 8" xfId="30786"/>
    <cellStyle name="Normal 4 3 6 9" xfId="41972"/>
    <cellStyle name="Normal 4 3 7" xfId="1424"/>
    <cellStyle name="Normal 4 3 7 10" xfId="43985"/>
    <cellStyle name="Normal 4 3 7 2" xfId="11258"/>
    <cellStyle name="Normal 4 3 7 2 2" xfId="21714"/>
    <cellStyle name="Normal 4 3 7 2 3" xfId="32902"/>
    <cellStyle name="Normal 4 3 7 3" xfId="12986"/>
    <cellStyle name="Normal 4 3 7 3 2" xfId="23607"/>
    <cellStyle name="Normal 4 3 7 3 3" xfId="34793"/>
    <cellStyle name="Normal 4 3 7 4" xfId="14711"/>
    <cellStyle name="Normal 4 3 7 4 2" xfId="25503"/>
    <cellStyle name="Normal 4 3 7 4 3" xfId="36689"/>
    <cellStyle name="Normal 4 3 7 5" xfId="16436"/>
    <cellStyle name="Normal 4 3 7 5 2" xfId="27399"/>
    <cellStyle name="Normal 4 3 7 5 3" xfId="38585"/>
    <cellStyle name="Normal 4 3 7 6" xfId="18161"/>
    <cellStyle name="Normal 4 3 7 6 2" xfId="29295"/>
    <cellStyle name="Normal 4 3 7 6 3" xfId="40481"/>
    <cellStyle name="Normal 4 3 7 7" xfId="19886"/>
    <cellStyle name="Normal 4 3 7 8" xfId="31074"/>
    <cellStyle name="Normal 4 3 7 9" xfId="42260"/>
    <cellStyle name="Normal 4 3 8" xfId="1740"/>
    <cellStyle name="Normal 4 3 8 10" xfId="44273"/>
    <cellStyle name="Normal 4 3 8 2" xfId="11546"/>
    <cellStyle name="Normal 4 3 8 2 2" xfId="22030"/>
    <cellStyle name="Normal 4 3 8 2 3" xfId="33218"/>
    <cellStyle name="Normal 4 3 8 3" xfId="13274"/>
    <cellStyle name="Normal 4 3 8 3 2" xfId="23923"/>
    <cellStyle name="Normal 4 3 8 3 3" xfId="35109"/>
    <cellStyle name="Normal 4 3 8 4" xfId="14999"/>
    <cellStyle name="Normal 4 3 8 4 2" xfId="25819"/>
    <cellStyle name="Normal 4 3 8 4 3" xfId="37005"/>
    <cellStyle name="Normal 4 3 8 5" xfId="16724"/>
    <cellStyle name="Normal 4 3 8 5 2" xfId="27715"/>
    <cellStyle name="Normal 4 3 8 5 3" xfId="38901"/>
    <cellStyle name="Normal 4 3 8 6" xfId="18449"/>
    <cellStyle name="Normal 4 3 8 6 2" xfId="29611"/>
    <cellStyle name="Normal 4 3 8 6 3" xfId="40797"/>
    <cellStyle name="Normal 4 3 8 7" xfId="20174"/>
    <cellStyle name="Normal 4 3 8 8" xfId="31362"/>
    <cellStyle name="Normal 4 3 8 9" xfId="42548"/>
    <cellStyle name="Normal 4 3 9" xfId="2121"/>
    <cellStyle name="Normal 4 3 9 2" xfId="20462"/>
    <cellStyle name="Normal 4 3 9 3" xfId="31650"/>
    <cellStyle name="Normal 4 4" xfId="182"/>
    <cellStyle name="Normal 4 4 10" xfId="11856"/>
    <cellStyle name="Normal 4 4 10 2" xfId="22367"/>
    <cellStyle name="Normal 4 4 10 3" xfId="33553"/>
    <cellStyle name="Normal 4 4 11" xfId="13581"/>
    <cellStyle name="Normal 4 4 11 2" xfId="24263"/>
    <cellStyle name="Normal 4 4 11 3" xfId="35449"/>
    <cellStyle name="Normal 4 4 12" xfId="15306"/>
    <cellStyle name="Normal 4 4 12 2" xfId="26159"/>
    <cellStyle name="Normal 4 4 12 3" xfId="37345"/>
    <cellStyle name="Normal 4 4 13" xfId="17031"/>
    <cellStyle name="Normal 4 4 13 2" xfId="28055"/>
    <cellStyle name="Normal 4 4 13 3" xfId="39241"/>
    <cellStyle name="Normal 4 4 14" xfId="18756"/>
    <cellStyle name="Normal 4 4 15" xfId="29944"/>
    <cellStyle name="Normal 4 4 16" xfId="41130"/>
    <cellStyle name="Normal 4 4 17" xfId="42855"/>
    <cellStyle name="Normal 4 4 2" xfId="272"/>
    <cellStyle name="Normal 4 4 2 10" xfId="13663"/>
    <cellStyle name="Normal 4 4 2 10 2" xfId="24353"/>
    <cellStyle name="Normal 4 4 2 10 3" xfId="35539"/>
    <cellStyle name="Normal 4 4 2 11" xfId="15388"/>
    <cellStyle name="Normal 4 4 2 11 2" xfId="26249"/>
    <cellStyle name="Normal 4 4 2 11 3" xfId="37435"/>
    <cellStyle name="Normal 4 4 2 12" xfId="17113"/>
    <cellStyle name="Normal 4 4 2 12 2" xfId="28145"/>
    <cellStyle name="Normal 4 4 2 12 3" xfId="39331"/>
    <cellStyle name="Normal 4 4 2 13" xfId="18838"/>
    <cellStyle name="Normal 4 4 2 14" xfId="30026"/>
    <cellStyle name="Normal 4 4 2 15" xfId="41212"/>
    <cellStyle name="Normal 4 4 2 16" xfId="42937"/>
    <cellStyle name="Normal 4 4 2 2" xfId="430"/>
    <cellStyle name="Normal 4 4 2 2 10" xfId="15532"/>
    <cellStyle name="Normal 4 4 2 2 10 2" xfId="26407"/>
    <cellStyle name="Normal 4 4 2 2 10 3" xfId="37593"/>
    <cellStyle name="Normal 4 4 2 2 11" xfId="17257"/>
    <cellStyle name="Normal 4 4 2 2 11 2" xfId="28303"/>
    <cellStyle name="Normal 4 4 2 2 11 3" xfId="39489"/>
    <cellStyle name="Normal 4 4 2 2 12" xfId="18982"/>
    <cellStyle name="Normal 4 4 2 2 13" xfId="30170"/>
    <cellStyle name="Normal 4 4 2 2 14" xfId="41356"/>
    <cellStyle name="Normal 4 4 2 2 15" xfId="43081"/>
    <cellStyle name="Normal 4 4 2 2 2" xfId="748"/>
    <cellStyle name="Normal 4 4 2 2 2 10" xfId="43369"/>
    <cellStyle name="Normal 4 4 2 2 2 2" xfId="10642"/>
    <cellStyle name="Normal 4 4 2 2 2 2 2" xfId="21038"/>
    <cellStyle name="Normal 4 4 2 2 2 2 3" xfId="32226"/>
    <cellStyle name="Normal 4 4 2 2 2 3" xfId="12370"/>
    <cellStyle name="Normal 4 4 2 2 2 3 2" xfId="22931"/>
    <cellStyle name="Normal 4 4 2 2 2 3 3" xfId="34117"/>
    <cellStyle name="Normal 4 4 2 2 2 4" xfId="14095"/>
    <cellStyle name="Normal 4 4 2 2 2 4 2" xfId="24827"/>
    <cellStyle name="Normal 4 4 2 2 2 4 3" xfId="36013"/>
    <cellStyle name="Normal 4 4 2 2 2 5" xfId="15820"/>
    <cellStyle name="Normal 4 4 2 2 2 5 2" xfId="26723"/>
    <cellStyle name="Normal 4 4 2 2 2 5 3" xfId="37909"/>
    <cellStyle name="Normal 4 4 2 2 2 6" xfId="17545"/>
    <cellStyle name="Normal 4 4 2 2 2 6 2" xfId="28619"/>
    <cellStyle name="Normal 4 4 2 2 2 6 3" xfId="39805"/>
    <cellStyle name="Normal 4 4 2 2 2 7" xfId="19270"/>
    <cellStyle name="Normal 4 4 2 2 2 8" xfId="30458"/>
    <cellStyle name="Normal 4 4 2 2 2 9" xfId="41644"/>
    <cellStyle name="Normal 4 4 2 2 3" xfId="1064"/>
    <cellStyle name="Normal 4 4 2 2 3 10" xfId="43657"/>
    <cellStyle name="Normal 4 4 2 2 3 2" xfId="10930"/>
    <cellStyle name="Normal 4 4 2 2 3 2 2" xfId="21354"/>
    <cellStyle name="Normal 4 4 2 2 3 2 3" xfId="32542"/>
    <cellStyle name="Normal 4 4 2 2 3 3" xfId="12658"/>
    <cellStyle name="Normal 4 4 2 2 3 3 2" xfId="23247"/>
    <cellStyle name="Normal 4 4 2 2 3 3 3" xfId="34433"/>
    <cellStyle name="Normal 4 4 2 2 3 4" xfId="14383"/>
    <cellStyle name="Normal 4 4 2 2 3 4 2" xfId="25143"/>
    <cellStyle name="Normal 4 4 2 2 3 4 3" xfId="36329"/>
    <cellStyle name="Normal 4 4 2 2 3 5" xfId="16108"/>
    <cellStyle name="Normal 4 4 2 2 3 5 2" xfId="27039"/>
    <cellStyle name="Normal 4 4 2 2 3 5 3" xfId="38225"/>
    <cellStyle name="Normal 4 4 2 2 3 6" xfId="17833"/>
    <cellStyle name="Normal 4 4 2 2 3 6 2" xfId="28935"/>
    <cellStyle name="Normal 4 4 2 2 3 6 3" xfId="40121"/>
    <cellStyle name="Normal 4 4 2 2 3 7" xfId="19558"/>
    <cellStyle name="Normal 4 4 2 2 3 8" xfId="30746"/>
    <cellStyle name="Normal 4 4 2 2 3 9" xfId="41932"/>
    <cellStyle name="Normal 4 4 2 2 4" xfId="1380"/>
    <cellStyle name="Normal 4 4 2 2 4 10" xfId="43945"/>
    <cellStyle name="Normal 4 4 2 2 4 2" xfId="11218"/>
    <cellStyle name="Normal 4 4 2 2 4 2 2" xfId="21670"/>
    <cellStyle name="Normal 4 4 2 2 4 2 3" xfId="32858"/>
    <cellStyle name="Normal 4 4 2 2 4 3" xfId="12946"/>
    <cellStyle name="Normal 4 4 2 2 4 3 2" xfId="23563"/>
    <cellStyle name="Normal 4 4 2 2 4 3 3" xfId="34749"/>
    <cellStyle name="Normal 4 4 2 2 4 4" xfId="14671"/>
    <cellStyle name="Normal 4 4 2 2 4 4 2" xfId="25459"/>
    <cellStyle name="Normal 4 4 2 2 4 4 3" xfId="36645"/>
    <cellStyle name="Normal 4 4 2 2 4 5" xfId="16396"/>
    <cellStyle name="Normal 4 4 2 2 4 5 2" xfId="27355"/>
    <cellStyle name="Normal 4 4 2 2 4 5 3" xfId="38541"/>
    <cellStyle name="Normal 4 4 2 2 4 6" xfId="18121"/>
    <cellStyle name="Normal 4 4 2 2 4 6 2" xfId="29251"/>
    <cellStyle name="Normal 4 4 2 2 4 6 3" xfId="40437"/>
    <cellStyle name="Normal 4 4 2 2 4 7" xfId="19846"/>
    <cellStyle name="Normal 4 4 2 2 4 8" xfId="31034"/>
    <cellStyle name="Normal 4 4 2 2 4 9" xfId="42220"/>
    <cellStyle name="Normal 4 4 2 2 5" xfId="1696"/>
    <cellStyle name="Normal 4 4 2 2 5 10" xfId="44233"/>
    <cellStyle name="Normal 4 4 2 2 5 2" xfId="11506"/>
    <cellStyle name="Normal 4 4 2 2 5 2 2" xfId="21986"/>
    <cellStyle name="Normal 4 4 2 2 5 2 3" xfId="33174"/>
    <cellStyle name="Normal 4 4 2 2 5 3" xfId="13234"/>
    <cellStyle name="Normal 4 4 2 2 5 3 2" xfId="23879"/>
    <cellStyle name="Normal 4 4 2 2 5 3 3" xfId="35065"/>
    <cellStyle name="Normal 4 4 2 2 5 4" xfId="14959"/>
    <cellStyle name="Normal 4 4 2 2 5 4 2" xfId="25775"/>
    <cellStyle name="Normal 4 4 2 2 5 4 3" xfId="36961"/>
    <cellStyle name="Normal 4 4 2 2 5 5" xfId="16684"/>
    <cellStyle name="Normal 4 4 2 2 5 5 2" xfId="27671"/>
    <cellStyle name="Normal 4 4 2 2 5 5 3" xfId="38857"/>
    <cellStyle name="Normal 4 4 2 2 5 6" xfId="18409"/>
    <cellStyle name="Normal 4 4 2 2 5 6 2" xfId="29567"/>
    <cellStyle name="Normal 4 4 2 2 5 6 3" xfId="40753"/>
    <cellStyle name="Normal 4 4 2 2 5 7" xfId="20134"/>
    <cellStyle name="Normal 4 4 2 2 5 8" xfId="31322"/>
    <cellStyle name="Normal 4 4 2 2 5 9" xfId="42508"/>
    <cellStyle name="Normal 4 4 2 2 6" xfId="2012"/>
    <cellStyle name="Normal 4 4 2 2 6 10" xfId="44521"/>
    <cellStyle name="Normal 4 4 2 2 6 2" xfId="11794"/>
    <cellStyle name="Normal 4 4 2 2 6 2 2" xfId="22302"/>
    <cellStyle name="Normal 4 4 2 2 6 2 3" xfId="33490"/>
    <cellStyle name="Normal 4 4 2 2 6 3" xfId="13522"/>
    <cellStyle name="Normal 4 4 2 2 6 3 2" xfId="24195"/>
    <cellStyle name="Normal 4 4 2 2 6 3 3" xfId="35381"/>
    <cellStyle name="Normal 4 4 2 2 6 4" xfId="15247"/>
    <cellStyle name="Normal 4 4 2 2 6 4 2" xfId="26091"/>
    <cellStyle name="Normal 4 4 2 2 6 4 3" xfId="37277"/>
    <cellStyle name="Normal 4 4 2 2 6 5" xfId="16972"/>
    <cellStyle name="Normal 4 4 2 2 6 5 2" xfId="27987"/>
    <cellStyle name="Normal 4 4 2 2 6 5 3" xfId="39173"/>
    <cellStyle name="Normal 4 4 2 2 6 6" xfId="18697"/>
    <cellStyle name="Normal 4 4 2 2 6 6 2" xfId="29883"/>
    <cellStyle name="Normal 4 4 2 2 6 6 3" xfId="41069"/>
    <cellStyle name="Normal 4 4 2 2 6 7" xfId="20422"/>
    <cellStyle name="Normal 4 4 2 2 6 8" xfId="31610"/>
    <cellStyle name="Normal 4 4 2 2 6 9" xfId="42796"/>
    <cellStyle name="Normal 4 4 2 2 7" xfId="10353"/>
    <cellStyle name="Normal 4 4 2 2 7 2" xfId="20722"/>
    <cellStyle name="Normal 4 4 2 2 7 3" xfId="31910"/>
    <cellStyle name="Normal 4 4 2 2 8" xfId="12082"/>
    <cellStyle name="Normal 4 4 2 2 8 2" xfId="22615"/>
    <cellStyle name="Normal 4 4 2 2 8 3" xfId="33801"/>
    <cellStyle name="Normal 4 4 2 2 9" xfId="13807"/>
    <cellStyle name="Normal 4 4 2 2 9 2" xfId="24511"/>
    <cellStyle name="Normal 4 4 2 2 9 3" xfId="35697"/>
    <cellStyle name="Normal 4 4 2 3" xfId="590"/>
    <cellStyle name="Normal 4 4 2 3 10" xfId="43225"/>
    <cellStyle name="Normal 4 4 2 3 2" xfId="10498"/>
    <cellStyle name="Normal 4 4 2 3 2 2" xfId="20880"/>
    <cellStyle name="Normal 4 4 2 3 2 3" xfId="32068"/>
    <cellStyle name="Normal 4 4 2 3 3" xfId="12226"/>
    <cellStyle name="Normal 4 4 2 3 3 2" xfId="22773"/>
    <cellStyle name="Normal 4 4 2 3 3 3" xfId="33959"/>
    <cellStyle name="Normal 4 4 2 3 4" xfId="13951"/>
    <cellStyle name="Normal 4 4 2 3 4 2" xfId="24669"/>
    <cellStyle name="Normal 4 4 2 3 4 3" xfId="35855"/>
    <cellStyle name="Normal 4 4 2 3 5" xfId="15676"/>
    <cellStyle name="Normal 4 4 2 3 5 2" xfId="26565"/>
    <cellStyle name="Normal 4 4 2 3 5 3" xfId="37751"/>
    <cellStyle name="Normal 4 4 2 3 6" xfId="17401"/>
    <cellStyle name="Normal 4 4 2 3 6 2" xfId="28461"/>
    <cellStyle name="Normal 4 4 2 3 6 3" xfId="39647"/>
    <cellStyle name="Normal 4 4 2 3 7" xfId="19126"/>
    <cellStyle name="Normal 4 4 2 3 8" xfId="30314"/>
    <cellStyle name="Normal 4 4 2 3 9" xfId="41500"/>
    <cellStyle name="Normal 4 4 2 4" xfId="906"/>
    <cellStyle name="Normal 4 4 2 4 10" xfId="43513"/>
    <cellStyle name="Normal 4 4 2 4 2" xfId="10786"/>
    <cellStyle name="Normal 4 4 2 4 2 2" xfId="21196"/>
    <cellStyle name="Normal 4 4 2 4 2 3" xfId="32384"/>
    <cellStyle name="Normal 4 4 2 4 3" xfId="12514"/>
    <cellStyle name="Normal 4 4 2 4 3 2" xfId="23089"/>
    <cellStyle name="Normal 4 4 2 4 3 3" xfId="34275"/>
    <cellStyle name="Normal 4 4 2 4 4" xfId="14239"/>
    <cellStyle name="Normal 4 4 2 4 4 2" xfId="24985"/>
    <cellStyle name="Normal 4 4 2 4 4 3" xfId="36171"/>
    <cellStyle name="Normal 4 4 2 4 5" xfId="15964"/>
    <cellStyle name="Normal 4 4 2 4 5 2" xfId="26881"/>
    <cellStyle name="Normal 4 4 2 4 5 3" xfId="38067"/>
    <cellStyle name="Normal 4 4 2 4 6" xfId="17689"/>
    <cellStyle name="Normal 4 4 2 4 6 2" xfId="28777"/>
    <cellStyle name="Normal 4 4 2 4 6 3" xfId="39963"/>
    <cellStyle name="Normal 4 4 2 4 7" xfId="19414"/>
    <cellStyle name="Normal 4 4 2 4 8" xfId="30602"/>
    <cellStyle name="Normal 4 4 2 4 9" xfId="41788"/>
    <cellStyle name="Normal 4 4 2 5" xfId="1222"/>
    <cellStyle name="Normal 4 4 2 5 10" xfId="43801"/>
    <cellStyle name="Normal 4 4 2 5 2" xfId="11074"/>
    <cellStyle name="Normal 4 4 2 5 2 2" xfId="21512"/>
    <cellStyle name="Normal 4 4 2 5 2 3" xfId="32700"/>
    <cellStyle name="Normal 4 4 2 5 3" xfId="12802"/>
    <cellStyle name="Normal 4 4 2 5 3 2" xfId="23405"/>
    <cellStyle name="Normal 4 4 2 5 3 3" xfId="34591"/>
    <cellStyle name="Normal 4 4 2 5 4" xfId="14527"/>
    <cellStyle name="Normal 4 4 2 5 4 2" xfId="25301"/>
    <cellStyle name="Normal 4 4 2 5 4 3" xfId="36487"/>
    <cellStyle name="Normal 4 4 2 5 5" xfId="16252"/>
    <cellStyle name="Normal 4 4 2 5 5 2" xfId="27197"/>
    <cellStyle name="Normal 4 4 2 5 5 3" xfId="38383"/>
    <cellStyle name="Normal 4 4 2 5 6" xfId="17977"/>
    <cellStyle name="Normal 4 4 2 5 6 2" xfId="29093"/>
    <cellStyle name="Normal 4 4 2 5 6 3" xfId="40279"/>
    <cellStyle name="Normal 4 4 2 5 7" xfId="19702"/>
    <cellStyle name="Normal 4 4 2 5 8" xfId="30890"/>
    <cellStyle name="Normal 4 4 2 5 9" xfId="42076"/>
    <cellStyle name="Normal 4 4 2 6" xfId="1538"/>
    <cellStyle name="Normal 4 4 2 6 10" xfId="44089"/>
    <cellStyle name="Normal 4 4 2 6 2" xfId="11362"/>
    <cellStyle name="Normal 4 4 2 6 2 2" xfId="21828"/>
    <cellStyle name="Normal 4 4 2 6 2 3" xfId="33016"/>
    <cellStyle name="Normal 4 4 2 6 3" xfId="13090"/>
    <cellStyle name="Normal 4 4 2 6 3 2" xfId="23721"/>
    <cellStyle name="Normal 4 4 2 6 3 3" xfId="34907"/>
    <cellStyle name="Normal 4 4 2 6 4" xfId="14815"/>
    <cellStyle name="Normal 4 4 2 6 4 2" xfId="25617"/>
    <cellStyle name="Normal 4 4 2 6 4 3" xfId="36803"/>
    <cellStyle name="Normal 4 4 2 6 5" xfId="16540"/>
    <cellStyle name="Normal 4 4 2 6 5 2" xfId="27513"/>
    <cellStyle name="Normal 4 4 2 6 5 3" xfId="38699"/>
    <cellStyle name="Normal 4 4 2 6 6" xfId="18265"/>
    <cellStyle name="Normal 4 4 2 6 6 2" xfId="29409"/>
    <cellStyle name="Normal 4 4 2 6 6 3" xfId="40595"/>
    <cellStyle name="Normal 4 4 2 6 7" xfId="19990"/>
    <cellStyle name="Normal 4 4 2 6 8" xfId="31178"/>
    <cellStyle name="Normal 4 4 2 6 9" xfId="42364"/>
    <cellStyle name="Normal 4 4 2 7" xfId="1854"/>
    <cellStyle name="Normal 4 4 2 7 10" xfId="44377"/>
    <cellStyle name="Normal 4 4 2 7 2" xfId="11650"/>
    <cellStyle name="Normal 4 4 2 7 2 2" xfId="22144"/>
    <cellStyle name="Normal 4 4 2 7 2 3" xfId="33332"/>
    <cellStyle name="Normal 4 4 2 7 3" xfId="13378"/>
    <cellStyle name="Normal 4 4 2 7 3 2" xfId="24037"/>
    <cellStyle name="Normal 4 4 2 7 3 3" xfId="35223"/>
    <cellStyle name="Normal 4 4 2 7 4" xfId="15103"/>
    <cellStyle name="Normal 4 4 2 7 4 2" xfId="25933"/>
    <cellStyle name="Normal 4 4 2 7 4 3" xfId="37119"/>
    <cellStyle name="Normal 4 4 2 7 5" xfId="16828"/>
    <cellStyle name="Normal 4 4 2 7 5 2" xfId="27829"/>
    <cellStyle name="Normal 4 4 2 7 5 3" xfId="39015"/>
    <cellStyle name="Normal 4 4 2 7 6" xfId="18553"/>
    <cellStyle name="Normal 4 4 2 7 6 2" xfId="29725"/>
    <cellStyle name="Normal 4 4 2 7 6 3" xfId="40911"/>
    <cellStyle name="Normal 4 4 2 7 7" xfId="20278"/>
    <cellStyle name="Normal 4 4 2 7 8" xfId="31466"/>
    <cellStyle name="Normal 4 4 2 7 9" xfId="42652"/>
    <cellStyle name="Normal 4 4 2 8" xfId="2073"/>
    <cellStyle name="Normal 4 4 2 8 2" xfId="20566"/>
    <cellStyle name="Normal 4 4 2 8 3" xfId="31754"/>
    <cellStyle name="Normal 4 4 2 9" xfId="11938"/>
    <cellStyle name="Normal 4 4 2 9 2" xfId="22457"/>
    <cellStyle name="Normal 4 4 2 9 3" xfId="33643"/>
    <cellStyle name="Normal 4 4 3" xfId="340"/>
    <cellStyle name="Normal 4 4 3 10" xfId="15450"/>
    <cellStyle name="Normal 4 4 3 10 2" xfId="26317"/>
    <cellStyle name="Normal 4 4 3 10 3" xfId="37503"/>
    <cellStyle name="Normal 4 4 3 11" xfId="17175"/>
    <cellStyle name="Normal 4 4 3 11 2" xfId="28213"/>
    <cellStyle name="Normal 4 4 3 11 3" xfId="39399"/>
    <cellStyle name="Normal 4 4 3 12" xfId="18900"/>
    <cellStyle name="Normal 4 4 3 13" xfId="30088"/>
    <cellStyle name="Normal 4 4 3 14" xfId="41274"/>
    <cellStyle name="Normal 4 4 3 15" xfId="42999"/>
    <cellStyle name="Normal 4 4 3 2" xfId="658"/>
    <cellStyle name="Normal 4 4 3 2 10" xfId="43287"/>
    <cellStyle name="Normal 4 4 3 2 2" xfId="10560"/>
    <cellStyle name="Normal 4 4 3 2 2 2" xfId="20948"/>
    <cellStyle name="Normal 4 4 3 2 2 3" xfId="32136"/>
    <cellStyle name="Normal 4 4 3 2 3" xfId="12288"/>
    <cellStyle name="Normal 4 4 3 2 3 2" xfId="22841"/>
    <cellStyle name="Normal 4 4 3 2 3 3" xfId="34027"/>
    <cellStyle name="Normal 4 4 3 2 4" xfId="14013"/>
    <cellStyle name="Normal 4 4 3 2 4 2" xfId="24737"/>
    <cellStyle name="Normal 4 4 3 2 4 3" xfId="35923"/>
    <cellStyle name="Normal 4 4 3 2 5" xfId="15738"/>
    <cellStyle name="Normal 4 4 3 2 5 2" xfId="26633"/>
    <cellStyle name="Normal 4 4 3 2 5 3" xfId="37819"/>
    <cellStyle name="Normal 4 4 3 2 6" xfId="17463"/>
    <cellStyle name="Normal 4 4 3 2 6 2" xfId="28529"/>
    <cellStyle name="Normal 4 4 3 2 6 3" xfId="39715"/>
    <cellStyle name="Normal 4 4 3 2 7" xfId="19188"/>
    <cellStyle name="Normal 4 4 3 2 8" xfId="30376"/>
    <cellStyle name="Normal 4 4 3 2 9" xfId="41562"/>
    <cellStyle name="Normal 4 4 3 3" xfId="974"/>
    <cellStyle name="Normal 4 4 3 3 10" xfId="43575"/>
    <cellStyle name="Normal 4 4 3 3 2" xfId="10848"/>
    <cellStyle name="Normal 4 4 3 3 2 2" xfId="21264"/>
    <cellStyle name="Normal 4 4 3 3 2 3" xfId="32452"/>
    <cellStyle name="Normal 4 4 3 3 3" xfId="12576"/>
    <cellStyle name="Normal 4 4 3 3 3 2" xfId="23157"/>
    <cellStyle name="Normal 4 4 3 3 3 3" xfId="34343"/>
    <cellStyle name="Normal 4 4 3 3 4" xfId="14301"/>
    <cellStyle name="Normal 4 4 3 3 4 2" xfId="25053"/>
    <cellStyle name="Normal 4 4 3 3 4 3" xfId="36239"/>
    <cellStyle name="Normal 4 4 3 3 5" xfId="16026"/>
    <cellStyle name="Normal 4 4 3 3 5 2" xfId="26949"/>
    <cellStyle name="Normal 4 4 3 3 5 3" xfId="38135"/>
    <cellStyle name="Normal 4 4 3 3 6" xfId="17751"/>
    <cellStyle name="Normal 4 4 3 3 6 2" xfId="28845"/>
    <cellStyle name="Normal 4 4 3 3 6 3" xfId="40031"/>
    <cellStyle name="Normal 4 4 3 3 7" xfId="19476"/>
    <cellStyle name="Normal 4 4 3 3 8" xfId="30664"/>
    <cellStyle name="Normal 4 4 3 3 9" xfId="41850"/>
    <cellStyle name="Normal 4 4 3 4" xfId="1290"/>
    <cellStyle name="Normal 4 4 3 4 10" xfId="43863"/>
    <cellStyle name="Normal 4 4 3 4 2" xfId="11136"/>
    <cellStyle name="Normal 4 4 3 4 2 2" xfId="21580"/>
    <cellStyle name="Normal 4 4 3 4 2 3" xfId="32768"/>
    <cellStyle name="Normal 4 4 3 4 3" xfId="12864"/>
    <cellStyle name="Normal 4 4 3 4 3 2" xfId="23473"/>
    <cellStyle name="Normal 4 4 3 4 3 3" xfId="34659"/>
    <cellStyle name="Normal 4 4 3 4 4" xfId="14589"/>
    <cellStyle name="Normal 4 4 3 4 4 2" xfId="25369"/>
    <cellStyle name="Normal 4 4 3 4 4 3" xfId="36555"/>
    <cellStyle name="Normal 4 4 3 4 5" xfId="16314"/>
    <cellStyle name="Normal 4 4 3 4 5 2" xfId="27265"/>
    <cellStyle name="Normal 4 4 3 4 5 3" xfId="38451"/>
    <cellStyle name="Normal 4 4 3 4 6" xfId="18039"/>
    <cellStyle name="Normal 4 4 3 4 6 2" xfId="29161"/>
    <cellStyle name="Normal 4 4 3 4 6 3" xfId="40347"/>
    <cellStyle name="Normal 4 4 3 4 7" xfId="19764"/>
    <cellStyle name="Normal 4 4 3 4 8" xfId="30952"/>
    <cellStyle name="Normal 4 4 3 4 9" xfId="42138"/>
    <cellStyle name="Normal 4 4 3 5" xfId="1606"/>
    <cellStyle name="Normal 4 4 3 5 10" xfId="44151"/>
    <cellStyle name="Normal 4 4 3 5 2" xfId="11424"/>
    <cellStyle name="Normal 4 4 3 5 2 2" xfId="21896"/>
    <cellStyle name="Normal 4 4 3 5 2 3" xfId="33084"/>
    <cellStyle name="Normal 4 4 3 5 3" xfId="13152"/>
    <cellStyle name="Normal 4 4 3 5 3 2" xfId="23789"/>
    <cellStyle name="Normal 4 4 3 5 3 3" xfId="34975"/>
    <cellStyle name="Normal 4 4 3 5 4" xfId="14877"/>
    <cellStyle name="Normal 4 4 3 5 4 2" xfId="25685"/>
    <cellStyle name="Normal 4 4 3 5 4 3" xfId="36871"/>
    <cellStyle name="Normal 4 4 3 5 5" xfId="16602"/>
    <cellStyle name="Normal 4 4 3 5 5 2" xfId="27581"/>
    <cellStyle name="Normal 4 4 3 5 5 3" xfId="38767"/>
    <cellStyle name="Normal 4 4 3 5 6" xfId="18327"/>
    <cellStyle name="Normal 4 4 3 5 6 2" xfId="29477"/>
    <cellStyle name="Normal 4 4 3 5 6 3" xfId="40663"/>
    <cellStyle name="Normal 4 4 3 5 7" xfId="20052"/>
    <cellStyle name="Normal 4 4 3 5 8" xfId="31240"/>
    <cellStyle name="Normal 4 4 3 5 9" xfId="42426"/>
    <cellStyle name="Normal 4 4 3 6" xfId="1922"/>
    <cellStyle name="Normal 4 4 3 6 10" xfId="44439"/>
    <cellStyle name="Normal 4 4 3 6 2" xfId="11712"/>
    <cellStyle name="Normal 4 4 3 6 2 2" xfId="22212"/>
    <cellStyle name="Normal 4 4 3 6 2 3" xfId="33400"/>
    <cellStyle name="Normal 4 4 3 6 3" xfId="13440"/>
    <cellStyle name="Normal 4 4 3 6 3 2" xfId="24105"/>
    <cellStyle name="Normal 4 4 3 6 3 3" xfId="35291"/>
    <cellStyle name="Normal 4 4 3 6 4" xfId="15165"/>
    <cellStyle name="Normal 4 4 3 6 4 2" xfId="26001"/>
    <cellStyle name="Normal 4 4 3 6 4 3" xfId="37187"/>
    <cellStyle name="Normal 4 4 3 6 5" xfId="16890"/>
    <cellStyle name="Normal 4 4 3 6 5 2" xfId="27897"/>
    <cellStyle name="Normal 4 4 3 6 5 3" xfId="39083"/>
    <cellStyle name="Normal 4 4 3 6 6" xfId="18615"/>
    <cellStyle name="Normal 4 4 3 6 6 2" xfId="29793"/>
    <cellStyle name="Normal 4 4 3 6 6 3" xfId="40979"/>
    <cellStyle name="Normal 4 4 3 6 7" xfId="20340"/>
    <cellStyle name="Normal 4 4 3 6 8" xfId="31528"/>
    <cellStyle name="Normal 4 4 3 6 9" xfId="42714"/>
    <cellStyle name="Normal 4 4 3 7" xfId="10271"/>
    <cellStyle name="Normal 4 4 3 7 2" xfId="20632"/>
    <cellStyle name="Normal 4 4 3 7 3" xfId="31820"/>
    <cellStyle name="Normal 4 4 3 8" xfId="12000"/>
    <cellStyle name="Normal 4 4 3 8 2" xfId="22525"/>
    <cellStyle name="Normal 4 4 3 8 3" xfId="33711"/>
    <cellStyle name="Normal 4 4 3 9" xfId="13725"/>
    <cellStyle name="Normal 4 4 3 9 2" xfId="24421"/>
    <cellStyle name="Normal 4 4 3 9 3" xfId="35607"/>
    <cellStyle name="Normal 4 4 4" xfId="500"/>
    <cellStyle name="Normal 4 4 4 10" xfId="43143"/>
    <cellStyle name="Normal 4 4 4 2" xfId="10416"/>
    <cellStyle name="Normal 4 4 4 2 2" xfId="20790"/>
    <cellStyle name="Normal 4 4 4 2 3" xfId="31978"/>
    <cellStyle name="Normal 4 4 4 3" xfId="12144"/>
    <cellStyle name="Normal 4 4 4 3 2" xfId="22683"/>
    <cellStyle name="Normal 4 4 4 3 3" xfId="33869"/>
    <cellStyle name="Normal 4 4 4 4" xfId="13869"/>
    <cellStyle name="Normal 4 4 4 4 2" xfId="24579"/>
    <cellStyle name="Normal 4 4 4 4 3" xfId="35765"/>
    <cellStyle name="Normal 4 4 4 5" xfId="15594"/>
    <cellStyle name="Normal 4 4 4 5 2" xfId="26475"/>
    <cellStyle name="Normal 4 4 4 5 3" xfId="37661"/>
    <cellStyle name="Normal 4 4 4 6" xfId="17319"/>
    <cellStyle name="Normal 4 4 4 6 2" xfId="28371"/>
    <cellStyle name="Normal 4 4 4 6 3" xfId="39557"/>
    <cellStyle name="Normal 4 4 4 7" xfId="19044"/>
    <cellStyle name="Normal 4 4 4 8" xfId="30232"/>
    <cellStyle name="Normal 4 4 4 9" xfId="41418"/>
    <cellStyle name="Normal 4 4 5" xfId="816"/>
    <cellStyle name="Normal 4 4 5 10" xfId="43431"/>
    <cellStyle name="Normal 4 4 5 2" xfId="10704"/>
    <cellStyle name="Normal 4 4 5 2 2" xfId="21106"/>
    <cellStyle name="Normal 4 4 5 2 3" xfId="32294"/>
    <cellStyle name="Normal 4 4 5 3" xfId="12432"/>
    <cellStyle name="Normal 4 4 5 3 2" xfId="22999"/>
    <cellStyle name="Normal 4 4 5 3 3" xfId="34185"/>
    <cellStyle name="Normal 4 4 5 4" xfId="14157"/>
    <cellStyle name="Normal 4 4 5 4 2" xfId="24895"/>
    <cellStyle name="Normal 4 4 5 4 3" xfId="36081"/>
    <cellStyle name="Normal 4 4 5 5" xfId="15882"/>
    <cellStyle name="Normal 4 4 5 5 2" xfId="26791"/>
    <cellStyle name="Normal 4 4 5 5 3" xfId="37977"/>
    <cellStyle name="Normal 4 4 5 6" xfId="17607"/>
    <cellStyle name="Normal 4 4 5 6 2" xfId="28687"/>
    <cellStyle name="Normal 4 4 5 6 3" xfId="39873"/>
    <cellStyle name="Normal 4 4 5 7" xfId="19332"/>
    <cellStyle name="Normal 4 4 5 8" xfId="30520"/>
    <cellStyle name="Normal 4 4 5 9" xfId="41706"/>
    <cellStyle name="Normal 4 4 6" xfId="1132"/>
    <cellStyle name="Normal 4 4 6 10" xfId="43719"/>
    <cellStyle name="Normal 4 4 6 2" xfId="10992"/>
    <cellStyle name="Normal 4 4 6 2 2" xfId="21422"/>
    <cellStyle name="Normal 4 4 6 2 3" xfId="32610"/>
    <cellStyle name="Normal 4 4 6 3" xfId="12720"/>
    <cellStyle name="Normal 4 4 6 3 2" xfId="23315"/>
    <cellStyle name="Normal 4 4 6 3 3" xfId="34501"/>
    <cellStyle name="Normal 4 4 6 4" xfId="14445"/>
    <cellStyle name="Normal 4 4 6 4 2" xfId="25211"/>
    <cellStyle name="Normal 4 4 6 4 3" xfId="36397"/>
    <cellStyle name="Normal 4 4 6 5" xfId="16170"/>
    <cellStyle name="Normal 4 4 6 5 2" xfId="27107"/>
    <cellStyle name="Normal 4 4 6 5 3" xfId="38293"/>
    <cellStyle name="Normal 4 4 6 6" xfId="17895"/>
    <cellStyle name="Normal 4 4 6 6 2" xfId="29003"/>
    <cellStyle name="Normal 4 4 6 6 3" xfId="40189"/>
    <cellStyle name="Normal 4 4 6 7" xfId="19620"/>
    <cellStyle name="Normal 4 4 6 8" xfId="30808"/>
    <cellStyle name="Normal 4 4 6 9" xfId="41994"/>
    <cellStyle name="Normal 4 4 7" xfId="1448"/>
    <cellStyle name="Normal 4 4 7 10" xfId="44007"/>
    <cellStyle name="Normal 4 4 7 2" xfId="11280"/>
    <cellStyle name="Normal 4 4 7 2 2" xfId="21738"/>
    <cellStyle name="Normal 4 4 7 2 3" xfId="32926"/>
    <cellStyle name="Normal 4 4 7 3" xfId="13008"/>
    <cellStyle name="Normal 4 4 7 3 2" xfId="23631"/>
    <cellStyle name="Normal 4 4 7 3 3" xfId="34817"/>
    <cellStyle name="Normal 4 4 7 4" xfId="14733"/>
    <cellStyle name="Normal 4 4 7 4 2" xfId="25527"/>
    <cellStyle name="Normal 4 4 7 4 3" xfId="36713"/>
    <cellStyle name="Normal 4 4 7 5" xfId="16458"/>
    <cellStyle name="Normal 4 4 7 5 2" xfId="27423"/>
    <cellStyle name="Normal 4 4 7 5 3" xfId="38609"/>
    <cellStyle name="Normal 4 4 7 6" xfId="18183"/>
    <cellStyle name="Normal 4 4 7 6 2" xfId="29319"/>
    <cellStyle name="Normal 4 4 7 6 3" xfId="40505"/>
    <cellStyle name="Normal 4 4 7 7" xfId="19908"/>
    <cellStyle name="Normal 4 4 7 8" xfId="31096"/>
    <cellStyle name="Normal 4 4 7 9" xfId="42282"/>
    <cellStyle name="Normal 4 4 8" xfId="1764"/>
    <cellStyle name="Normal 4 4 8 10" xfId="44295"/>
    <cellStyle name="Normal 4 4 8 2" xfId="11568"/>
    <cellStyle name="Normal 4 4 8 2 2" xfId="22054"/>
    <cellStyle name="Normal 4 4 8 2 3" xfId="33242"/>
    <cellStyle name="Normal 4 4 8 3" xfId="13296"/>
    <cellStyle name="Normal 4 4 8 3 2" xfId="23947"/>
    <cellStyle name="Normal 4 4 8 3 3" xfId="35133"/>
    <cellStyle name="Normal 4 4 8 4" xfId="15021"/>
    <cellStyle name="Normal 4 4 8 4 2" xfId="25843"/>
    <cellStyle name="Normal 4 4 8 4 3" xfId="37029"/>
    <cellStyle name="Normal 4 4 8 5" xfId="16746"/>
    <cellStyle name="Normal 4 4 8 5 2" xfId="27739"/>
    <cellStyle name="Normal 4 4 8 5 3" xfId="38925"/>
    <cellStyle name="Normal 4 4 8 6" xfId="18471"/>
    <cellStyle name="Normal 4 4 8 6 2" xfId="29635"/>
    <cellStyle name="Normal 4 4 8 6 3" xfId="40821"/>
    <cellStyle name="Normal 4 4 8 7" xfId="20196"/>
    <cellStyle name="Normal 4 4 8 8" xfId="31384"/>
    <cellStyle name="Normal 4 4 8 9" xfId="42570"/>
    <cellStyle name="Normal 4 4 9" xfId="2024"/>
    <cellStyle name="Normal 4 4 9 2" xfId="20484"/>
    <cellStyle name="Normal 4 4 9 3" xfId="31672"/>
    <cellStyle name="Normal 4 5" xfId="204"/>
    <cellStyle name="Normal 4 5 10" xfId="13601"/>
    <cellStyle name="Normal 4 5 10 2" xfId="24285"/>
    <cellStyle name="Normal 4 5 10 3" xfId="35471"/>
    <cellStyle name="Normal 4 5 11" xfId="15326"/>
    <cellStyle name="Normal 4 5 11 2" xfId="26181"/>
    <cellStyle name="Normal 4 5 11 3" xfId="37367"/>
    <cellStyle name="Normal 4 5 12" xfId="17051"/>
    <cellStyle name="Normal 4 5 12 2" xfId="28077"/>
    <cellStyle name="Normal 4 5 12 3" xfId="39263"/>
    <cellStyle name="Normal 4 5 13" xfId="18776"/>
    <cellStyle name="Normal 4 5 14" xfId="29964"/>
    <cellStyle name="Normal 4 5 15" xfId="41150"/>
    <cellStyle name="Normal 4 5 16" xfId="42875"/>
    <cellStyle name="Normal 4 5 2" xfId="362"/>
    <cellStyle name="Normal 4 5 2 10" xfId="15470"/>
    <cellStyle name="Normal 4 5 2 10 2" xfId="26339"/>
    <cellStyle name="Normal 4 5 2 10 3" xfId="37525"/>
    <cellStyle name="Normal 4 5 2 11" xfId="17195"/>
    <cellStyle name="Normal 4 5 2 11 2" xfId="28235"/>
    <cellStyle name="Normal 4 5 2 11 3" xfId="39421"/>
    <cellStyle name="Normal 4 5 2 12" xfId="18920"/>
    <cellStyle name="Normal 4 5 2 13" xfId="30108"/>
    <cellStyle name="Normal 4 5 2 14" xfId="41294"/>
    <cellStyle name="Normal 4 5 2 15" xfId="43019"/>
    <cellStyle name="Normal 4 5 2 2" xfId="680"/>
    <cellStyle name="Normal 4 5 2 2 10" xfId="43307"/>
    <cellStyle name="Normal 4 5 2 2 2" xfId="10580"/>
    <cellStyle name="Normal 4 5 2 2 2 2" xfId="20970"/>
    <cellStyle name="Normal 4 5 2 2 2 3" xfId="32158"/>
    <cellStyle name="Normal 4 5 2 2 3" xfId="12308"/>
    <cellStyle name="Normal 4 5 2 2 3 2" xfId="22863"/>
    <cellStyle name="Normal 4 5 2 2 3 3" xfId="34049"/>
    <cellStyle name="Normal 4 5 2 2 4" xfId="14033"/>
    <cellStyle name="Normal 4 5 2 2 4 2" xfId="24759"/>
    <cellStyle name="Normal 4 5 2 2 4 3" xfId="35945"/>
    <cellStyle name="Normal 4 5 2 2 5" xfId="15758"/>
    <cellStyle name="Normal 4 5 2 2 5 2" xfId="26655"/>
    <cellStyle name="Normal 4 5 2 2 5 3" xfId="37841"/>
    <cellStyle name="Normal 4 5 2 2 6" xfId="17483"/>
    <cellStyle name="Normal 4 5 2 2 6 2" xfId="28551"/>
    <cellStyle name="Normal 4 5 2 2 6 3" xfId="39737"/>
    <cellStyle name="Normal 4 5 2 2 7" xfId="19208"/>
    <cellStyle name="Normal 4 5 2 2 8" xfId="30396"/>
    <cellStyle name="Normal 4 5 2 2 9" xfId="41582"/>
    <cellStyle name="Normal 4 5 2 3" xfId="996"/>
    <cellStyle name="Normal 4 5 2 3 10" xfId="43595"/>
    <cellStyle name="Normal 4 5 2 3 2" xfId="10868"/>
    <cellStyle name="Normal 4 5 2 3 2 2" xfId="21286"/>
    <cellStyle name="Normal 4 5 2 3 2 3" xfId="32474"/>
    <cellStyle name="Normal 4 5 2 3 3" xfId="12596"/>
    <cellStyle name="Normal 4 5 2 3 3 2" xfId="23179"/>
    <cellStyle name="Normal 4 5 2 3 3 3" xfId="34365"/>
    <cellStyle name="Normal 4 5 2 3 4" xfId="14321"/>
    <cellStyle name="Normal 4 5 2 3 4 2" xfId="25075"/>
    <cellStyle name="Normal 4 5 2 3 4 3" xfId="36261"/>
    <cellStyle name="Normal 4 5 2 3 5" xfId="16046"/>
    <cellStyle name="Normal 4 5 2 3 5 2" xfId="26971"/>
    <cellStyle name="Normal 4 5 2 3 5 3" xfId="38157"/>
    <cellStyle name="Normal 4 5 2 3 6" xfId="17771"/>
    <cellStyle name="Normal 4 5 2 3 6 2" xfId="28867"/>
    <cellStyle name="Normal 4 5 2 3 6 3" xfId="40053"/>
    <cellStyle name="Normal 4 5 2 3 7" xfId="19496"/>
    <cellStyle name="Normal 4 5 2 3 8" xfId="30684"/>
    <cellStyle name="Normal 4 5 2 3 9" xfId="41870"/>
    <cellStyle name="Normal 4 5 2 4" xfId="1312"/>
    <cellStyle name="Normal 4 5 2 4 10" xfId="43883"/>
    <cellStyle name="Normal 4 5 2 4 2" xfId="11156"/>
    <cellStyle name="Normal 4 5 2 4 2 2" xfId="21602"/>
    <cellStyle name="Normal 4 5 2 4 2 3" xfId="32790"/>
    <cellStyle name="Normal 4 5 2 4 3" xfId="12884"/>
    <cellStyle name="Normal 4 5 2 4 3 2" xfId="23495"/>
    <cellStyle name="Normal 4 5 2 4 3 3" xfId="34681"/>
    <cellStyle name="Normal 4 5 2 4 4" xfId="14609"/>
    <cellStyle name="Normal 4 5 2 4 4 2" xfId="25391"/>
    <cellStyle name="Normal 4 5 2 4 4 3" xfId="36577"/>
    <cellStyle name="Normal 4 5 2 4 5" xfId="16334"/>
    <cellStyle name="Normal 4 5 2 4 5 2" xfId="27287"/>
    <cellStyle name="Normal 4 5 2 4 5 3" xfId="38473"/>
    <cellStyle name="Normal 4 5 2 4 6" xfId="18059"/>
    <cellStyle name="Normal 4 5 2 4 6 2" xfId="29183"/>
    <cellStyle name="Normal 4 5 2 4 6 3" xfId="40369"/>
    <cellStyle name="Normal 4 5 2 4 7" xfId="19784"/>
    <cellStyle name="Normal 4 5 2 4 8" xfId="30972"/>
    <cellStyle name="Normal 4 5 2 4 9" xfId="42158"/>
    <cellStyle name="Normal 4 5 2 5" xfId="1628"/>
    <cellStyle name="Normal 4 5 2 5 10" xfId="44171"/>
    <cellStyle name="Normal 4 5 2 5 2" xfId="11444"/>
    <cellStyle name="Normal 4 5 2 5 2 2" xfId="21918"/>
    <cellStyle name="Normal 4 5 2 5 2 3" xfId="33106"/>
    <cellStyle name="Normal 4 5 2 5 3" xfId="13172"/>
    <cellStyle name="Normal 4 5 2 5 3 2" xfId="23811"/>
    <cellStyle name="Normal 4 5 2 5 3 3" xfId="34997"/>
    <cellStyle name="Normal 4 5 2 5 4" xfId="14897"/>
    <cellStyle name="Normal 4 5 2 5 4 2" xfId="25707"/>
    <cellStyle name="Normal 4 5 2 5 4 3" xfId="36893"/>
    <cellStyle name="Normal 4 5 2 5 5" xfId="16622"/>
    <cellStyle name="Normal 4 5 2 5 5 2" xfId="27603"/>
    <cellStyle name="Normal 4 5 2 5 5 3" xfId="38789"/>
    <cellStyle name="Normal 4 5 2 5 6" xfId="18347"/>
    <cellStyle name="Normal 4 5 2 5 6 2" xfId="29499"/>
    <cellStyle name="Normal 4 5 2 5 6 3" xfId="40685"/>
    <cellStyle name="Normal 4 5 2 5 7" xfId="20072"/>
    <cellStyle name="Normal 4 5 2 5 8" xfId="31260"/>
    <cellStyle name="Normal 4 5 2 5 9" xfId="42446"/>
    <cellStyle name="Normal 4 5 2 6" xfId="1944"/>
    <cellStyle name="Normal 4 5 2 6 10" xfId="44459"/>
    <cellStyle name="Normal 4 5 2 6 2" xfId="11732"/>
    <cellStyle name="Normal 4 5 2 6 2 2" xfId="22234"/>
    <cellStyle name="Normal 4 5 2 6 2 3" xfId="33422"/>
    <cellStyle name="Normal 4 5 2 6 3" xfId="13460"/>
    <cellStyle name="Normal 4 5 2 6 3 2" xfId="24127"/>
    <cellStyle name="Normal 4 5 2 6 3 3" xfId="35313"/>
    <cellStyle name="Normal 4 5 2 6 4" xfId="15185"/>
    <cellStyle name="Normal 4 5 2 6 4 2" xfId="26023"/>
    <cellStyle name="Normal 4 5 2 6 4 3" xfId="37209"/>
    <cellStyle name="Normal 4 5 2 6 5" xfId="16910"/>
    <cellStyle name="Normal 4 5 2 6 5 2" xfId="27919"/>
    <cellStyle name="Normal 4 5 2 6 5 3" xfId="39105"/>
    <cellStyle name="Normal 4 5 2 6 6" xfId="18635"/>
    <cellStyle name="Normal 4 5 2 6 6 2" xfId="29815"/>
    <cellStyle name="Normal 4 5 2 6 6 3" xfId="41001"/>
    <cellStyle name="Normal 4 5 2 6 7" xfId="20360"/>
    <cellStyle name="Normal 4 5 2 6 8" xfId="31548"/>
    <cellStyle name="Normal 4 5 2 6 9" xfId="42734"/>
    <cellStyle name="Normal 4 5 2 7" xfId="10291"/>
    <cellStyle name="Normal 4 5 2 7 2" xfId="20654"/>
    <cellStyle name="Normal 4 5 2 7 3" xfId="31842"/>
    <cellStyle name="Normal 4 5 2 8" xfId="12020"/>
    <cellStyle name="Normal 4 5 2 8 2" xfId="22547"/>
    <cellStyle name="Normal 4 5 2 8 3" xfId="33733"/>
    <cellStyle name="Normal 4 5 2 9" xfId="13745"/>
    <cellStyle name="Normal 4 5 2 9 2" xfId="24443"/>
    <cellStyle name="Normal 4 5 2 9 3" xfId="35629"/>
    <cellStyle name="Normal 4 5 3" xfId="522"/>
    <cellStyle name="Normal 4 5 3 10" xfId="43163"/>
    <cellStyle name="Normal 4 5 3 2" xfId="10436"/>
    <cellStyle name="Normal 4 5 3 2 2" xfId="20812"/>
    <cellStyle name="Normal 4 5 3 2 3" xfId="32000"/>
    <cellStyle name="Normal 4 5 3 3" xfId="12164"/>
    <cellStyle name="Normal 4 5 3 3 2" xfId="22705"/>
    <cellStyle name="Normal 4 5 3 3 3" xfId="33891"/>
    <cellStyle name="Normal 4 5 3 4" xfId="13889"/>
    <cellStyle name="Normal 4 5 3 4 2" xfId="24601"/>
    <cellStyle name="Normal 4 5 3 4 3" xfId="35787"/>
    <cellStyle name="Normal 4 5 3 5" xfId="15614"/>
    <cellStyle name="Normal 4 5 3 5 2" xfId="26497"/>
    <cellStyle name="Normal 4 5 3 5 3" xfId="37683"/>
    <cellStyle name="Normal 4 5 3 6" xfId="17339"/>
    <cellStyle name="Normal 4 5 3 6 2" xfId="28393"/>
    <cellStyle name="Normal 4 5 3 6 3" xfId="39579"/>
    <cellStyle name="Normal 4 5 3 7" xfId="19064"/>
    <cellStyle name="Normal 4 5 3 8" xfId="30252"/>
    <cellStyle name="Normal 4 5 3 9" xfId="41438"/>
    <cellStyle name="Normal 4 5 4" xfId="838"/>
    <cellStyle name="Normal 4 5 4 10" xfId="43451"/>
    <cellStyle name="Normal 4 5 4 2" xfId="10724"/>
    <cellStyle name="Normal 4 5 4 2 2" xfId="21128"/>
    <cellStyle name="Normal 4 5 4 2 3" xfId="32316"/>
    <cellStyle name="Normal 4 5 4 3" xfId="12452"/>
    <cellStyle name="Normal 4 5 4 3 2" xfId="23021"/>
    <cellStyle name="Normal 4 5 4 3 3" xfId="34207"/>
    <cellStyle name="Normal 4 5 4 4" xfId="14177"/>
    <cellStyle name="Normal 4 5 4 4 2" xfId="24917"/>
    <cellStyle name="Normal 4 5 4 4 3" xfId="36103"/>
    <cellStyle name="Normal 4 5 4 5" xfId="15902"/>
    <cellStyle name="Normal 4 5 4 5 2" xfId="26813"/>
    <cellStyle name="Normal 4 5 4 5 3" xfId="37999"/>
    <cellStyle name="Normal 4 5 4 6" xfId="17627"/>
    <cellStyle name="Normal 4 5 4 6 2" xfId="28709"/>
    <cellStyle name="Normal 4 5 4 6 3" xfId="39895"/>
    <cellStyle name="Normal 4 5 4 7" xfId="19352"/>
    <cellStyle name="Normal 4 5 4 8" xfId="30540"/>
    <cellStyle name="Normal 4 5 4 9" xfId="41726"/>
    <cellStyle name="Normal 4 5 5" xfId="1154"/>
    <cellStyle name="Normal 4 5 5 10" xfId="43739"/>
    <cellStyle name="Normal 4 5 5 2" xfId="11012"/>
    <cellStyle name="Normal 4 5 5 2 2" xfId="21444"/>
    <cellStyle name="Normal 4 5 5 2 3" xfId="32632"/>
    <cellStyle name="Normal 4 5 5 3" xfId="12740"/>
    <cellStyle name="Normal 4 5 5 3 2" xfId="23337"/>
    <cellStyle name="Normal 4 5 5 3 3" xfId="34523"/>
    <cellStyle name="Normal 4 5 5 4" xfId="14465"/>
    <cellStyle name="Normal 4 5 5 4 2" xfId="25233"/>
    <cellStyle name="Normal 4 5 5 4 3" xfId="36419"/>
    <cellStyle name="Normal 4 5 5 5" xfId="16190"/>
    <cellStyle name="Normal 4 5 5 5 2" xfId="27129"/>
    <cellStyle name="Normal 4 5 5 5 3" xfId="38315"/>
    <cellStyle name="Normal 4 5 5 6" xfId="17915"/>
    <cellStyle name="Normal 4 5 5 6 2" xfId="29025"/>
    <cellStyle name="Normal 4 5 5 6 3" xfId="40211"/>
    <cellStyle name="Normal 4 5 5 7" xfId="19640"/>
    <cellStyle name="Normal 4 5 5 8" xfId="30828"/>
    <cellStyle name="Normal 4 5 5 9" xfId="42014"/>
    <cellStyle name="Normal 4 5 6" xfId="1470"/>
    <cellStyle name="Normal 4 5 6 10" xfId="44027"/>
    <cellStyle name="Normal 4 5 6 2" xfId="11300"/>
    <cellStyle name="Normal 4 5 6 2 2" xfId="21760"/>
    <cellStyle name="Normal 4 5 6 2 3" xfId="32948"/>
    <cellStyle name="Normal 4 5 6 3" xfId="13028"/>
    <cellStyle name="Normal 4 5 6 3 2" xfId="23653"/>
    <cellStyle name="Normal 4 5 6 3 3" xfId="34839"/>
    <cellStyle name="Normal 4 5 6 4" xfId="14753"/>
    <cellStyle name="Normal 4 5 6 4 2" xfId="25549"/>
    <cellStyle name="Normal 4 5 6 4 3" xfId="36735"/>
    <cellStyle name="Normal 4 5 6 5" xfId="16478"/>
    <cellStyle name="Normal 4 5 6 5 2" xfId="27445"/>
    <cellStyle name="Normal 4 5 6 5 3" xfId="38631"/>
    <cellStyle name="Normal 4 5 6 6" xfId="18203"/>
    <cellStyle name="Normal 4 5 6 6 2" xfId="29341"/>
    <cellStyle name="Normal 4 5 6 6 3" xfId="40527"/>
    <cellStyle name="Normal 4 5 6 7" xfId="19928"/>
    <cellStyle name="Normal 4 5 6 8" xfId="31116"/>
    <cellStyle name="Normal 4 5 6 9" xfId="42302"/>
    <cellStyle name="Normal 4 5 7" xfId="1786"/>
    <cellStyle name="Normal 4 5 7 10" xfId="44315"/>
    <cellStyle name="Normal 4 5 7 2" xfId="11588"/>
    <cellStyle name="Normal 4 5 7 2 2" xfId="22076"/>
    <cellStyle name="Normal 4 5 7 2 3" xfId="33264"/>
    <cellStyle name="Normal 4 5 7 3" xfId="13316"/>
    <cellStyle name="Normal 4 5 7 3 2" xfId="23969"/>
    <cellStyle name="Normal 4 5 7 3 3" xfId="35155"/>
    <cellStyle name="Normal 4 5 7 4" xfId="15041"/>
    <cellStyle name="Normal 4 5 7 4 2" xfId="25865"/>
    <cellStyle name="Normal 4 5 7 4 3" xfId="37051"/>
    <cellStyle name="Normal 4 5 7 5" xfId="16766"/>
    <cellStyle name="Normal 4 5 7 5 2" xfId="27761"/>
    <cellStyle name="Normal 4 5 7 5 3" xfId="38947"/>
    <cellStyle name="Normal 4 5 7 6" xfId="18491"/>
    <cellStyle name="Normal 4 5 7 6 2" xfId="29657"/>
    <cellStyle name="Normal 4 5 7 6 3" xfId="40843"/>
    <cellStyle name="Normal 4 5 7 7" xfId="20216"/>
    <cellStyle name="Normal 4 5 7 8" xfId="31404"/>
    <cellStyle name="Normal 4 5 7 9" xfId="42590"/>
    <cellStyle name="Normal 4 5 8" xfId="2101"/>
    <cellStyle name="Normal 4 5 8 2" xfId="20504"/>
    <cellStyle name="Normal 4 5 8 3" xfId="31692"/>
    <cellStyle name="Normal 4 5 9" xfId="11876"/>
    <cellStyle name="Normal 4 5 9 2" xfId="22389"/>
    <cellStyle name="Normal 4 5 9 3" xfId="33575"/>
    <cellStyle name="Normal 4 6" xfId="226"/>
    <cellStyle name="Normal 4 6 10" xfId="13621"/>
    <cellStyle name="Normal 4 6 10 2" xfId="24307"/>
    <cellStyle name="Normal 4 6 10 3" xfId="35493"/>
    <cellStyle name="Normal 4 6 11" xfId="15346"/>
    <cellStyle name="Normal 4 6 11 2" xfId="26203"/>
    <cellStyle name="Normal 4 6 11 3" xfId="37389"/>
    <cellStyle name="Normal 4 6 12" xfId="17071"/>
    <cellStyle name="Normal 4 6 12 2" xfId="28099"/>
    <cellStyle name="Normal 4 6 12 3" xfId="39285"/>
    <cellStyle name="Normal 4 6 13" xfId="18796"/>
    <cellStyle name="Normal 4 6 14" xfId="29984"/>
    <cellStyle name="Normal 4 6 15" xfId="41170"/>
    <cellStyle name="Normal 4 6 16" xfId="42895"/>
    <cellStyle name="Normal 4 6 2" xfId="384"/>
    <cellStyle name="Normal 4 6 2 10" xfId="15490"/>
    <cellStyle name="Normal 4 6 2 10 2" xfId="26361"/>
    <cellStyle name="Normal 4 6 2 10 3" xfId="37547"/>
    <cellStyle name="Normal 4 6 2 11" xfId="17215"/>
    <cellStyle name="Normal 4 6 2 11 2" xfId="28257"/>
    <cellStyle name="Normal 4 6 2 11 3" xfId="39443"/>
    <cellStyle name="Normal 4 6 2 12" xfId="18940"/>
    <cellStyle name="Normal 4 6 2 13" xfId="30128"/>
    <cellStyle name="Normal 4 6 2 14" xfId="41314"/>
    <cellStyle name="Normal 4 6 2 15" xfId="43039"/>
    <cellStyle name="Normal 4 6 2 2" xfId="702"/>
    <cellStyle name="Normal 4 6 2 2 10" xfId="43327"/>
    <cellStyle name="Normal 4 6 2 2 2" xfId="10600"/>
    <cellStyle name="Normal 4 6 2 2 2 2" xfId="20992"/>
    <cellStyle name="Normal 4 6 2 2 2 3" xfId="32180"/>
    <cellStyle name="Normal 4 6 2 2 3" xfId="12328"/>
    <cellStyle name="Normal 4 6 2 2 3 2" xfId="22885"/>
    <cellStyle name="Normal 4 6 2 2 3 3" xfId="34071"/>
    <cellStyle name="Normal 4 6 2 2 4" xfId="14053"/>
    <cellStyle name="Normal 4 6 2 2 4 2" xfId="24781"/>
    <cellStyle name="Normal 4 6 2 2 4 3" xfId="35967"/>
    <cellStyle name="Normal 4 6 2 2 5" xfId="15778"/>
    <cellStyle name="Normal 4 6 2 2 5 2" xfId="26677"/>
    <cellStyle name="Normal 4 6 2 2 5 3" xfId="37863"/>
    <cellStyle name="Normal 4 6 2 2 6" xfId="17503"/>
    <cellStyle name="Normal 4 6 2 2 6 2" xfId="28573"/>
    <cellStyle name="Normal 4 6 2 2 6 3" xfId="39759"/>
    <cellStyle name="Normal 4 6 2 2 7" xfId="19228"/>
    <cellStyle name="Normal 4 6 2 2 8" xfId="30416"/>
    <cellStyle name="Normal 4 6 2 2 9" xfId="41602"/>
    <cellStyle name="Normal 4 6 2 3" xfId="1018"/>
    <cellStyle name="Normal 4 6 2 3 10" xfId="43615"/>
    <cellStyle name="Normal 4 6 2 3 2" xfId="10888"/>
    <cellStyle name="Normal 4 6 2 3 2 2" xfId="21308"/>
    <cellStyle name="Normal 4 6 2 3 2 3" xfId="32496"/>
    <cellStyle name="Normal 4 6 2 3 3" xfId="12616"/>
    <cellStyle name="Normal 4 6 2 3 3 2" xfId="23201"/>
    <cellStyle name="Normal 4 6 2 3 3 3" xfId="34387"/>
    <cellStyle name="Normal 4 6 2 3 4" xfId="14341"/>
    <cellStyle name="Normal 4 6 2 3 4 2" xfId="25097"/>
    <cellStyle name="Normal 4 6 2 3 4 3" xfId="36283"/>
    <cellStyle name="Normal 4 6 2 3 5" xfId="16066"/>
    <cellStyle name="Normal 4 6 2 3 5 2" xfId="26993"/>
    <cellStyle name="Normal 4 6 2 3 5 3" xfId="38179"/>
    <cellStyle name="Normal 4 6 2 3 6" xfId="17791"/>
    <cellStyle name="Normal 4 6 2 3 6 2" xfId="28889"/>
    <cellStyle name="Normal 4 6 2 3 6 3" xfId="40075"/>
    <cellStyle name="Normal 4 6 2 3 7" xfId="19516"/>
    <cellStyle name="Normal 4 6 2 3 8" xfId="30704"/>
    <cellStyle name="Normal 4 6 2 3 9" xfId="41890"/>
    <cellStyle name="Normal 4 6 2 4" xfId="1334"/>
    <cellStyle name="Normal 4 6 2 4 10" xfId="43903"/>
    <cellStyle name="Normal 4 6 2 4 2" xfId="11176"/>
    <cellStyle name="Normal 4 6 2 4 2 2" xfId="21624"/>
    <cellStyle name="Normal 4 6 2 4 2 3" xfId="32812"/>
    <cellStyle name="Normal 4 6 2 4 3" xfId="12904"/>
    <cellStyle name="Normal 4 6 2 4 3 2" xfId="23517"/>
    <cellStyle name="Normal 4 6 2 4 3 3" xfId="34703"/>
    <cellStyle name="Normal 4 6 2 4 4" xfId="14629"/>
    <cellStyle name="Normal 4 6 2 4 4 2" xfId="25413"/>
    <cellStyle name="Normal 4 6 2 4 4 3" xfId="36599"/>
    <cellStyle name="Normal 4 6 2 4 5" xfId="16354"/>
    <cellStyle name="Normal 4 6 2 4 5 2" xfId="27309"/>
    <cellStyle name="Normal 4 6 2 4 5 3" xfId="38495"/>
    <cellStyle name="Normal 4 6 2 4 6" xfId="18079"/>
    <cellStyle name="Normal 4 6 2 4 6 2" xfId="29205"/>
    <cellStyle name="Normal 4 6 2 4 6 3" xfId="40391"/>
    <cellStyle name="Normal 4 6 2 4 7" xfId="19804"/>
    <cellStyle name="Normal 4 6 2 4 8" xfId="30992"/>
    <cellStyle name="Normal 4 6 2 4 9" xfId="42178"/>
    <cellStyle name="Normal 4 6 2 5" xfId="1650"/>
    <cellStyle name="Normal 4 6 2 5 10" xfId="44191"/>
    <cellStyle name="Normal 4 6 2 5 2" xfId="11464"/>
    <cellStyle name="Normal 4 6 2 5 2 2" xfId="21940"/>
    <cellStyle name="Normal 4 6 2 5 2 3" xfId="33128"/>
    <cellStyle name="Normal 4 6 2 5 3" xfId="13192"/>
    <cellStyle name="Normal 4 6 2 5 3 2" xfId="23833"/>
    <cellStyle name="Normal 4 6 2 5 3 3" xfId="35019"/>
    <cellStyle name="Normal 4 6 2 5 4" xfId="14917"/>
    <cellStyle name="Normal 4 6 2 5 4 2" xfId="25729"/>
    <cellStyle name="Normal 4 6 2 5 4 3" xfId="36915"/>
    <cellStyle name="Normal 4 6 2 5 5" xfId="16642"/>
    <cellStyle name="Normal 4 6 2 5 5 2" xfId="27625"/>
    <cellStyle name="Normal 4 6 2 5 5 3" xfId="38811"/>
    <cellStyle name="Normal 4 6 2 5 6" xfId="18367"/>
    <cellStyle name="Normal 4 6 2 5 6 2" xfId="29521"/>
    <cellStyle name="Normal 4 6 2 5 6 3" xfId="40707"/>
    <cellStyle name="Normal 4 6 2 5 7" xfId="20092"/>
    <cellStyle name="Normal 4 6 2 5 8" xfId="31280"/>
    <cellStyle name="Normal 4 6 2 5 9" xfId="42466"/>
    <cellStyle name="Normal 4 6 2 6" xfId="1966"/>
    <cellStyle name="Normal 4 6 2 6 10" xfId="44479"/>
    <cellStyle name="Normal 4 6 2 6 2" xfId="11752"/>
    <cellStyle name="Normal 4 6 2 6 2 2" xfId="22256"/>
    <cellStyle name="Normal 4 6 2 6 2 3" xfId="33444"/>
    <cellStyle name="Normal 4 6 2 6 3" xfId="13480"/>
    <cellStyle name="Normal 4 6 2 6 3 2" xfId="24149"/>
    <cellStyle name="Normal 4 6 2 6 3 3" xfId="35335"/>
    <cellStyle name="Normal 4 6 2 6 4" xfId="15205"/>
    <cellStyle name="Normal 4 6 2 6 4 2" xfId="26045"/>
    <cellStyle name="Normal 4 6 2 6 4 3" xfId="37231"/>
    <cellStyle name="Normal 4 6 2 6 5" xfId="16930"/>
    <cellStyle name="Normal 4 6 2 6 5 2" xfId="27941"/>
    <cellStyle name="Normal 4 6 2 6 5 3" xfId="39127"/>
    <cellStyle name="Normal 4 6 2 6 6" xfId="18655"/>
    <cellStyle name="Normal 4 6 2 6 6 2" xfId="29837"/>
    <cellStyle name="Normal 4 6 2 6 6 3" xfId="41023"/>
    <cellStyle name="Normal 4 6 2 6 7" xfId="20380"/>
    <cellStyle name="Normal 4 6 2 6 8" xfId="31568"/>
    <cellStyle name="Normal 4 6 2 6 9" xfId="42754"/>
    <cellStyle name="Normal 4 6 2 7" xfId="10311"/>
    <cellStyle name="Normal 4 6 2 7 2" xfId="20676"/>
    <cellStyle name="Normal 4 6 2 7 3" xfId="31864"/>
    <cellStyle name="Normal 4 6 2 8" xfId="12040"/>
    <cellStyle name="Normal 4 6 2 8 2" xfId="22569"/>
    <cellStyle name="Normal 4 6 2 8 3" xfId="33755"/>
    <cellStyle name="Normal 4 6 2 9" xfId="13765"/>
    <cellStyle name="Normal 4 6 2 9 2" xfId="24465"/>
    <cellStyle name="Normal 4 6 2 9 3" xfId="35651"/>
    <cellStyle name="Normal 4 6 3" xfId="544"/>
    <cellStyle name="Normal 4 6 3 10" xfId="43183"/>
    <cellStyle name="Normal 4 6 3 2" xfId="10456"/>
    <cellStyle name="Normal 4 6 3 2 2" xfId="20834"/>
    <cellStyle name="Normal 4 6 3 2 3" xfId="32022"/>
    <cellStyle name="Normal 4 6 3 3" xfId="12184"/>
    <cellStyle name="Normal 4 6 3 3 2" xfId="22727"/>
    <cellStyle name="Normal 4 6 3 3 3" xfId="33913"/>
    <cellStyle name="Normal 4 6 3 4" xfId="13909"/>
    <cellStyle name="Normal 4 6 3 4 2" xfId="24623"/>
    <cellStyle name="Normal 4 6 3 4 3" xfId="35809"/>
    <cellStyle name="Normal 4 6 3 5" xfId="15634"/>
    <cellStyle name="Normal 4 6 3 5 2" xfId="26519"/>
    <cellStyle name="Normal 4 6 3 5 3" xfId="37705"/>
    <cellStyle name="Normal 4 6 3 6" xfId="17359"/>
    <cellStyle name="Normal 4 6 3 6 2" xfId="28415"/>
    <cellStyle name="Normal 4 6 3 6 3" xfId="39601"/>
    <cellStyle name="Normal 4 6 3 7" xfId="19084"/>
    <cellStyle name="Normal 4 6 3 8" xfId="30272"/>
    <cellStyle name="Normal 4 6 3 9" xfId="41458"/>
    <cellStyle name="Normal 4 6 4" xfId="860"/>
    <cellStyle name="Normal 4 6 4 10" xfId="43471"/>
    <cellStyle name="Normal 4 6 4 2" xfId="10744"/>
    <cellStyle name="Normal 4 6 4 2 2" xfId="21150"/>
    <cellStyle name="Normal 4 6 4 2 3" xfId="32338"/>
    <cellStyle name="Normal 4 6 4 3" xfId="12472"/>
    <cellStyle name="Normal 4 6 4 3 2" xfId="23043"/>
    <cellStyle name="Normal 4 6 4 3 3" xfId="34229"/>
    <cellStyle name="Normal 4 6 4 4" xfId="14197"/>
    <cellStyle name="Normal 4 6 4 4 2" xfId="24939"/>
    <cellStyle name="Normal 4 6 4 4 3" xfId="36125"/>
    <cellStyle name="Normal 4 6 4 5" xfId="15922"/>
    <cellStyle name="Normal 4 6 4 5 2" xfId="26835"/>
    <cellStyle name="Normal 4 6 4 5 3" xfId="38021"/>
    <cellStyle name="Normal 4 6 4 6" xfId="17647"/>
    <cellStyle name="Normal 4 6 4 6 2" xfId="28731"/>
    <cellStyle name="Normal 4 6 4 6 3" xfId="39917"/>
    <cellStyle name="Normal 4 6 4 7" xfId="19372"/>
    <cellStyle name="Normal 4 6 4 8" xfId="30560"/>
    <cellStyle name="Normal 4 6 4 9" xfId="41746"/>
    <cellStyle name="Normal 4 6 5" xfId="1176"/>
    <cellStyle name="Normal 4 6 5 10" xfId="43759"/>
    <cellStyle name="Normal 4 6 5 2" xfId="11032"/>
    <cellStyle name="Normal 4 6 5 2 2" xfId="21466"/>
    <cellStyle name="Normal 4 6 5 2 3" xfId="32654"/>
    <cellStyle name="Normal 4 6 5 3" xfId="12760"/>
    <cellStyle name="Normal 4 6 5 3 2" xfId="23359"/>
    <cellStyle name="Normal 4 6 5 3 3" xfId="34545"/>
    <cellStyle name="Normal 4 6 5 4" xfId="14485"/>
    <cellStyle name="Normal 4 6 5 4 2" xfId="25255"/>
    <cellStyle name="Normal 4 6 5 4 3" xfId="36441"/>
    <cellStyle name="Normal 4 6 5 5" xfId="16210"/>
    <cellStyle name="Normal 4 6 5 5 2" xfId="27151"/>
    <cellStyle name="Normal 4 6 5 5 3" xfId="38337"/>
    <cellStyle name="Normal 4 6 5 6" xfId="17935"/>
    <cellStyle name="Normal 4 6 5 6 2" xfId="29047"/>
    <cellStyle name="Normal 4 6 5 6 3" xfId="40233"/>
    <cellStyle name="Normal 4 6 5 7" xfId="19660"/>
    <cellStyle name="Normal 4 6 5 8" xfId="30848"/>
    <cellStyle name="Normal 4 6 5 9" xfId="42034"/>
    <cellStyle name="Normal 4 6 6" xfId="1492"/>
    <cellStyle name="Normal 4 6 6 10" xfId="44047"/>
    <cellStyle name="Normal 4 6 6 2" xfId="11320"/>
    <cellStyle name="Normal 4 6 6 2 2" xfId="21782"/>
    <cellStyle name="Normal 4 6 6 2 3" xfId="32970"/>
    <cellStyle name="Normal 4 6 6 3" xfId="13048"/>
    <cellStyle name="Normal 4 6 6 3 2" xfId="23675"/>
    <cellStyle name="Normal 4 6 6 3 3" xfId="34861"/>
    <cellStyle name="Normal 4 6 6 4" xfId="14773"/>
    <cellStyle name="Normal 4 6 6 4 2" xfId="25571"/>
    <cellStyle name="Normal 4 6 6 4 3" xfId="36757"/>
    <cellStyle name="Normal 4 6 6 5" xfId="16498"/>
    <cellStyle name="Normal 4 6 6 5 2" xfId="27467"/>
    <cellStyle name="Normal 4 6 6 5 3" xfId="38653"/>
    <cellStyle name="Normal 4 6 6 6" xfId="18223"/>
    <cellStyle name="Normal 4 6 6 6 2" xfId="29363"/>
    <cellStyle name="Normal 4 6 6 6 3" xfId="40549"/>
    <cellStyle name="Normal 4 6 6 7" xfId="19948"/>
    <cellStyle name="Normal 4 6 6 8" xfId="31136"/>
    <cellStyle name="Normal 4 6 6 9" xfId="42322"/>
    <cellStyle name="Normal 4 6 7" xfId="1808"/>
    <cellStyle name="Normal 4 6 7 10" xfId="44335"/>
    <cellStyle name="Normal 4 6 7 2" xfId="11608"/>
    <cellStyle name="Normal 4 6 7 2 2" xfId="22098"/>
    <cellStyle name="Normal 4 6 7 2 3" xfId="33286"/>
    <cellStyle name="Normal 4 6 7 3" xfId="13336"/>
    <cellStyle name="Normal 4 6 7 3 2" xfId="23991"/>
    <cellStyle name="Normal 4 6 7 3 3" xfId="35177"/>
    <cellStyle name="Normal 4 6 7 4" xfId="15061"/>
    <cellStyle name="Normal 4 6 7 4 2" xfId="25887"/>
    <cellStyle name="Normal 4 6 7 4 3" xfId="37073"/>
    <cellStyle name="Normal 4 6 7 5" xfId="16786"/>
    <cellStyle name="Normal 4 6 7 5 2" xfId="27783"/>
    <cellStyle name="Normal 4 6 7 5 3" xfId="38969"/>
    <cellStyle name="Normal 4 6 7 6" xfId="18511"/>
    <cellStyle name="Normal 4 6 7 6 2" xfId="29679"/>
    <cellStyle name="Normal 4 6 7 6 3" xfId="40865"/>
    <cellStyle name="Normal 4 6 7 7" xfId="20236"/>
    <cellStyle name="Normal 4 6 7 8" xfId="31424"/>
    <cellStyle name="Normal 4 6 7 9" xfId="42610"/>
    <cellStyle name="Normal 4 6 8" xfId="2053"/>
    <cellStyle name="Normal 4 6 8 2" xfId="20524"/>
    <cellStyle name="Normal 4 6 8 3" xfId="31712"/>
    <cellStyle name="Normal 4 6 9" xfId="11896"/>
    <cellStyle name="Normal 4 6 9 2" xfId="22411"/>
    <cellStyle name="Normal 4 6 9 3" xfId="33597"/>
    <cellStyle name="Normal 4 7" xfId="294"/>
    <cellStyle name="Normal 4 7 10" xfId="15408"/>
    <cellStyle name="Normal 4 7 10 2" xfId="26271"/>
    <cellStyle name="Normal 4 7 10 3" xfId="37457"/>
    <cellStyle name="Normal 4 7 11" xfId="17133"/>
    <cellStyle name="Normal 4 7 11 2" xfId="28167"/>
    <cellStyle name="Normal 4 7 11 3" xfId="39353"/>
    <cellStyle name="Normal 4 7 12" xfId="18858"/>
    <cellStyle name="Normal 4 7 13" xfId="30046"/>
    <cellStyle name="Normal 4 7 14" xfId="41232"/>
    <cellStyle name="Normal 4 7 15" xfId="42957"/>
    <cellStyle name="Normal 4 7 2" xfId="612"/>
    <cellStyle name="Normal 4 7 2 10" xfId="43245"/>
    <cellStyle name="Normal 4 7 2 2" xfId="10518"/>
    <cellStyle name="Normal 4 7 2 2 2" xfId="20902"/>
    <cellStyle name="Normal 4 7 2 2 3" xfId="32090"/>
    <cellStyle name="Normal 4 7 2 3" xfId="12246"/>
    <cellStyle name="Normal 4 7 2 3 2" xfId="22795"/>
    <cellStyle name="Normal 4 7 2 3 3" xfId="33981"/>
    <cellStyle name="Normal 4 7 2 4" xfId="13971"/>
    <cellStyle name="Normal 4 7 2 4 2" xfId="24691"/>
    <cellStyle name="Normal 4 7 2 4 3" xfId="35877"/>
    <cellStyle name="Normal 4 7 2 5" xfId="15696"/>
    <cellStyle name="Normal 4 7 2 5 2" xfId="26587"/>
    <cellStyle name="Normal 4 7 2 5 3" xfId="37773"/>
    <cellStyle name="Normal 4 7 2 6" xfId="17421"/>
    <cellStyle name="Normal 4 7 2 6 2" xfId="28483"/>
    <cellStyle name="Normal 4 7 2 6 3" xfId="39669"/>
    <cellStyle name="Normal 4 7 2 7" xfId="19146"/>
    <cellStyle name="Normal 4 7 2 8" xfId="30334"/>
    <cellStyle name="Normal 4 7 2 9" xfId="41520"/>
    <cellStyle name="Normal 4 7 3" xfId="928"/>
    <cellStyle name="Normal 4 7 3 10" xfId="43533"/>
    <cellStyle name="Normal 4 7 3 2" xfId="10806"/>
    <cellStyle name="Normal 4 7 3 2 2" xfId="21218"/>
    <cellStyle name="Normal 4 7 3 2 3" xfId="32406"/>
    <cellStyle name="Normal 4 7 3 3" xfId="12534"/>
    <cellStyle name="Normal 4 7 3 3 2" xfId="23111"/>
    <cellStyle name="Normal 4 7 3 3 3" xfId="34297"/>
    <cellStyle name="Normal 4 7 3 4" xfId="14259"/>
    <cellStyle name="Normal 4 7 3 4 2" xfId="25007"/>
    <cellStyle name="Normal 4 7 3 4 3" xfId="36193"/>
    <cellStyle name="Normal 4 7 3 5" xfId="15984"/>
    <cellStyle name="Normal 4 7 3 5 2" xfId="26903"/>
    <cellStyle name="Normal 4 7 3 5 3" xfId="38089"/>
    <cellStyle name="Normal 4 7 3 6" xfId="17709"/>
    <cellStyle name="Normal 4 7 3 6 2" xfId="28799"/>
    <cellStyle name="Normal 4 7 3 6 3" xfId="39985"/>
    <cellStyle name="Normal 4 7 3 7" xfId="19434"/>
    <cellStyle name="Normal 4 7 3 8" xfId="30622"/>
    <cellStyle name="Normal 4 7 3 9" xfId="41808"/>
    <cellStyle name="Normal 4 7 4" xfId="1244"/>
    <cellStyle name="Normal 4 7 4 10" xfId="43821"/>
    <cellStyle name="Normal 4 7 4 2" xfId="11094"/>
    <cellStyle name="Normal 4 7 4 2 2" xfId="21534"/>
    <cellStyle name="Normal 4 7 4 2 3" xfId="32722"/>
    <cellStyle name="Normal 4 7 4 3" xfId="12822"/>
    <cellStyle name="Normal 4 7 4 3 2" xfId="23427"/>
    <cellStyle name="Normal 4 7 4 3 3" xfId="34613"/>
    <cellStyle name="Normal 4 7 4 4" xfId="14547"/>
    <cellStyle name="Normal 4 7 4 4 2" xfId="25323"/>
    <cellStyle name="Normal 4 7 4 4 3" xfId="36509"/>
    <cellStyle name="Normal 4 7 4 5" xfId="16272"/>
    <cellStyle name="Normal 4 7 4 5 2" xfId="27219"/>
    <cellStyle name="Normal 4 7 4 5 3" xfId="38405"/>
    <cellStyle name="Normal 4 7 4 6" xfId="17997"/>
    <cellStyle name="Normal 4 7 4 6 2" xfId="29115"/>
    <cellStyle name="Normal 4 7 4 6 3" xfId="40301"/>
    <cellStyle name="Normal 4 7 4 7" xfId="19722"/>
    <cellStyle name="Normal 4 7 4 8" xfId="30910"/>
    <cellStyle name="Normal 4 7 4 9" xfId="42096"/>
    <cellStyle name="Normal 4 7 5" xfId="1560"/>
    <cellStyle name="Normal 4 7 5 10" xfId="44109"/>
    <cellStyle name="Normal 4 7 5 2" xfId="11382"/>
    <cellStyle name="Normal 4 7 5 2 2" xfId="21850"/>
    <cellStyle name="Normal 4 7 5 2 3" xfId="33038"/>
    <cellStyle name="Normal 4 7 5 3" xfId="13110"/>
    <cellStyle name="Normal 4 7 5 3 2" xfId="23743"/>
    <cellStyle name="Normal 4 7 5 3 3" xfId="34929"/>
    <cellStyle name="Normal 4 7 5 4" xfId="14835"/>
    <cellStyle name="Normal 4 7 5 4 2" xfId="25639"/>
    <cellStyle name="Normal 4 7 5 4 3" xfId="36825"/>
    <cellStyle name="Normal 4 7 5 5" xfId="16560"/>
    <cellStyle name="Normal 4 7 5 5 2" xfId="27535"/>
    <cellStyle name="Normal 4 7 5 5 3" xfId="38721"/>
    <cellStyle name="Normal 4 7 5 6" xfId="18285"/>
    <cellStyle name="Normal 4 7 5 6 2" xfId="29431"/>
    <cellStyle name="Normal 4 7 5 6 3" xfId="40617"/>
    <cellStyle name="Normal 4 7 5 7" xfId="20010"/>
    <cellStyle name="Normal 4 7 5 8" xfId="31198"/>
    <cellStyle name="Normal 4 7 5 9" xfId="42384"/>
    <cellStyle name="Normal 4 7 6" xfId="1876"/>
    <cellStyle name="Normal 4 7 6 10" xfId="44397"/>
    <cellStyle name="Normal 4 7 6 2" xfId="11670"/>
    <cellStyle name="Normal 4 7 6 2 2" xfId="22166"/>
    <cellStyle name="Normal 4 7 6 2 3" xfId="33354"/>
    <cellStyle name="Normal 4 7 6 3" xfId="13398"/>
    <cellStyle name="Normal 4 7 6 3 2" xfId="24059"/>
    <cellStyle name="Normal 4 7 6 3 3" xfId="35245"/>
    <cellStyle name="Normal 4 7 6 4" xfId="15123"/>
    <cellStyle name="Normal 4 7 6 4 2" xfId="25955"/>
    <cellStyle name="Normal 4 7 6 4 3" xfId="37141"/>
    <cellStyle name="Normal 4 7 6 5" xfId="16848"/>
    <cellStyle name="Normal 4 7 6 5 2" xfId="27851"/>
    <cellStyle name="Normal 4 7 6 5 3" xfId="39037"/>
    <cellStyle name="Normal 4 7 6 6" xfId="18573"/>
    <cellStyle name="Normal 4 7 6 6 2" xfId="29747"/>
    <cellStyle name="Normal 4 7 6 6 3" xfId="40933"/>
    <cellStyle name="Normal 4 7 6 7" xfId="20298"/>
    <cellStyle name="Normal 4 7 6 8" xfId="31486"/>
    <cellStyle name="Normal 4 7 6 9" xfId="42672"/>
    <cellStyle name="Normal 4 7 7" xfId="10229"/>
    <cellStyle name="Normal 4 7 7 2" xfId="20586"/>
    <cellStyle name="Normal 4 7 7 3" xfId="31774"/>
    <cellStyle name="Normal 4 7 8" xfId="11958"/>
    <cellStyle name="Normal 4 7 8 2" xfId="22479"/>
    <cellStyle name="Normal 4 7 8 3" xfId="33665"/>
    <cellStyle name="Normal 4 7 9" xfId="13683"/>
    <cellStyle name="Normal 4 7 9 2" xfId="24375"/>
    <cellStyle name="Normal 4 7 9 3" xfId="35561"/>
    <cellStyle name="Normal 4 8" xfId="454"/>
    <cellStyle name="Normal 4 8 10" xfId="43101"/>
    <cellStyle name="Normal 4 8 2" xfId="10374"/>
    <cellStyle name="Normal 4 8 2 2" xfId="20744"/>
    <cellStyle name="Normal 4 8 2 3" xfId="31932"/>
    <cellStyle name="Normal 4 8 3" xfId="12102"/>
    <cellStyle name="Normal 4 8 3 2" xfId="22637"/>
    <cellStyle name="Normal 4 8 3 3" xfId="33823"/>
    <cellStyle name="Normal 4 8 4" xfId="13827"/>
    <cellStyle name="Normal 4 8 4 2" xfId="24533"/>
    <cellStyle name="Normal 4 8 4 3" xfId="35719"/>
    <cellStyle name="Normal 4 8 5" xfId="15552"/>
    <cellStyle name="Normal 4 8 5 2" xfId="26429"/>
    <cellStyle name="Normal 4 8 5 3" xfId="37615"/>
    <cellStyle name="Normal 4 8 6" xfId="17277"/>
    <cellStyle name="Normal 4 8 6 2" xfId="28325"/>
    <cellStyle name="Normal 4 8 6 3" xfId="39511"/>
    <cellStyle name="Normal 4 8 7" xfId="19002"/>
    <cellStyle name="Normal 4 8 8" xfId="30190"/>
    <cellStyle name="Normal 4 8 9" xfId="41376"/>
    <cellStyle name="Normal 4 9" xfId="770"/>
    <cellStyle name="Normal 4 9 10" xfId="43389"/>
    <cellStyle name="Normal 4 9 2" xfId="10662"/>
    <cellStyle name="Normal 4 9 2 2" xfId="21060"/>
    <cellStyle name="Normal 4 9 2 3" xfId="32248"/>
    <cellStyle name="Normal 4 9 3" xfId="12390"/>
    <cellStyle name="Normal 4 9 3 2" xfId="22953"/>
    <cellStyle name="Normal 4 9 3 3" xfId="34139"/>
    <cellStyle name="Normal 4 9 4" xfId="14115"/>
    <cellStyle name="Normal 4 9 4 2" xfId="24849"/>
    <cellStyle name="Normal 4 9 4 3" xfId="36035"/>
    <cellStyle name="Normal 4 9 5" xfId="15840"/>
    <cellStyle name="Normal 4 9 5 2" xfId="26745"/>
    <cellStyle name="Normal 4 9 5 3" xfId="37931"/>
    <cellStyle name="Normal 4 9 6" xfId="17565"/>
    <cellStyle name="Normal 4 9 6 2" xfId="28641"/>
    <cellStyle name="Normal 4 9 6 3" xfId="39827"/>
    <cellStyle name="Normal 4 9 7" xfId="19290"/>
    <cellStyle name="Normal 4 9 8" xfId="30478"/>
    <cellStyle name="Normal 4 9 9" xfId="41664"/>
    <cellStyle name="Normal 40" xfId="5820"/>
    <cellStyle name="Normal 5" xfId="110"/>
    <cellStyle name="Normal 5 10" xfId="6872"/>
    <cellStyle name="Normal 5 11" xfId="6572"/>
    <cellStyle name="Normal 5 12" xfId="6070"/>
    <cellStyle name="Normal 5 13" xfId="6462"/>
    <cellStyle name="Normal 5 14" xfId="5982"/>
    <cellStyle name="Normal 5 15" xfId="6229"/>
    <cellStyle name="Normal 5 16" xfId="6443"/>
    <cellStyle name="Normal 5 17" xfId="6032"/>
    <cellStyle name="Normal 5 18" xfId="6796"/>
    <cellStyle name="Normal 5 19" xfId="6278"/>
    <cellStyle name="Normal 5 2" xfId="5294"/>
    <cellStyle name="Normal 5 2 2" xfId="5589"/>
    <cellStyle name="Normal 5 3" xfId="5229"/>
    <cellStyle name="Normal 5 4" xfId="5935"/>
    <cellStyle name="Normal 5 5" xfId="5163"/>
    <cellStyle name="Normal 5 6" xfId="5986"/>
    <cellStyle name="Normal 5 7" xfId="6117"/>
    <cellStyle name="Normal 5 8" xfId="6475"/>
    <cellStyle name="Normal 5 9" xfId="6239"/>
    <cellStyle name="Normal 6" xfId="111"/>
    <cellStyle name="Normal 6 10" xfId="1087"/>
    <cellStyle name="Normal 6 10 10" xfId="43678"/>
    <cellStyle name="Normal 6 10 2" xfId="10951"/>
    <cellStyle name="Normal 6 10 2 2" xfId="21377"/>
    <cellStyle name="Normal 6 10 2 3" xfId="32565"/>
    <cellStyle name="Normal 6 10 3" xfId="12679"/>
    <cellStyle name="Normal 6 10 3 2" xfId="23270"/>
    <cellStyle name="Normal 6 10 3 3" xfId="34456"/>
    <cellStyle name="Normal 6 10 4" xfId="14404"/>
    <cellStyle name="Normal 6 10 4 2" xfId="25166"/>
    <cellStyle name="Normal 6 10 4 3" xfId="36352"/>
    <cellStyle name="Normal 6 10 5" xfId="16129"/>
    <cellStyle name="Normal 6 10 5 2" xfId="27062"/>
    <cellStyle name="Normal 6 10 5 3" xfId="38248"/>
    <cellStyle name="Normal 6 10 6" xfId="17854"/>
    <cellStyle name="Normal 6 10 6 2" xfId="28958"/>
    <cellStyle name="Normal 6 10 6 3" xfId="40144"/>
    <cellStyle name="Normal 6 10 7" xfId="19579"/>
    <cellStyle name="Normal 6 10 8" xfId="30767"/>
    <cellStyle name="Normal 6 10 9" xfId="41953"/>
    <cellStyle name="Normal 6 11" xfId="1403"/>
    <cellStyle name="Normal 6 11 10" xfId="43966"/>
    <cellStyle name="Normal 6 11 2" xfId="11239"/>
    <cellStyle name="Normal 6 11 2 2" xfId="21693"/>
    <cellStyle name="Normal 6 11 2 3" xfId="32881"/>
    <cellStyle name="Normal 6 11 3" xfId="12967"/>
    <cellStyle name="Normal 6 11 3 2" xfId="23586"/>
    <cellStyle name="Normal 6 11 3 3" xfId="34772"/>
    <cellStyle name="Normal 6 11 4" xfId="14692"/>
    <cellStyle name="Normal 6 11 4 2" xfId="25482"/>
    <cellStyle name="Normal 6 11 4 3" xfId="36668"/>
    <cellStyle name="Normal 6 11 5" xfId="16417"/>
    <cellStyle name="Normal 6 11 5 2" xfId="27378"/>
    <cellStyle name="Normal 6 11 5 3" xfId="38564"/>
    <cellStyle name="Normal 6 11 6" xfId="18142"/>
    <cellStyle name="Normal 6 11 6 2" xfId="29274"/>
    <cellStyle name="Normal 6 11 6 3" xfId="40460"/>
    <cellStyle name="Normal 6 11 7" xfId="19867"/>
    <cellStyle name="Normal 6 11 8" xfId="31055"/>
    <cellStyle name="Normal 6 11 9" xfId="42241"/>
    <cellStyle name="Normal 6 12" xfId="1719"/>
    <cellStyle name="Normal 6 12 10" xfId="44254"/>
    <cellStyle name="Normal 6 12 2" xfId="11527"/>
    <cellStyle name="Normal 6 12 2 2" xfId="22009"/>
    <cellStyle name="Normal 6 12 2 3" xfId="33197"/>
    <cellStyle name="Normal 6 12 3" xfId="13255"/>
    <cellStyle name="Normal 6 12 3 2" xfId="23902"/>
    <cellStyle name="Normal 6 12 3 3" xfId="35088"/>
    <cellStyle name="Normal 6 12 4" xfId="14980"/>
    <cellStyle name="Normal 6 12 4 2" xfId="25798"/>
    <cellStyle name="Normal 6 12 4 3" xfId="36984"/>
    <cellStyle name="Normal 6 12 5" xfId="16705"/>
    <cellStyle name="Normal 6 12 5 2" xfId="27694"/>
    <cellStyle name="Normal 6 12 5 3" xfId="38880"/>
    <cellStyle name="Normal 6 12 6" xfId="18430"/>
    <cellStyle name="Normal 6 12 6 2" xfId="29590"/>
    <cellStyle name="Normal 6 12 6 3" xfId="40776"/>
    <cellStyle name="Normal 6 12 7" xfId="20155"/>
    <cellStyle name="Normal 6 12 8" xfId="31343"/>
    <cellStyle name="Normal 6 12 9" xfId="42529"/>
    <cellStyle name="Normal 6 13" xfId="2146"/>
    <cellStyle name="Normal 6 13 2" xfId="20443"/>
    <cellStyle name="Normal 6 13 3" xfId="31631"/>
    <cellStyle name="Normal 6 14" xfId="11815"/>
    <cellStyle name="Normal 6 14 2" xfId="22323"/>
    <cellStyle name="Normal 6 14 3" xfId="33511"/>
    <cellStyle name="Normal 6 15" xfId="13541"/>
    <cellStyle name="Normal 6 15 2" xfId="24218"/>
    <cellStyle name="Normal 6 15 3" xfId="35404"/>
    <cellStyle name="Normal 6 16" xfId="15266"/>
    <cellStyle name="Normal 6 16 2" xfId="26114"/>
    <cellStyle name="Normal 6 16 3" xfId="37300"/>
    <cellStyle name="Normal 6 17" xfId="16991"/>
    <cellStyle name="Normal 6 17 2" xfId="28010"/>
    <cellStyle name="Normal 6 17 3" xfId="39196"/>
    <cellStyle name="Normal 6 18" xfId="18716"/>
    <cellStyle name="Normal 6 19" xfId="29904"/>
    <cellStyle name="Normal 6 2" xfId="159"/>
    <cellStyle name="Normal 6 2 10" xfId="11835"/>
    <cellStyle name="Normal 6 2 10 2" xfId="22344"/>
    <cellStyle name="Normal 6 2 10 3" xfId="33530"/>
    <cellStyle name="Normal 6 2 11" xfId="13560"/>
    <cellStyle name="Normal 6 2 11 2" xfId="24240"/>
    <cellStyle name="Normal 6 2 11 3" xfId="35426"/>
    <cellStyle name="Normal 6 2 12" xfId="15285"/>
    <cellStyle name="Normal 6 2 12 2" xfId="26136"/>
    <cellStyle name="Normal 6 2 12 3" xfId="37322"/>
    <cellStyle name="Normal 6 2 13" xfId="17010"/>
    <cellStyle name="Normal 6 2 13 2" xfId="28032"/>
    <cellStyle name="Normal 6 2 13 3" xfId="39218"/>
    <cellStyle name="Normal 6 2 14" xfId="18735"/>
    <cellStyle name="Normal 6 2 15" xfId="29923"/>
    <cellStyle name="Normal 6 2 16" xfId="41109"/>
    <cellStyle name="Normal 6 2 17" xfId="42834"/>
    <cellStyle name="Normal 6 2 2" xfId="249"/>
    <cellStyle name="Normal 6 2 2 10" xfId="13642"/>
    <cellStyle name="Normal 6 2 2 10 2" xfId="24330"/>
    <cellStyle name="Normal 6 2 2 10 3" xfId="35516"/>
    <cellStyle name="Normal 6 2 2 11" xfId="15367"/>
    <cellStyle name="Normal 6 2 2 11 2" xfId="26226"/>
    <cellStyle name="Normal 6 2 2 11 3" xfId="37412"/>
    <cellStyle name="Normal 6 2 2 12" xfId="17092"/>
    <cellStyle name="Normal 6 2 2 12 2" xfId="28122"/>
    <cellStyle name="Normal 6 2 2 12 3" xfId="39308"/>
    <cellStyle name="Normal 6 2 2 13" xfId="18817"/>
    <cellStyle name="Normal 6 2 2 14" xfId="30005"/>
    <cellStyle name="Normal 6 2 2 15" xfId="41191"/>
    <cellStyle name="Normal 6 2 2 16" xfId="42916"/>
    <cellStyle name="Normal 6 2 2 2" xfId="407"/>
    <cellStyle name="Normal 6 2 2 2 10" xfId="15511"/>
    <cellStyle name="Normal 6 2 2 2 10 2" xfId="26384"/>
    <cellStyle name="Normal 6 2 2 2 10 3" xfId="37570"/>
    <cellStyle name="Normal 6 2 2 2 11" xfId="17236"/>
    <cellStyle name="Normal 6 2 2 2 11 2" xfId="28280"/>
    <cellStyle name="Normal 6 2 2 2 11 3" xfId="39466"/>
    <cellStyle name="Normal 6 2 2 2 12" xfId="18961"/>
    <cellStyle name="Normal 6 2 2 2 13" xfId="30149"/>
    <cellStyle name="Normal 6 2 2 2 14" xfId="41335"/>
    <cellStyle name="Normal 6 2 2 2 15" xfId="43060"/>
    <cellStyle name="Normal 6 2 2 2 2" xfId="725"/>
    <cellStyle name="Normal 6 2 2 2 2 10" xfId="43348"/>
    <cellStyle name="Normal 6 2 2 2 2 2" xfId="10621"/>
    <cellStyle name="Normal 6 2 2 2 2 2 2" xfId="21015"/>
    <cellStyle name="Normal 6 2 2 2 2 2 3" xfId="32203"/>
    <cellStyle name="Normal 6 2 2 2 2 3" xfId="12349"/>
    <cellStyle name="Normal 6 2 2 2 2 3 2" xfId="22908"/>
    <cellStyle name="Normal 6 2 2 2 2 3 3" xfId="34094"/>
    <cellStyle name="Normal 6 2 2 2 2 4" xfId="14074"/>
    <cellStyle name="Normal 6 2 2 2 2 4 2" xfId="24804"/>
    <cellStyle name="Normal 6 2 2 2 2 4 3" xfId="35990"/>
    <cellStyle name="Normal 6 2 2 2 2 5" xfId="15799"/>
    <cellStyle name="Normal 6 2 2 2 2 5 2" xfId="26700"/>
    <cellStyle name="Normal 6 2 2 2 2 5 3" xfId="37886"/>
    <cellStyle name="Normal 6 2 2 2 2 6" xfId="17524"/>
    <cellStyle name="Normal 6 2 2 2 2 6 2" xfId="28596"/>
    <cellStyle name="Normal 6 2 2 2 2 6 3" xfId="39782"/>
    <cellStyle name="Normal 6 2 2 2 2 7" xfId="19249"/>
    <cellStyle name="Normal 6 2 2 2 2 8" xfId="30437"/>
    <cellStyle name="Normal 6 2 2 2 2 9" xfId="41623"/>
    <cellStyle name="Normal 6 2 2 2 3" xfId="1041"/>
    <cellStyle name="Normal 6 2 2 2 3 10" xfId="43636"/>
    <cellStyle name="Normal 6 2 2 2 3 2" xfId="10909"/>
    <cellStyle name="Normal 6 2 2 2 3 2 2" xfId="21331"/>
    <cellStyle name="Normal 6 2 2 2 3 2 3" xfId="32519"/>
    <cellStyle name="Normal 6 2 2 2 3 3" xfId="12637"/>
    <cellStyle name="Normal 6 2 2 2 3 3 2" xfId="23224"/>
    <cellStyle name="Normal 6 2 2 2 3 3 3" xfId="34410"/>
    <cellStyle name="Normal 6 2 2 2 3 4" xfId="14362"/>
    <cellStyle name="Normal 6 2 2 2 3 4 2" xfId="25120"/>
    <cellStyle name="Normal 6 2 2 2 3 4 3" xfId="36306"/>
    <cellStyle name="Normal 6 2 2 2 3 5" xfId="16087"/>
    <cellStyle name="Normal 6 2 2 2 3 5 2" xfId="27016"/>
    <cellStyle name="Normal 6 2 2 2 3 5 3" xfId="38202"/>
    <cellStyle name="Normal 6 2 2 2 3 6" xfId="17812"/>
    <cellStyle name="Normal 6 2 2 2 3 6 2" xfId="28912"/>
    <cellStyle name="Normal 6 2 2 2 3 6 3" xfId="40098"/>
    <cellStyle name="Normal 6 2 2 2 3 7" xfId="19537"/>
    <cellStyle name="Normal 6 2 2 2 3 8" xfId="30725"/>
    <cellStyle name="Normal 6 2 2 2 3 9" xfId="41911"/>
    <cellStyle name="Normal 6 2 2 2 4" xfId="1357"/>
    <cellStyle name="Normal 6 2 2 2 4 10" xfId="43924"/>
    <cellStyle name="Normal 6 2 2 2 4 2" xfId="11197"/>
    <cellStyle name="Normal 6 2 2 2 4 2 2" xfId="21647"/>
    <cellStyle name="Normal 6 2 2 2 4 2 3" xfId="32835"/>
    <cellStyle name="Normal 6 2 2 2 4 3" xfId="12925"/>
    <cellStyle name="Normal 6 2 2 2 4 3 2" xfId="23540"/>
    <cellStyle name="Normal 6 2 2 2 4 3 3" xfId="34726"/>
    <cellStyle name="Normal 6 2 2 2 4 4" xfId="14650"/>
    <cellStyle name="Normal 6 2 2 2 4 4 2" xfId="25436"/>
    <cellStyle name="Normal 6 2 2 2 4 4 3" xfId="36622"/>
    <cellStyle name="Normal 6 2 2 2 4 5" xfId="16375"/>
    <cellStyle name="Normal 6 2 2 2 4 5 2" xfId="27332"/>
    <cellStyle name="Normal 6 2 2 2 4 5 3" xfId="38518"/>
    <cellStyle name="Normal 6 2 2 2 4 6" xfId="18100"/>
    <cellStyle name="Normal 6 2 2 2 4 6 2" xfId="29228"/>
    <cellStyle name="Normal 6 2 2 2 4 6 3" xfId="40414"/>
    <cellStyle name="Normal 6 2 2 2 4 7" xfId="19825"/>
    <cellStyle name="Normal 6 2 2 2 4 8" xfId="31013"/>
    <cellStyle name="Normal 6 2 2 2 4 9" xfId="42199"/>
    <cellStyle name="Normal 6 2 2 2 5" xfId="1673"/>
    <cellStyle name="Normal 6 2 2 2 5 10" xfId="44212"/>
    <cellStyle name="Normal 6 2 2 2 5 2" xfId="11485"/>
    <cellStyle name="Normal 6 2 2 2 5 2 2" xfId="21963"/>
    <cellStyle name="Normal 6 2 2 2 5 2 3" xfId="33151"/>
    <cellStyle name="Normal 6 2 2 2 5 3" xfId="13213"/>
    <cellStyle name="Normal 6 2 2 2 5 3 2" xfId="23856"/>
    <cellStyle name="Normal 6 2 2 2 5 3 3" xfId="35042"/>
    <cellStyle name="Normal 6 2 2 2 5 4" xfId="14938"/>
    <cellStyle name="Normal 6 2 2 2 5 4 2" xfId="25752"/>
    <cellStyle name="Normal 6 2 2 2 5 4 3" xfId="36938"/>
    <cellStyle name="Normal 6 2 2 2 5 5" xfId="16663"/>
    <cellStyle name="Normal 6 2 2 2 5 5 2" xfId="27648"/>
    <cellStyle name="Normal 6 2 2 2 5 5 3" xfId="38834"/>
    <cellStyle name="Normal 6 2 2 2 5 6" xfId="18388"/>
    <cellStyle name="Normal 6 2 2 2 5 6 2" xfId="29544"/>
    <cellStyle name="Normal 6 2 2 2 5 6 3" xfId="40730"/>
    <cellStyle name="Normal 6 2 2 2 5 7" xfId="20113"/>
    <cellStyle name="Normal 6 2 2 2 5 8" xfId="31301"/>
    <cellStyle name="Normal 6 2 2 2 5 9" xfId="42487"/>
    <cellStyle name="Normal 6 2 2 2 6" xfId="1989"/>
    <cellStyle name="Normal 6 2 2 2 6 10" xfId="44500"/>
    <cellStyle name="Normal 6 2 2 2 6 2" xfId="11773"/>
    <cellStyle name="Normal 6 2 2 2 6 2 2" xfId="22279"/>
    <cellStyle name="Normal 6 2 2 2 6 2 3" xfId="33467"/>
    <cellStyle name="Normal 6 2 2 2 6 3" xfId="13501"/>
    <cellStyle name="Normal 6 2 2 2 6 3 2" xfId="24172"/>
    <cellStyle name="Normal 6 2 2 2 6 3 3" xfId="35358"/>
    <cellStyle name="Normal 6 2 2 2 6 4" xfId="15226"/>
    <cellStyle name="Normal 6 2 2 2 6 4 2" xfId="26068"/>
    <cellStyle name="Normal 6 2 2 2 6 4 3" xfId="37254"/>
    <cellStyle name="Normal 6 2 2 2 6 5" xfId="16951"/>
    <cellStyle name="Normal 6 2 2 2 6 5 2" xfId="27964"/>
    <cellStyle name="Normal 6 2 2 2 6 5 3" xfId="39150"/>
    <cellStyle name="Normal 6 2 2 2 6 6" xfId="18676"/>
    <cellStyle name="Normal 6 2 2 2 6 6 2" xfId="29860"/>
    <cellStyle name="Normal 6 2 2 2 6 6 3" xfId="41046"/>
    <cellStyle name="Normal 6 2 2 2 6 7" xfId="20401"/>
    <cellStyle name="Normal 6 2 2 2 6 8" xfId="31589"/>
    <cellStyle name="Normal 6 2 2 2 6 9" xfId="42775"/>
    <cellStyle name="Normal 6 2 2 2 7" xfId="10332"/>
    <cellStyle name="Normal 6 2 2 2 7 2" xfId="20699"/>
    <cellStyle name="Normal 6 2 2 2 7 3" xfId="31887"/>
    <cellStyle name="Normal 6 2 2 2 8" xfId="12061"/>
    <cellStyle name="Normal 6 2 2 2 8 2" xfId="22592"/>
    <cellStyle name="Normal 6 2 2 2 8 3" xfId="33778"/>
    <cellStyle name="Normal 6 2 2 2 9" xfId="13786"/>
    <cellStyle name="Normal 6 2 2 2 9 2" xfId="24488"/>
    <cellStyle name="Normal 6 2 2 2 9 3" xfId="35674"/>
    <cellStyle name="Normal 6 2 2 3" xfId="567"/>
    <cellStyle name="Normal 6 2 2 3 10" xfId="43204"/>
    <cellStyle name="Normal 6 2 2 3 2" xfId="10477"/>
    <cellStyle name="Normal 6 2 2 3 2 2" xfId="20857"/>
    <cellStyle name="Normal 6 2 2 3 2 3" xfId="32045"/>
    <cellStyle name="Normal 6 2 2 3 3" xfId="12205"/>
    <cellStyle name="Normal 6 2 2 3 3 2" xfId="22750"/>
    <cellStyle name="Normal 6 2 2 3 3 3" xfId="33936"/>
    <cellStyle name="Normal 6 2 2 3 4" xfId="13930"/>
    <cellStyle name="Normal 6 2 2 3 4 2" xfId="24646"/>
    <cellStyle name="Normal 6 2 2 3 4 3" xfId="35832"/>
    <cellStyle name="Normal 6 2 2 3 5" xfId="15655"/>
    <cellStyle name="Normal 6 2 2 3 5 2" xfId="26542"/>
    <cellStyle name="Normal 6 2 2 3 5 3" xfId="37728"/>
    <cellStyle name="Normal 6 2 2 3 6" xfId="17380"/>
    <cellStyle name="Normal 6 2 2 3 6 2" xfId="28438"/>
    <cellStyle name="Normal 6 2 2 3 6 3" xfId="39624"/>
    <cellStyle name="Normal 6 2 2 3 7" xfId="19105"/>
    <cellStyle name="Normal 6 2 2 3 8" xfId="30293"/>
    <cellStyle name="Normal 6 2 2 3 9" xfId="41479"/>
    <cellStyle name="Normal 6 2 2 4" xfId="883"/>
    <cellStyle name="Normal 6 2 2 4 10" xfId="43492"/>
    <cellStyle name="Normal 6 2 2 4 2" xfId="10765"/>
    <cellStyle name="Normal 6 2 2 4 2 2" xfId="21173"/>
    <cellStyle name="Normal 6 2 2 4 2 3" xfId="32361"/>
    <cellStyle name="Normal 6 2 2 4 3" xfId="12493"/>
    <cellStyle name="Normal 6 2 2 4 3 2" xfId="23066"/>
    <cellStyle name="Normal 6 2 2 4 3 3" xfId="34252"/>
    <cellStyle name="Normal 6 2 2 4 4" xfId="14218"/>
    <cellStyle name="Normal 6 2 2 4 4 2" xfId="24962"/>
    <cellStyle name="Normal 6 2 2 4 4 3" xfId="36148"/>
    <cellStyle name="Normal 6 2 2 4 5" xfId="15943"/>
    <cellStyle name="Normal 6 2 2 4 5 2" xfId="26858"/>
    <cellStyle name="Normal 6 2 2 4 5 3" xfId="38044"/>
    <cellStyle name="Normal 6 2 2 4 6" xfId="17668"/>
    <cellStyle name="Normal 6 2 2 4 6 2" xfId="28754"/>
    <cellStyle name="Normal 6 2 2 4 6 3" xfId="39940"/>
    <cellStyle name="Normal 6 2 2 4 7" xfId="19393"/>
    <cellStyle name="Normal 6 2 2 4 8" xfId="30581"/>
    <cellStyle name="Normal 6 2 2 4 9" xfId="41767"/>
    <cellStyle name="Normal 6 2 2 5" xfId="1199"/>
    <cellStyle name="Normal 6 2 2 5 10" xfId="43780"/>
    <cellStyle name="Normal 6 2 2 5 2" xfId="11053"/>
    <cellStyle name="Normal 6 2 2 5 2 2" xfId="21489"/>
    <cellStyle name="Normal 6 2 2 5 2 3" xfId="32677"/>
    <cellStyle name="Normal 6 2 2 5 3" xfId="12781"/>
    <cellStyle name="Normal 6 2 2 5 3 2" xfId="23382"/>
    <cellStyle name="Normal 6 2 2 5 3 3" xfId="34568"/>
    <cellStyle name="Normal 6 2 2 5 4" xfId="14506"/>
    <cellStyle name="Normal 6 2 2 5 4 2" xfId="25278"/>
    <cellStyle name="Normal 6 2 2 5 4 3" xfId="36464"/>
    <cellStyle name="Normal 6 2 2 5 5" xfId="16231"/>
    <cellStyle name="Normal 6 2 2 5 5 2" xfId="27174"/>
    <cellStyle name="Normal 6 2 2 5 5 3" xfId="38360"/>
    <cellStyle name="Normal 6 2 2 5 6" xfId="17956"/>
    <cellStyle name="Normal 6 2 2 5 6 2" xfId="29070"/>
    <cellStyle name="Normal 6 2 2 5 6 3" xfId="40256"/>
    <cellStyle name="Normal 6 2 2 5 7" xfId="19681"/>
    <cellStyle name="Normal 6 2 2 5 8" xfId="30869"/>
    <cellStyle name="Normal 6 2 2 5 9" xfId="42055"/>
    <cellStyle name="Normal 6 2 2 6" xfId="1515"/>
    <cellStyle name="Normal 6 2 2 6 10" xfId="44068"/>
    <cellStyle name="Normal 6 2 2 6 2" xfId="11341"/>
    <cellStyle name="Normal 6 2 2 6 2 2" xfId="21805"/>
    <cellStyle name="Normal 6 2 2 6 2 3" xfId="32993"/>
    <cellStyle name="Normal 6 2 2 6 3" xfId="13069"/>
    <cellStyle name="Normal 6 2 2 6 3 2" xfId="23698"/>
    <cellStyle name="Normal 6 2 2 6 3 3" xfId="34884"/>
    <cellStyle name="Normal 6 2 2 6 4" xfId="14794"/>
    <cellStyle name="Normal 6 2 2 6 4 2" xfId="25594"/>
    <cellStyle name="Normal 6 2 2 6 4 3" xfId="36780"/>
    <cellStyle name="Normal 6 2 2 6 5" xfId="16519"/>
    <cellStyle name="Normal 6 2 2 6 5 2" xfId="27490"/>
    <cellStyle name="Normal 6 2 2 6 5 3" xfId="38676"/>
    <cellStyle name="Normal 6 2 2 6 6" xfId="18244"/>
    <cellStyle name="Normal 6 2 2 6 6 2" xfId="29386"/>
    <cellStyle name="Normal 6 2 2 6 6 3" xfId="40572"/>
    <cellStyle name="Normal 6 2 2 6 7" xfId="19969"/>
    <cellStyle name="Normal 6 2 2 6 8" xfId="31157"/>
    <cellStyle name="Normal 6 2 2 6 9" xfId="42343"/>
    <cellStyle name="Normal 6 2 2 7" xfId="1831"/>
    <cellStyle name="Normal 6 2 2 7 10" xfId="44356"/>
    <cellStyle name="Normal 6 2 2 7 2" xfId="11629"/>
    <cellStyle name="Normal 6 2 2 7 2 2" xfId="22121"/>
    <cellStyle name="Normal 6 2 2 7 2 3" xfId="33309"/>
    <cellStyle name="Normal 6 2 2 7 3" xfId="13357"/>
    <cellStyle name="Normal 6 2 2 7 3 2" xfId="24014"/>
    <cellStyle name="Normal 6 2 2 7 3 3" xfId="35200"/>
    <cellStyle name="Normal 6 2 2 7 4" xfId="15082"/>
    <cellStyle name="Normal 6 2 2 7 4 2" xfId="25910"/>
    <cellStyle name="Normal 6 2 2 7 4 3" xfId="37096"/>
    <cellStyle name="Normal 6 2 2 7 5" xfId="16807"/>
    <cellStyle name="Normal 6 2 2 7 5 2" xfId="27806"/>
    <cellStyle name="Normal 6 2 2 7 5 3" xfId="38992"/>
    <cellStyle name="Normal 6 2 2 7 6" xfId="18532"/>
    <cellStyle name="Normal 6 2 2 7 6 2" xfId="29702"/>
    <cellStyle name="Normal 6 2 2 7 6 3" xfId="40888"/>
    <cellStyle name="Normal 6 2 2 7 7" xfId="20257"/>
    <cellStyle name="Normal 6 2 2 7 8" xfId="31445"/>
    <cellStyle name="Normal 6 2 2 7 9" xfId="42631"/>
    <cellStyle name="Normal 6 2 2 8" xfId="2019"/>
    <cellStyle name="Normal 6 2 2 8 2" xfId="20545"/>
    <cellStyle name="Normal 6 2 2 8 3" xfId="31733"/>
    <cellStyle name="Normal 6 2 2 9" xfId="11917"/>
    <cellStyle name="Normal 6 2 2 9 2" xfId="22434"/>
    <cellStyle name="Normal 6 2 2 9 3" xfId="33620"/>
    <cellStyle name="Normal 6 2 3" xfId="317"/>
    <cellStyle name="Normal 6 2 3 10" xfId="15429"/>
    <cellStyle name="Normal 6 2 3 10 2" xfId="26294"/>
    <cellStyle name="Normal 6 2 3 10 3" xfId="37480"/>
    <cellStyle name="Normal 6 2 3 11" xfId="17154"/>
    <cellStyle name="Normal 6 2 3 11 2" xfId="28190"/>
    <cellStyle name="Normal 6 2 3 11 3" xfId="39376"/>
    <cellStyle name="Normal 6 2 3 12" xfId="18879"/>
    <cellStyle name="Normal 6 2 3 13" xfId="30067"/>
    <cellStyle name="Normal 6 2 3 14" xfId="41253"/>
    <cellStyle name="Normal 6 2 3 15" xfId="42978"/>
    <cellStyle name="Normal 6 2 3 2" xfId="635"/>
    <cellStyle name="Normal 6 2 3 2 10" xfId="43266"/>
    <cellStyle name="Normal 6 2 3 2 2" xfId="10539"/>
    <cellStyle name="Normal 6 2 3 2 2 2" xfId="20925"/>
    <cellStyle name="Normal 6 2 3 2 2 3" xfId="32113"/>
    <cellStyle name="Normal 6 2 3 2 3" xfId="12267"/>
    <cellStyle name="Normal 6 2 3 2 3 2" xfId="22818"/>
    <cellStyle name="Normal 6 2 3 2 3 3" xfId="34004"/>
    <cellStyle name="Normal 6 2 3 2 4" xfId="13992"/>
    <cellStyle name="Normal 6 2 3 2 4 2" xfId="24714"/>
    <cellStyle name="Normal 6 2 3 2 4 3" xfId="35900"/>
    <cellStyle name="Normal 6 2 3 2 5" xfId="15717"/>
    <cellStyle name="Normal 6 2 3 2 5 2" xfId="26610"/>
    <cellStyle name="Normal 6 2 3 2 5 3" xfId="37796"/>
    <cellStyle name="Normal 6 2 3 2 6" xfId="17442"/>
    <cellStyle name="Normal 6 2 3 2 6 2" xfId="28506"/>
    <cellStyle name="Normal 6 2 3 2 6 3" xfId="39692"/>
    <cellStyle name="Normal 6 2 3 2 7" xfId="19167"/>
    <cellStyle name="Normal 6 2 3 2 8" xfId="30355"/>
    <cellStyle name="Normal 6 2 3 2 9" xfId="41541"/>
    <cellStyle name="Normal 6 2 3 3" xfId="951"/>
    <cellStyle name="Normal 6 2 3 3 10" xfId="43554"/>
    <cellStyle name="Normal 6 2 3 3 2" xfId="10827"/>
    <cellStyle name="Normal 6 2 3 3 2 2" xfId="21241"/>
    <cellStyle name="Normal 6 2 3 3 2 3" xfId="32429"/>
    <cellStyle name="Normal 6 2 3 3 3" xfId="12555"/>
    <cellStyle name="Normal 6 2 3 3 3 2" xfId="23134"/>
    <cellStyle name="Normal 6 2 3 3 3 3" xfId="34320"/>
    <cellStyle name="Normal 6 2 3 3 4" xfId="14280"/>
    <cellStyle name="Normal 6 2 3 3 4 2" xfId="25030"/>
    <cellStyle name="Normal 6 2 3 3 4 3" xfId="36216"/>
    <cellStyle name="Normal 6 2 3 3 5" xfId="16005"/>
    <cellStyle name="Normal 6 2 3 3 5 2" xfId="26926"/>
    <cellStyle name="Normal 6 2 3 3 5 3" xfId="38112"/>
    <cellStyle name="Normal 6 2 3 3 6" xfId="17730"/>
    <cellStyle name="Normal 6 2 3 3 6 2" xfId="28822"/>
    <cellStyle name="Normal 6 2 3 3 6 3" xfId="40008"/>
    <cellStyle name="Normal 6 2 3 3 7" xfId="19455"/>
    <cellStyle name="Normal 6 2 3 3 8" xfId="30643"/>
    <cellStyle name="Normal 6 2 3 3 9" xfId="41829"/>
    <cellStyle name="Normal 6 2 3 4" xfId="1267"/>
    <cellStyle name="Normal 6 2 3 4 10" xfId="43842"/>
    <cellStyle name="Normal 6 2 3 4 2" xfId="11115"/>
    <cellStyle name="Normal 6 2 3 4 2 2" xfId="21557"/>
    <cellStyle name="Normal 6 2 3 4 2 3" xfId="32745"/>
    <cellStyle name="Normal 6 2 3 4 3" xfId="12843"/>
    <cellStyle name="Normal 6 2 3 4 3 2" xfId="23450"/>
    <cellStyle name="Normal 6 2 3 4 3 3" xfId="34636"/>
    <cellStyle name="Normal 6 2 3 4 4" xfId="14568"/>
    <cellStyle name="Normal 6 2 3 4 4 2" xfId="25346"/>
    <cellStyle name="Normal 6 2 3 4 4 3" xfId="36532"/>
    <cellStyle name="Normal 6 2 3 4 5" xfId="16293"/>
    <cellStyle name="Normal 6 2 3 4 5 2" xfId="27242"/>
    <cellStyle name="Normal 6 2 3 4 5 3" xfId="38428"/>
    <cellStyle name="Normal 6 2 3 4 6" xfId="18018"/>
    <cellStyle name="Normal 6 2 3 4 6 2" xfId="29138"/>
    <cellStyle name="Normal 6 2 3 4 6 3" xfId="40324"/>
    <cellStyle name="Normal 6 2 3 4 7" xfId="19743"/>
    <cellStyle name="Normal 6 2 3 4 8" xfId="30931"/>
    <cellStyle name="Normal 6 2 3 4 9" xfId="42117"/>
    <cellStyle name="Normal 6 2 3 5" xfId="1583"/>
    <cellStyle name="Normal 6 2 3 5 10" xfId="44130"/>
    <cellStyle name="Normal 6 2 3 5 2" xfId="11403"/>
    <cellStyle name="Normal 6 2 3 5 2 2" xfId="21873"/>
    <cellStyle name="Normal 6 2 3 5 2 3" xfId="33061"/>
    <cellStyle name="Normal 6 2 3 5 3" xfId="13131"/>
    <cellStyle name="Normal 6 2 3 5 3 2" xfId="23766"/>
    <cellStyle name="Normal 6 2 3 5 3 3" xfId="34952"/>
    <cellStyle name="Normal 6 2 3 5 4" xfId="14856"/>
    <cellStyle name="Normal 6 2 3 5 4 2" xfId="25662"/>
    <cellStyle name="Normal 6 2 3 5 4 3" xfId="36848"/>
    <cellStyle name="Normal 6 2 3 5 5" xfId="16581"/>
    <cellStyle name="Normal 6 2 3 5 5 2" xfId="27558"/>
    <cellStyle name="Normal 6 2 3 5 5 3" xfId="38744"/>
    <cellStyle name="Normal 6 2 3 5 6" xfId="18306"/>
    <cellStyle name="Normal 6 2 3 5 6 2" xfId="29454"/>
    <cellStyle name="Normal 6 2 3 5 6 3" xfId="40640"/>
    <cellStyle name="Normal 6 2 3 5 7" xfId="20031"/>
    <cellStyle name="Normal 6 2 3 5 8" xfId="31219"/>
    <cellStyle name="Normal 6 2 3 5 9" xfId="42405"/>
    <cellStyle name="Normal 6 2 3 6" xfId="1899"/>
    <cellStyle name="Normal 6 2 3 6 10" xfId="44418"/>
    <cellStyle name="Normal 6 2 3 6 2" xfId="11691"/>
    <cellStyle name="Normal 6 2 3 6 2 2" xfId="22189"/>
    <cellStyle name="Normal 6 2 3 6 2 3" xfId="33377"/>
    <cellStyle name="Normal 6 2 3 6 3" xfId="13419"/>
    <cellStyle name="Normal 6 2 3 6 3 2" xfId="24082"/>
    <cellStyle name="Normal 6 2 3 6 3 3" xfId="35268"/>
    <cellStyle name="Normal 6 2 3 6 4" xfId="15144"/>
    <cellStyle name="Normal 6 2 3 6 4 2" xfId="25978"/>
    <cellStyle name="Normal 6 2 3 6 4 3" xfId="37164"/>
    <cellStyle name="Normal 6 2 3 6 5" xfId="16869"/>
    <cellStyle name="Normal 6 2 3 6 5 2" xfId="27874"/>
    <cellStyle name="Normal 6 2 3 6 5 3" xfId="39060"/>
    <cellStyle name="Normal 6 2 3 6 6" xfId="18594"/>
    <cellStyle name="Normal 6 2 3 6 6 2" xfId="29770"/>
    <cellStyle name="Normal 6 2 3 6 6 3" xfId="40956"/>
    <cellStyle name="Normal 6 2 3 6 7" xfId="20319"/>
    <cellStyle name="Normal 6 2 3 6 8" xfId="31507"/>
    <cellStyle name="Normal 6 2 3 6 9" xfId="42693"/>
    <cellStyle name="Normal 6 2 3 7" xfId="10250"/>
    <cellStyle name="Normal 6 2 3 7 2" xfId="20609"/>
    <cellStyle name="Normal 6 2 3 7 3" xfId="31797"/>
    <cellStyle name="Normal 6 2 3 8" xfId="11979"/>
    <cellStyle name="Normal 6 2 3 8 2" xfId="22502"/>
    <cellStyle name="Normal 6 2 3 8 3" xfId="33688"/>
    <cellStyle name="Normal 6 2 3 9" xfId="13704"/>
    <cellStyle name="Normal 6 2 3 9 2" xfId="24398"/>
    <cellStyle name="Normal 6 2 3 9 3" xfId="35584"/>
    <cellStyle name="Normal 6 2 4" xfId="477"/>
    <cellStyle name="Normal 6 2 4 10" xfId="43122"/>
    <cellStyle name="Normal 6 2 4 2" xfId="10395"/>
    <cellStyle name="Normal 6 2 4 2 2" xfId="20767"/>
    <cellStyle name="Normal 6 2 4 2 3" xfId="31955"/>
    <cellStyle name="Normal 6 2 4 3" xfId="12123"/>
    <cellStyle name="Normal 6 2 4 3 2" xfId="22660"/>
    <cellStyle name="Normal 6 2 4 3 3" xfId="33846"/>
    <cellStyle name="Normal 6 2 4 4" xfId="13848"/>
    <cellStyle name="Normal 6 2 4 4 2" xfId="24556"/>
    <cellStyle name="Normal 6 2 4 4 3" xfId="35742"/>
    <cellStyle name="Normal 6 2 4 5" xfId="15573"/>
    <cellStyle name="Normal 6 2 4 5 2" xfId="26452"/>
    <cellStyle name="Normal 6 2 4 5 3" xfId="37638"/>
    <cellStyle name="Normal 6 2 4 6" xfId="17298"/>
    <cellStyle name="Normal 6 2 4 6 2" xfId="28348"/>
    <cellStyle name="Normal 6 2 4 6 3" xfId="39534"/>
    <cellStyle name="Normal 6 2 4 7" xfId="19023"/>
    <cellStyle name="Normal 6 2 4 8" xfId="30211"/>
    <cellStyle name="Normal 6 2 4 9" xfId="41397"/>
    <cellStyle name="Normal 6 2 5" xfId="793"/>
    <cellStyle name="Normal 6 2 5 10" xfId="43410"/>
    <cellStyle name="Normal 6 2 5 2" xfId="10683"/>
    <cellStyle name="Normal 6 2 5 2 2" xfId="21083"/>
    <cellStyle name="Normal 6 2 5 2 3" xfId="32271"/>
    <cellStyle name="Normal 6 2 5 3" xfId="12411"/>
    <cellStyle name="Normal 6 2 5 3 2" xfId="22976"/>
    <cellStyle name="Normal 6 2 5 3 3" xfId="34162"/>
    <cellStyle name="Normal 6 2 5 4" xfId="14136"/>
    <cellStyle name="Normal 6 2 5 4 2" xfId="24872"/>
    <cellStyle name="Normal 6 2 5 4 3" xfId="36058"/>
    <cellStyle name="Normal 6 2 5 5" xfId="15861"/>
    <cellStyle name="Normal 6 2 5 5 2" xfId="26768"/>
    <cellStyle name="Normal 6 2 5 5 3" xfId="37954"/>
    <cellStyle name="Normal 6 2 5 6" xfId="17586"/>
    <cellStyle name="Normal 6 2 5 6 2" xfId="28664"/>
    <cellStyle name="Normal 6 2 5 6 3" xfId="39850"/>
    <cellStyle name="Normal 6 2 5 7" xfId="19311"/>
    <cellStyle name="Normal 6 2 5 8" xfId="30499"/>
    <cellStyle name="Normal 6 2 5 9" xfId="41685"/>
    <cellStyle name="Normal 6 2 6" xfId="1109"/>
    <cellStyle name="Normal 6 2 6 10" xfId="43698"/>
    <cellStyle name="Normal 6 2 6 2" xfId="10971"/>
    <cellStyle name="Normal 6 2 6 2 2" xfId="21399"/>
    <cellStyle name="Normal 6 2 6 2 3" xfId="32587"/>
    <cellStyle name="Normal 6 2 6 3" xfId="12699"/>
    <cellStyle name="Normal 6 2 6 3 2" xfId="23292"/>
    <cellStyle name="Normal 6 2 6 3 3" xfId="34478"/>
    <cellStyle name="Normal 6 2 6 4" xfId="14424"/>
    <cellStyle name="Normal 6 2 6 4 2" xfId="25188"/>
    <cellStyle name="Normal 6 2 6 4 3" xfId="36374"/>
    <cellStyle name="Normal 6 2 6 5" xfId="16149"/>
    <cellStyle name="Normal 6 2 6 5 2" xfId="27084"/>
    <cellStyle name="Normal 6 2 6 5 3" xfId="38270"/>
    <cellStyle name="Normal 6 2 6 6" xfId="17874"/>
    <cellStyle name="Normal 6 2 6 6 2" xfId="28980"/>
    <cellStyle name="Normal 6 2 6 6 3" xfId="40166"/>
    <cellStyle name="Normal 6 2 6 7" xfId="19599"/>
    <cellStyle name="Normal 6 2 6 8" xfId="30787"/>
    <cellStyle name="Normal 6 2 6 9" xfId="41973"/>
    <cellStyle name="Normal 6 2 7" xfId="1425"/>
    <cellStyle name="Normal 6 2 7 10" xfId="43986"/>
    <cellStyle name="Normal 6 2 7 2" xfId="11259"/>
    <cellStyle name="Normal 6 2 7 2 2" xfId="21715"/>
    <cellStyle name="Normal 6 2 7 2 3" xfId="32903"/>
    <cellStyle name="Normal 6 2 7 3" xfId="12987"/>
    <cellStyle name="Normal 6 2 7 3 2" xfId="23608"/>
    <cellStyle name="Normal 6 2 7 3 3" xfId="34794"/>
    <cellStyle name="Normal 6 2 7 4" xfId="14712"/>
    <cellStyle name="Normal 6 2 7 4 2" xfId="25504"/>
    <cellStyle name="Normal 6 2 7 4 3" xfId="36690"/>
    <cellStyle name="Normal 6 2 7 5" xfId="16437"/>
    <cellStyle name="Normal 6 2 7 5 2" xfId="27400"/>
    <cellStyle name="Normal 6 2 7 5 3" xfId="38586"/>
    <cellStyle name="Normal 6 2 7 6" xfId="18162"/>
    <cellStyle name="Normal 6 2 7 6 2" xfId="29296"/>
    <cellStyle name="Normal 6 2 7 6 3" xfId="40482"/>
    <cellStyle name="Normal 6 2 7 7" xfId="19887"/>
    <cellStyle name="Normal 6 2 7 8" xfId="31075"/>
    <cellStyle name="Normal 6 2 7 9" xfId="42261"/>
    <cellStyle name="Normal 6 2 8" xfId="1741"/>
    <cellStyle name="Normal 6 2 8 10" xfId="44274"/>
    <cellStyle name="Normal 6 2 8 2" xfId="11547"/>
    <cellStyle name="Normal 6 2 8 2 2" xfId="22031"/>
    <cellStyle name="Normal 6 2 8 2 3" xfId="33219"/>
    <cellStyle name="Normal 6 2 8 3" xfId="13275"/>
    <cellStyle name="Normal 6 2 8 3 2" xfId="23924"/>
    <cellStyle name="Normal 6 2 8 3 3" xfId="35110"/>
    <cellStyle name="Normal 6 2 8 4" xfId="15000"/>
    <cellStyle name="Normal 6 2 8 4 2" xfId="25820"/>
    <cellStyle name="Normal 6 2 8 4 3" xfId="37006"/>
    <cellStyle name="Normal 6 2 8 5" xfId="16725"/>
    <cellStyle name="Normal 6 2 8 5 2" xfId="27716"/>
    <cellStyle name="Normal 6 2 8 5 3" xfId="38902"/>
    <cellStyle name="Normal 6 2 8 6" xfId="18450"/>
    <cellStyle name="Normal 6 2 8 6 2" xfId="29612"/>
    <cellStyle name="Normal 6 2 8 6 3" xfId="40798"/>
    <cellStyle name="Normal 6 2 8 7" xfId="20175"/>
    <cellStyle name="Normal 6 2 8 8" xfId="31363"/>
    <cellStyle name="Normal 6 2 8 9" xfId="42549"/>
    <cellStyle name="Normal 6 2 9" xfId="2058"/>
    <cellStyle name="Normal 6 2 9 2" xfId="20463"/>
    <cellStyle name="Normal 6 2 9 3" xfId="31651"/>
    <cellStyle name="Normal 6 20" xfId="41090"/>
    <cellStyle name="Normal 6 21" xfId="42815"/>
    <cellStyle name="Normal 6 3" xfId="166"/>
    <cellStyle name="Normal 6 3 10" xfId="11840"/>
    <cellStyle name="Normal 6 3 10 2" xfId="22351"/>
    <cellStyle name="Normal 6 3 10 3" xfId="33537"/>
    <cellStyle name="Normal 6 3 11" xfId="13565"/>
    <cellStyle name="Normal 6 3 11 2" xfId="24247"/>
    <cellStyle name="Normal 6 3 11 3" xfId="35433"/>
    <cellStyle name="Normal 6 3 12" xfId="15290"/>
    <cellStyle name="Normal 6 3 12 2" xfId="26143"/>
    <cellStyle name="Normal 6 3 12 3" xfId="37329"/>
    <cellStyle name="Normal 6 3 13" xfId="17015"/>
    <cellStyle name="Normal 6 3 13 2" xfId="28039"/>
    <cellStyle name="Normal 6 3 13 3" xfId="39225"/>
    <cellStyle name="Normal 6 3 14" xfId="18740"/>
    <cellStyle name="Normal 6 3 15" xfId="29928"/>
    <cellStyle name="Normal 6 3 16" xfId="41114"/>
    <cellStyle name="Normal 6 3 17" xfId="42839"/>
    <cellStyle name="Normal 6 3 2" xfId="256"/>
    <cellStyle name="Normal 6 3 2 10" xfId="13647"/>
    <cellStyle name="Normal 6 3 2 10 2" xfId="24337"/>
    <cellStyle name="Normal 6 3 2 10 3" xfId="35523"/>
    <cellStyle name="Normal 6 3 2 11" xfId="15372"/>
    <cellStyle name="Normal 6 3 2 11 2" xfId="26233"/>
    <cellStyle name="Normal 6 3 2 11 3" xfId="37419"/>
    <cellStyle name="Normal 6 3 2 12" xfId="17097"/>
    <cellStyle name="Normal 6 3 2 12 2" xfId="28129"/>
    <cellStyle name="Normal 6 3 2 12 3" xfId="39315"/>
    <cellStyle name="Normal 6 3 2 13" xfId="18822"/>
    <cellStyle name="Normal 6 3 2 14" xfId="30010"/>
    <cellStyle name="Normal 6 3 2 15" xfId="41196"/>
    <cellStyle name="Normal 6 3 2 16" xfId="42921"/>
    <cellStyle name="Normal 6 3 2 2" xfId="414"/>
    <cellStyle name="Normal 6 3 2 2 10" xfId="15516"/>
    <cellStyle name="Normal 6 3 2 2 10 2" xfId="26391"/>
    <cellStyle name="Normal 6 3 2 2 10 3" xfId="37577"/>
    <cellStyle name="Normal 6 3 2 2 11" xfId="17241"/>
    <cellStyle name="Normal 6 3 2 2 11 2" xfId="28287"/>
    <cellStyle name="Normal 6 3 2 2 11 3" xfId="39473"/>
    <cellStyle name="Normal 6 3 2 2 12" xfId="18966"/>
    <cellStyle name="Normal 6 3 2 2 13" xfId="30154"/>
    <cellStyle name="Normal 6 3 2 2 14" xfId="41340"/>
    <cellStyle name="Normal 6 3 2 2 15" xfId="43065"/>
    <cellStyle name="Normal 6 3 2 2 2" xfId="732"/>
    <cellStyle name="Normal 6 3 2 2 2 10" xfId="43353"/>
    <cellStyle name="Normal 6 3 2 2 2 2" xfId="10626"/>
    <cellStyle name="Normal 6 3 2 2 2 2 2" xfId="21022"/>
    <cellStyle name="Normal 6 3 2 2 2 2 3" xfId="32210"/>
    <cellStyle name="Normal 6 3 2 2 2 3" xfId="12354"/>
    <cellStyle name="Normal 6 3 2 2 2 3 2" xfId="22915"/>
    <cellStyle name="Normal 6 3 2 2 2 3 3" xfId="34101"/>
    <cellStyle name="Normal 6 3 2 2 2 4" xfId="14079"/>
    <cellStyle name="Normal 6 3 2 2 2 4 2" xfId="24811"/>
    <cellStyle name="Normal 6 3 2 2 2 4 3" xfId="35997"/>
    <cellStyle name="Normal 6 3 2 2 2 5" xfId="15804"/>
    <cellStyle name="Normal 6 3 2 2 2 5 2" xfId="26707"/>
    <cellStyle name="Normal 6 3 2 2 2 5 3" xfId="37893"/>
    <cellStyle name="Normal 6 3 2 2 2 6" xfId="17529"/>
    <cellStyle name="Normal 6 3 2 2 2 6 2" xfId="28603"/>
    <cellStyle name="Normal 6 3 2 2 2 6 3" xfId="39789"/>
    <cellStyle name="Normal 6 3 2 2 2 7" xfId="19254"/>
    <cellStyle name="Normal 6 3 2 2 2 8" xfId="30442"/>
    <cellStyle name="Normal 6 3 2 2 2 9" xfId="41628"/>
    <cellStyle name="Normal 6 3 2 2 3" xfId="1048"/>
    <cellStyle name="Normal 6 3 2 2 3 10" xfId="43641"/>
    <cellStyle name="Normal 6 3 2 2 3 2" xfId="10914"/>
    <cellStyle name="Normal 6 3 2 2 3 2 2" xfId="21338"/>
    <cellStyle name="Normal 6 3 2 2 3 2 3" xfId="32526"/>
    <cellStyle name="Normal 6 3 2 2 3 3" xfId="12642"/>
    <cellStyle name="Normal 6 3 2 2 3 3 2" xfId="23231"/>
    <cellStyle name="Normal 6 3 2 2 3 3 3" xfId="34417"/>
    <cellStyle name="Normal 6 3 2 2 3 4" xfId="14367"/>
    <cellStyle name="Normal 6 3 2 2 3 4 2" xfId="25127"/>
    <cellStyle name="Normal 6 3 2 2 3 4 3" xfId="36313"/>
    <cellStyle name="Normal 6 3 2 2 3 5" xfId="16092"/>
    <cellStyle name="Normal 6 3 2 2 3 5 2" xfId="27023"/>
    <cellStyle name="Normal 6 3 2 2 3 5 3" xfId="38209"/>
    <cellStyle name="Normal 6 3 2 2 3 6" xfId="17817"/>
    <cellStyle name="Normal 6 3 2 2 3 6 2" xfId="28919"/>
    <cellStyle name="Normal 6 3 2 2 3 6 3" xfId="40105"/>
    <cellStyle name="Normal 6 3 2 2 3 7" xfId="19542"/>
    <cellStyle name="Normal 6 3 2 2 3 8" xfId="30730"/>
    <cellStyle name="Normal 6 3 2 2 3 9" xfId="41916"/>
    <cellStyle name="Normal 6 3 2 2 4" xfId="1364"/>
    <cellStyle name="Normal 6 3 2 2 4 10" xfId="43929"/>
    <cellStyle name="Normal 6 3 2 2 4 2" xfId="11202"/>
    <cellStyle name="Normal 6 3 2 2 4 2 2" xfId="21654"/>
    <cellStyle name="Normal 6 3 2 2 4 2 3" xfId="32842"/>
    <cellStyle name="Normal 6 3 2 2 4 3" xfId="12930"/>
    <cellStyle name="Normal 6 3 2 2 4 3 2" xfId="23547"/>
    <cellStyle name="Normal 6 3 2 2 4 3 3" xfId="34733"/>
    <cellStyle name="Normal 6 3 2 2 4 4" xfId="14655"/>
    <cellStyle name="Normal 6 3 2 2 4 4 2" xfId="25443"/>
    <cellStyle name="Normal 6 3 2 2 4 4 3" xfId="36629"/>
    <cellStyle name="Normal 6 3 2 2 4 5" xfId="16380"/>
    <cellStyle name="Normal 6 3 2 2 4 5 2" xfId="27339"/>
    <cellStyle name="Normal 6 3 2 2 4 5 3" xfId="38525"/>
    <cellStyle name="Normal 6 3 2 2 4 6" xfId="18105"/>
    <cellStyle name="Normal 6 3 2 2 4 6 2" xfId="29235"/>
    <cellStyle name="Normal 6 3 2 2 4 6 3" xfId="40421"/>
    <cellStyle name="Normal 6 3 2 2 4 7" xfId="19830"/>
    <cellStyle name="Normal 6 3 2 2 4 8" xfId="31018"/>
    <cellStyle name="Normal 6 3 2 2 4 9" xfId="42204"/>
    <cellStyle name="Normal 6 3 2 2 5" xfId="1680"/>
    <cellStyle name="Normal 6 3 2 2 5 10" xfId="44217"/>
    <cellStyle name="Normal 6 3 2 2 5 2" xfId="11490"/>
    <cellStyle name="Normal 6 3 2 2 5 2 2" xfId="21970"/>
    <cellStyle name="Normal 6 3 2 2 5 2 3" xfId="33158"/>
    <cellStyle name="Normal 6 3 2 2 5 3" xfId="13218"/>
    <cellStyle name="Normal 6 3 2 2 5 3 2" xfId="23863"/>
    <cellStyle name="Normal 6 3 2 2 5 3 3" xfId="35049"/>
    <cellStyle name="Normal 6 3 2 2 5 4" xfId="14943"/>
    <cellStyle name="Normal 6 3 2 2 5 4 2" xfId="25759"/>
    <cellStyle name="Normal 6 3 2 2 5 4 3" xfId="36945"/>
    <cellStyle name="Normal 6 3 2 2 5 5" xfId="16668"/>
    <cellStyle name="Normal 6 3 2 2 5 5 2" xfId="27655"/>
    <cellStyle name="Normal 6 3 2 2 5 5 3" xfId="38841"/>
    <cellStyle name="Normal 6 3 2 2 5 6" xfId="18393"/>
    <cellStyle name="Normal 6 3 2 2 5 6 2" xfId="29551"/>
    <cellStyle name="Normal 6 3 2 2 5 6 3" xfId="40737"/>
    <cellStyle name="Normal 6 3 2 2 5 7" xfId="20118"/>
    <cellStyle name="Normal 6 3 2 2 5 8" xfId="31306"/>
    <cellStyle name="Normal 6 3 2 2 5 9" xfId="42492"/>
    <cellStyle name="Normal 6 3 2 2 6" xfId="1996"/>
    <cellStyle name="Normal 6 3 2 2 6 10" xfId="44505"/>
    <cellStyle name="Normal 6 3 2 2 6 2" xfId="11778"/>
    <cellStyle name="Normal 6 3 2 2 6 2 2" xfId="22286"/>
    <cellStyle name="Normal 6 3 2 2 6 2 3" xfId="33474"/>
    <cellStyle name="Normal 6 3 2 2 6 3" xfId="13506"/>
    <cellStyle name="Normal 6 3 2 2 6 3 2" xfId="24179"/>
    <cellStyle name="Normal 6 3 2 2 6 3 3" xfId="35365"/>
    <cellStyle name="Normal 6 3 2 2 6 4" xfId="15231"/>
    <cellStyle name="Normal 6 3 2 2 6 4 2" xfId="26075"/>
    <cellStyle name="Normal 6 3 2 2 6 4 3" xfId="37261"/>
    <cellStyle name="Normal 6 3 2 2 6 5" xfId="16956"/>
    <cellStyle name="Normal 6 3 2 2 6 5 2" xfId="27971"/>
    <cellStyle name="Normal 6 3 2 2 6 5 3" xfId="39157"/>
    <cellStyle name="Normal 6 3 2 2 6 6" xfId="18681"/>
    <cellStyle name="Normal 6 3 2 2 6 6 2" xfId="29867"/>
    <cellStyle name="Normal 6 3 2 2 6 6 3" xfId="41053"/>
    <cellStyle name="Normal 6 3 2 2 6 7" xfId="20406"/>
    <cellStyle name="Normal 6 3 2 2 6 8" xfId="31594"/>
    <cellStyle name="Normal 6 3 2 2 6 9" xfId="42780"/>
    <cellStyle name="Normal 6 3 2 2 7" xfId="10337"/>
    <cellStyle name="Normal 6 3 2 2 7 2" xfId="20706"/>
    <cellStyle name="Normal 6 3 2 2 7 3" xfId="31894"/>
    <cellStyle name="Normal 6 3 2 2 8" xfId="12066"/>
    <cellStyle name="Normal 6 3 2 2 8 2" xfId="22599"/>
    <cellStyle name="Normal 6 3 2 2 8 3" xfId="33785"/>
    <cellStyle name="Normal 6 3 2 2 9" xfId="13791"/>
    <cellStyle name="Normal 6 3 2 2 9 2" xfId="24495"/>
    <cellStyle name="Normal 6 3 2 2 9 3" xfId="35681"/>
    <cellStyle name="Normal 6 3 2 3" xfId="574"/>
    <cellStyle name="Normal 6 3 2 3 10" xfId="43209"/>
    <cellStyle name="Normal 6 3 2 3 2" xfId="10482"/>
    <cellStyle name="Normal 6 3 2 3 2 2" xfId="20864"/>
    <cellStyle name="Normal 6 3 2 3 2 3" xfId="32052"/>
    <cellStyle name="Normal 6 3 2 3 3" xfId="12210"/>
    <cellStyle name="Normal 6 3 2 3 3 2" xfId="22757"/>
    <cellStyle name="Normal 6 3 2 3 3 3" xfId="33943"/>
    <cellStyle name="Normal 6 3 2 3 4" xfId="13935"/>
    <cellStyle name="Normal 6 3 2 3 4 2" xfId="24653"/>
    <cellStyle name="Normal 6 3 2 3 4 3" xfId="35839"/>
    <cellStyle name="Normal 6 3 2 3 5" xfId="15660"/>
    <cellStyle name="Normal 6 3 2 3 5 2" xfId="26549"/>
    <cellStyle name="Normal 6 3 2 3 5 3" xfId="37735"/>
    <cellStyle name="Normal 6 3 2 3 6" xfId="17385"/>
    <cellStyle name="Normal 6 3 2 3 6 2" xfId="28445"/>
    <cellStyle name="Normal 6 3 2 3 6 3" xfId="39631"/>
    <cellStyle name="Normal 6 3 2 3 7" xfId="19110"/>
    <cellStyle name="Normal 6 3 2 3 8" xfId="30298"/>
    <cellStyle name="Normal 6 3 2 3 9" xfId="41484"/>
    <cellStyle name="Normal 6 3 2 4" xfId="890"/>
    <cellStyle name="Normal 6 3 2 4 10" xfId="43497"/>
    <cellStyle name="Normal 6 3 2 4 2" xfId="10770"/>
    <cellStyle name="Normal 6 3 2 4 2 2" xfId="21180"/>
    <cellStyle name="Normal 6 3 2 4 2 3" xfId="32368"/>
    <cellStyle name="Normal 6 3 2 4 3" xfId="12498"/>
    <cellStyle name="Normal 6 3 2 4 3 2" xfId="23073"/>
    <cellStyle name="Normal 6 3 2 4 3 3" xfId="34259"/>
    <cellStyle name="Normal 6 3 2 4 4" xfId="14223"/>
    <cellStyle name="Normal 6 3 2 4 4 2" xfId="24969"/>
    <cellStyle name="Normal 6 3 2 4 4 3" xfId="36155"/>
    <cellStyle name="Normal 6 3 2 4 5" xfId="15948"/>
    <cellStyle name="Normal 6 3 2 4 5 2" xfId="26865"/>
    <cellStyle name="Normal 6 3 2 4 5 3" xfId="38051"/>
    <cellStyle name="Normal 6 3 2 4 6" xfId="17673"/>
    <cellStyle name="Normal 6 3 2 4 6 2" xfId="28761"/>
    <cellStyle name="Normal 6 3 2 4 6 3" xfId="39947"/>
    <cellStyle name="Normal 6 3 2 4 7" xfId="19398"/>
    <cellStyle name="Normal 6 3 2 4 8" xfId="30586"/>
    <cellStyle name="Normal 6 3 2 4 9" xfId="41772"/>
    <cellStyle name="Normal 6 3 2 5" xfId="1206"/>
    <cellStyle name="Normal 6 3 2 5 10" xfId="43785"/>
    <cellStyle name="Normal 6 3 2 5 2" xfId="11058"/>
    <cellStyle name="Normal 6 3 2 5 2 2" xfId="21496"/>
    <cellStyle name="Normal 6 3 2 5 2 3" xfId="32684"/>
    <cellStyle name="Normal 6 3 2 5 3" xfId="12786"/>
    <cellStyle name="Normal 6 3 2 5 3 2" xfId="23389"/>
    <cellStyle name="Normal 6 3 2 5 3 3" xfId="34575"/>
    <cellStyle name="Normal 6 3 2 5 4" xfId="14511"/>
    <cellStyle name="Normal 6 3 2 5 4 2" xfId="25285"/>
    <cellStyle name="Normal 6 3 2 5 4 3" xfId="36471"/>
    <cellStyle name="Normal 6 3 2 5 5" xfId="16236"/>
    <cellStyle name="Normal 6 3 2 5 5 2" xfId="27181"/>
    <cellStyle name="Normal 6 3 2 5 5 3" xfId="38367"/>
    <cellStyle name="Normal 6 3 2 5 6" xfId="17961"/>
    <cellStyle name="Normal 6 3 2 5 6 2" xfId="29077"/>
    <cellStyle name="Normal 6 3 2 5 6 3" xfId="40263"/>
    <cellStyle name="Normal 6 3 2 5 7" xfId="19686"/>
    <cellStyle name="Normal 6 3 2 5 8" xfId="30874"/>
    <cellStyle name="Normal 6 3 2 5 9" xfId="42060"/>
    <cellStyle name="Normal 6 3 2 6" xfId="1522"/>
    <cellStyle name="Normal 6 3 2 6 10" xfId="44073"/>
    <cellStyle name="Normal 6 3 2 6 2" xfId="11346"/>
    <cellStyle name="Normal 6 3 2 6 2 2" xfId="21812"/>
    <cellStyle name="Normal 6 3 2 6 2 3" xfId="33000"/>
    <cellStyle name="Normal 6 3 2 6 3" xfId="13074"/>
    <cellStyle name="Normal 6 3 2 6 3 2" xfId="23705"/>
    <cellStyle name="Normal 6 3 2 6 3 3" xfId="34891"/>
    <cellStyle name="Normal 6 3 2 6 4" xfId="14799"/>
    <cellStyle name="Normal 6 3 2 6 4 2" xfId="25601"/>
    <cellStyle name="Normal 6 3 2 6 4 3" xfId="36787"/>
    <cellStyle name="Normal 6 3 2 6 5" xfId="16524"/>
    <cellStyle name="Normal 6 3 2 6 5 2" xfId="27497"/>
    <cellStyle name="Normal 6 3 2 6 5 3" xfId="38683"/>
    <cellStyle name="Normal 6 3 2 6 6" xfId="18249"/>
    <cellStyle name="Normal 6 3 2 6 6 2" xfId="29393"/>
    <cellStyle name="Normal 6 3 2 6 6 3" xfId="40579"/>
    <cellStyle name="Normal 6 3 2 6 7" xfId="19974"/>
    <cellStyle name="Normal 6 3 2 6 8" xfId="31162"/>
    <cellStyle name="Normal 6 3 2 6 9" xfId="42348"/>
    <cellStyle name="Normal 6 3 2 7" xfId="1838"/>
    <cellStyle name="Normal 6 3 2 7 10" xfId="44361"/>
    <cellStyle name="Normal 6 3 2 7 2" xfId="11634"/>
    <cellStyle name="Normal 6 3 2 7 2 2" xfId="22128"/>
    <cellStyle name="Normal 6 3 2 7 2 3" xfId="33316"/>
    <cellStyle name="Normal 6 3 2 7 3" xfId="13362"/>
    <cellStyle name="Normal 6 3 2 7 3 2" xfId="24021"/>
    <cellStyle name="Normal 6 3 2 7 3 3" xfId="35207"/>
    <cellStyle name="Normal 6 3 2 7 4" xfId="15087"/>
    <cellStyle name="Normal 6 3 2 7 4 2" xfId="25917"/>
    <cellStyle name="Normal 6 3 2 7 4 3" xfId="37103"/>
    <cellStyle name="Normal 6 3 2 7 5" xfId="16812"/>
    <cellStyle name="Normal 6 3 2 7 5 2" xfId="27813"/>
    <cellStyle name="Normal 6 3 2 7 5 3" xfId="38999"/>
    <cellStyle name="Normal 6 3 2 7 6" xfId="18537"/>
    <cellStyle name="Normal 6 3 2 7 6 2" xfId="29709"/>
    <cellStyle name="Normal 6 3 2 7 6 3" xfId="40895"/>
    <cellStyle name="Normal 6 3 2 7 7" xfId="20262"/>
    <cellStyle name="Normal 6 3 2 7 8" xfId="31450"/>
    <cellStyle name="Normal 6 3 2 7 9" xfId="42636"/>
    <cellStyle name="Normal 6 3 2 8" xfId="2165"/>
    <cellStyle name="Normal 6 3 2 8 2" xfId="20550"/>
    <cellStyle name="Normal 6 3 2 8 3" xfId="31738"/>
    <cellStyle name="Normal 6 3 2 9" xfId="11922"/>
    <cellStyle name="Normal 6 3 2 9 2" xfId="22441"/>
    <cellStyle name="Normal 6 3 2 9 3" xfId="33627"/>
    <cellStyle name="Normal 6 3 3" xfId="324"/>
    <cellStyle name="Normal 6 3 3 10" xfId="15434"/>
    <cellStyle name="Normal 6 3 3 10 2" xfId="26301"/>
    <cellStyle name="Normal 6 3 3 10 3" xfId="37487"/>
    <cellStyle name="Normal 6 3 3 11" xfId="17159"/>
    <cellStyle name="Normal 6 3 3 11 2" xfId="28197"/>
    <cellStyle name="Normal 6 3 3 11 3" xfId="39383"/>
    <cellStyle name="Normal 6 3 3 12" xfId="18884"/>
    <cellStyle name="Normal 6 3 3 13" xfId="30072"/>
    <cellStyle name="Normal 6 3 3 14" xfId="41258"/>
    <cellStyle name="Normal 6 3 3 15" xfId="42983"/>
    <cellStyle name="Normal 6 3 3 2" xfId="642"/>
    <cellStyle name="Normal 6 3 3 2 10" xfId="43271"/>
    <cellStyle name="Normal 6 3 3 2 2" xfId="10544"/>
    <cellStyle name="Normal 6 3 3 2 2 2" xfId="20932"/>
    <cellStyle name="Normal 6 3 3 2 2 3" xfId="32120"/>
    <cellStyle name="Normal 6 3 3 2 3" xfId="12272"/>
    <cellStyle name="Normal 6 3 3 2 3 2" xfId="22825"/>
    <cellStyle name="Normal 6 3 3 2 3 3" xfId="34011"/>
    <cellStyle name="Normal 6 3 3 2 4" xfId="13997"/>
    <cellStyle name="Normal 6 3 3 2 4 2" xfId="24721"/>
    <cellStyle name="Normal 6 3 3 2 4 3" xfId="35907"/>
    <cellStyle name="Normal 6 3 3 2 5" xfId="15722"/>
    <cellStyle name="Normal 6 3 3 2 5 2" xfId="26617"/>
    <cellStyle name="Normal 6 3 3 2 5 3" xfId="37803"/>
    <cellStyle name="Normal 6 3 3 2 6" xfId="17447"/>
    <cellStyle name="Normal 6 3 3 2 6 2" xfId="28513"/>
    <cellStyle name="Normal 6 3 3 2 6 3" xfId="39699"/>
    <cellStyle name="Normal 6 3 3 2 7" xfId="19172"/>
    <cellStyle name="Normal 6 3 3 2 8" xfId="30360"/>
    <cellStyle name="Normal 6 3 3 2 9" xfId="41546"/>
    <cellStyle name="Normal 6 3 3 3" xfId="958"/>
    <cellStyle name="Normal 6 3 3 3 10" xfId="43559"/>
    <cellStyle name="Normal 6 3 3 3 2" xfId="10832"/>
    <cellStyle name="Normal 6 3 3 3 2 2" xfId="21248"/>
    <cellStyle name="Normal 6 3 3 3 2 3" xfId="32436"/>
    <cellStyle name="Normal 6 3 3 3 3" xfId="12560"/>
    <cellStyle name="Normal 6 3 3 3 3 2" xfId="23141"/>
    <cellStyle name="Normal 6 3 3 3 3 3" xfId="34327"/>
    <cellStyle name="Normal 6 3 3 3 4" xfId="14285"/>
    <cellStyle name="Normal 6 3 3 3 4 2" xfId="25037"/>
    <cellStyle name="Normal 6 3 3 3 4 3" xfId="36223"/>
    <cellStyle name="Normal 6 3 3 3 5" xfId="16010"/>
    <cellStyle name="Normal 6 3 3 3 5 2" xfId="26933"/>
    <cellStyle name="Normal 6 3 3 3 5 3" xfId="38119"/>
    <cellStyle name="Normal 6 3 3 3 6" xfId="17735"/>
    <cellStyle name="Normal 6 3 3 3 6 2" xfId="28829"/>
    <cellStyle name="Normal 6 3 3 3 6 3" xfId="40015"/>
    <cellStyle name="Normal 6 3 3 3 7" xfId="19460"/>
    <cellStyle name="Normal 6 3 3 3 8" xfId="30648"/>
    <cellStyle name="Normal 6 3 3 3 9" xfId="41834"/>
    <cellStyle name="Normal 6 3 3 4" xfId="1274"/>
    <cellStyle name="Normal 6 3 3 4 10" xfId="43847"/>
    <cellStyle name="Normal 6 3 3 4 2" xfId="11120"/>
    <cellStyle name="Normal 6 3 3 4 2 2" xfId="21564"/>
    <cellStyle name="Normal 6 3 3 4 2 3" xfId="32752"/>
    <cellStyle name="Normal 6 3 3 4 3" xfId="12848"/>
    <cellStyle name="Normal 6 3 3 4 3 2" xfId="23457"/>
    <cellStyle name="Normal 6 3 3 4 3 3" xfId="34643"/>
    <cellStyle name="Normal 6 3 3 4 4" xfId="14573"/>
    <cellStyle name="Normal 6 3 3 4 4 2" xfId="25353"/>
    <cellStyle name="Normal 6 3 3 4 4 3" xfId="36539"/>
    <cellStyle name="Normal 6 3 3 4 5" xfId="16298"/>
    <cellStyle name="Normal 6 3 3 4 5 2" xfId="27249"/>
    <cellStyle name="Normal 6 3 3 4 5 3" xfId="38435"/>
    <cellStyle name="Normal 6 3 3 4 6" xfId="18023"/>
    <cellStyle name="Normal 6 3 3 4 6 2" xfId="29145"/>
    <cellStyle name="Normal 6 3 3 4 6 3" xfId="40331"/>
    <cellStyle name="Normal 6 3 3 4 7" xfId="19748"/>
    <cellStyle name="Normal 6 3 3 4 8" xfId="30936"/>
    <cellStyle name="Normal 6 3 3 4 9" xfId="42122"/>
    <cellStyle name="Normal 6 3 3 5" xfId="1590"/>
    <cellStyle name="Normal 6 3 3 5 10" xfId="44135"/>
    <cellStyle name="Normal 6 3 3 5 2" xfId="11408"/>
    <cellStyle name="Normal 6 3 3 5 2 2" xfId="21880"/>
    <cellStyle name="Normal 6 3 3 5 2 3" xfId="33068"/>
    <cellStyle name="Normal 6 3 3 5 3" xfId="13136"/>
    <cellStyle name="Normal 6 3 3 5 3 2" xfId="23773"/>
    <cellStyle name="Normal 6 3 3 5 3 3" xfId="34959"/>
    <cellStyle name="Normal 6 3 3 5 4" xfId="14861"/>
    <cellStyle name="Normal 6 3 3 5 4 2" xfId="25669"/>
    <cellStyle name="Normal 6 3 3 5 4 3" xfId="36855"/>
    <cellStyle name="Normal 6 3 3 5 5" xfId="16586"/>
    <cellStyle name="Normal 6 3 3 5 5 2" xfId="27565"/>
    <cellStyle name="Normal 6 3 3 5 5 3" xfId="38751"/>
    <cellStyle name="Normal 6 3 3 5 6" xfId="18311"/>
    <cellStyle name="Normal 6 3 3 5 6 2" xfId="29461"/>
    <cellStyle name="Normal 6 3 3 5 6 3" xfId="40647"/>
    <cellStyle name="Normal 6 3 3 5 7" xfId="20036"/>
    <cellStyle name="Normal 6 3 3 5 8" xfId="31224"/>
    <cellStyle name="Normal 6 3 3 5 9" xfId="42410"/>
    <cellStyle name="Normal 6 3 3 6" xfId="1906"/>
    <cellStyle name="Normal 6 3 3 6 10" xfId="44423"/>
    <cellStyle name="Normal 6 3 3 6 2" xfId="11696"/>
    <cellStyle name="Normal 6 3 3 6 2 2" xfId="22196"/>
    <cellStyle name="Normal 6 3 3 6 2 3" xfId="33384"/>
    <cellStyle name="Normal 6 3 3 6 3" xfId="13424"/>
    <cellStyle name="Normal 6 3 3 6 3 2" xfId="24089"/>
    <cellStyle name="Normal 6 3 3 6 3 3" xfId="35275"/>
    <cellStyle name="Normal 6 3 3 6 4" xfId="15149"/>
    <cellStyle name="Normal 6 3 3 6 4 2" xfId="25985"/>
    <cellStyle name="Normal 6 3 3 6 4 3" xfId="37171"/>
    <cellStyle name="Normal 6 3 3 6 5" xfId="16874"/>
    <cellStyle name="Normal 6 3 3 6 5 2" xfId="27881"/>
    <cellStyle name="Normal 6 3 3 6 5 3" xfId="39067"/>
    <cellStyle name="Normal 6 3 3 6 6" xfId="18599"/>
    <cellStyle name="Normal 6 3 3 6 6 2" xfId="29777"/>
    <cellStyle name="Normal 6 3 3 6 6 3" xfId="40963"/>
    <cellStyle name="Normal 6 3 3 6 7" xfId="20324"/>
    <cellStyle name="Normal 6 3 3 6 8" xfId="31512"/>
    <cellStyle name="Normal 6 3 3 6 9" xfId="42698"/>
    <cellStyle name="Normal 6 3 3 7" xfId="10255"/>
    <cellStyle name="Normal 6 3 3 7 2" xfId="20616"/>
    <cellStyle name="Normal 6 3 3 7 3" xfId="31804"/>
    <cellStyle name="Normal 6 3 3 8" xfId="11984"/>
    <cellStyle name="Normal 6 3 3 8 2" xfId="22509"/>
    <cellStyle name="Normal 6 3 3 8 3" xfId="33695"/>
    <cellStyle name="Normal 6 3 3 9" xfId="13709"/>
    <cellStyle name="Normal 6 3 3 9 2" xfId="24405"/>
    <cellStyle name="Normal 6 3 3 9 3" xfId="35591"/>
    <cellStyle name="Normal 6 3 4" xfId="484"/>
    <cellStyle name="Normal 6 3 4 10" xfId="43127"/>
    <cellStyle name="Normal 6 3 4 2" xfId="10400"/>
    <cellStyle name="Normal 6 3 4 2 2" xfId="20774"/>
    <cellStyle name="Normal 6 3 4 2 3" xfId="31962"/>
    <cellStyle name="Normal 6 3 4 3" xfId="12128"/>
    <cellStyle name="Normal 6 3 4 3 2" xfId="22667"/>
    <cellStyle name="Normal 6 3 4 3 3" xfId="33853"/>
    <cellStyle name="Normal 6 3 4 4" xfId="13853"/>
    <cellStyle name="Normal 6 3 4 4 2" xfId="24563"/>
    <cellStyle name="Normal 6 3 4 4 3" xfId="35749"/>
    <cellStyle name="Normal 6 3 4 5" xfId="15578"/>
    <cellStyle name="Normal 6 3 4 5 2" xfId="26459"/>
    <cellStyle name="Normal 6 3 4 5 3" xfId="37645"/>
    <cellStyle name="Normal 6 3 4 6" xfId="17303"/>
    <cellStyle name="Normal 6 3 4 6 2" xfId="28355"/>
    <cellStyle name="Normal 6 3 4 6 3" xfId="39541"/>
    <cellStyle name="Normal 6 3 4 7" xfId="19028"/>
    <cellStyle name="Normal 6 3 4 8" xfId="30216"/>
    <cellStyle name="Normal 6 3 4 9" xfId="41402"/>
    <cellStyle name="Normal 6 3 5" xfId="800"/>
    <cellStyle name="Normal 6 3 5 10" xfId="43415"/>
    <cellStyle name="Normal 6 3 5 2" xfId="10688"/>
    <cellStyle name="Normal 6 3 5 2 2" xfId="21090"/>
    <cellStyle name="Normal 6 3 5 2 3" xfId="32278"/>
    <cellStyle name="Normal 6 3 5 3" xfId="12416"/>
    <cellStyle name="Normal 6 3 5 3 2" xfId="22983"/>
    <cellStyle name="Normal 6 3 5 3 3" xfId="34169"/>
    <cellStyle name="Normal 6 3 5 4" xfId="14141"/>
    <cellStyle name="Normal 6 3 5 4 2" xfId="24879"/>
    <cellStyle name="Normal 6 3 5 4 3" xfId="36065"/>
    <cellStyle name="Normal 6 3 5 5" xfId="15866"/>
    <cellStyle name="Normal 6 3 5 5 2" xfId="26775"/>
    <cellStyle name="Normal 6 3 5 5 3" xfId="37961"/>
    <cellStyle name="Normal 6 3 5 6" xfId="17591"/>
    <cellStyle name="Normal 6 3 5 6 2" xfId="28671"/>
    <cellStyle name="Normal 6 3 5 6 3" xfId="39857"/>
    <cellStyle name="Normal 6 3 5 7" xfId="19316"/>
    <cellStyle name="Normal 6 3 5 8" xfId="30504"/>
    <cellStyle name="Normal 6 3 5 9" xfId="41690"/>
    <cellStyle name="Normal 6 3 6" xfId="1116"/>
    <cellStyle name="Normal 6 3 6 10" xfId="43703"/>
    <cellStyle name="Normal 6 3 6 2" xfId="10976"/>
    <cellStyle name="Normal 6 3 6 2 2" xfId="21406"/>
    <cellStyle name="Normal 6 3 6 2 3" xfId="32594"/>
    <cellStyle name="Normal 6 3 6 3" xfId="12704"/>
    <cellStyle name="Normal 6 3 6 3 2" xfId="23299"/>
    <cellStyle name="Normal 6 3 6 3 3" xfId="34485"/>
    <cellStyle name="Normal 6 3 6 4" xfId="14429"/>
    <cellStyle name="Normal 6 3 6 4 2" xfId="25195"/>
    <cellStyle name="Normal 6 3 6 4 3" xfId="36381"/>
    <cellStyle name="Normal 6 3 6 5" xfId="16154"/>
    <cellStyle name="Normal 6 3 6 5 2" xfId="27091"/>
    <cellStyle name="Normal 6 3 6 5 3" xfId="38277"/>
    <cellStyle name="Normal 6 3 6 6" xfId="17879"/>
    <cellStyle name="Normal 6 3 6 6 2" xfId="28987"/>
    <cellStyle name="Normal 6 3 6 6 3" xfId="40173"/>
    <cellStyle name="Normal 6 3 6 7" xfId="19604"/>
    <cellStyle name="Normal 6 3 6 8" xfId="30792"/>
    <cellStyle name="Normal 6 3 6 9" xfId="41978"/>
    <cellStyle name="Normal 6 3 7" xfId="1432"/>
    <cellStyle name="Normal 6 3 7 10" xfId="43991"/>
    <cellStyle name="Normal 6 3 7 2" xfId="11264"/>
    <cellStyle name="Normal 6 3 7 2 2" xfId="21722"/>
    <cellStyle name="Normal 6 3 7 2 3" xfId="32910"/>
    <cellStyle name="Normal 6 3 7 3" xfId="12992"/>
    <cellStyle name="Normal 6 3 7 3 2" xfId="23615"/>
    <cellStyle name="Normal 6 3 7 3 3" xfId="34801"/>
    <cellStyle name="Normal 6 3 7 4" xfId="14717"/>
    <cellStyle name="Normal 6 3 7 4 2" xfId="25511"/>
    <cellStyle name="Normal 6 3 7 4 3" xfId="36697"/>
    <cellStyle name="Normal 6 3 7 5" xfId="16442"/>
    <cellStyle name="Normal 6 3 7 5 2" xfId="27407"/>
    <cellStyle name="Normal 6 3 7 5 3" xfId="38593"/>
    <cellStyle name="Normal 6 3 7 6" xfId="18167"/>
    <cellStyle name="Normal 6 3 7 6 2" xfId="29303"/>
    <cellStyle name="Normal 6 3 7 6 3" xfId="40489"/>
    <cellStyle name="Normal 6 3 7 7" xfId="19892"/>
    <cellStyle name="Normal 6 3 7 8" xfId="31080"/>
    <cellStyle name="Normal 6 3 7 9" xfId="42266"/>
    <cellStyle name="Normal 6 3 8" xfId="1748"/>
    <cellStyle name="Normal 6 3 8 10" xfId="44279"/>
    <cellStyle name="Normal 6 3 8 2" xfId="11552"/>
    <cellStyle name="Normal 6 3 8 2 2" xfId="22038"/>
    <cellStyle name="Normal 6 3 8 2 3" xfId="33226"/>
    <cellStyle name="Normal 6 3 8 3" xfId="13280"/>
    <cellStyle name="Normal 6 3 8 3 2" xfId="23931"/>
    <cellStyle name="Normal 6 3 8 3 3" xfId="35117"/>
    <cellStyle name="Normal 6 3 8 4" xfId="15005"/>
    <cellStyle name="Normal 6 3 8 4 2" xfId="25827"/>
    <cellStyle name="Normal 6 3 8 4 3" xfId="37013"/>
    <cellStyle name="Normal 6 3 8 5" xfId="16730"/>
    <cellStyle name="Normal 6 3 8 5 2" xfId="27723"/>
    <cellStyle name="Normal 6 3 8 5 3" xfId="38909"/>
    <cellStyle name="Normal 6 3 8 6" xfId="18455"/>
    <cellStyle name="Normal 6 3 8 6 2" xfId="29619"/>
    <cellStyle name="Normal 6 3 8 6 3" xfId="40805"/>
    <cellStyle name="Normal 6 3 8 7" xfId="20180"/>
    <cellStyle name="Normal 6 3 8 8" xfId="31368"/>
    <cellStyle name="Normal 6 3 8 9" xfId="42554"/>
    <cellStyle name="Normal 6 3 9" xfId="2077"/>
    <cellStyle name="Normal 6 3 9 2" xfId="20468"/>
    <cellStyle name="Normal 6 3 9 3" xfId="31656"/>
    <cellStyle name="Normal 6 4" xfId="183"/>
    <cellStyle name="Normal 6 4 10" xfId="11857"/>
    <cellStyle name="Normal 6 4 10 2" xfId="22368"/>
    <cellStyle name="Normal 6 4 10 3" xfId="33554"/>
    <cellStyle name="Normal 6 4 11" xfId="13582"/>
    <cellStyle name="Normal 6 4 11 2" xfId="24264"/>
    <cellStyle name="Normal 6 4 11 3" xfId="35450"/>
    <cellStyle name="Normal 6 4 12" xfId="15307"/>
    <cellStyle name="Normal 6 4 12 2" xfId="26160"/>
    <cellStyle name="Normal 6 4 12 3" xfId="37346"/>
    <cellStyle name="Normal 6 4 13" xfId="17032"/>
    <cellStyle name="Normal 6 4 13 2" xfId="28056"/>
    <cellStyle name="Normal 6 4 13 3" xfId="39242"/>
    <cellStyle name="Normal 6 4 14" xfId="18757"/>
    <cellStyle name="Normal 6 4 15" xfId="29945"/>
    <cellStyle name="Normal 6 4 16" xfId="41131"/>
    <cellStyle name="Normal 6 4 17" xfId="42856"/>
    <cellStyle name="Normal 6 4 2" xfId="273"/>
    <cellStyle name="Normal 6 4 2 10" xfId="13664"/>
    <cellStyle name="Normal 6 4 2 10 2" xfId="24354"/>
    <cellStyle name="Normal 6 4 2 10 3" xfId="35540"/>
    <cellStyle name="Normal 6 4 2 11" xfId="15389"/>
    <cellStyle name="Normal 6 4 2 11 2" xfId="26250"/>
    <cellStyle name="Normal 6 4 2 11 3" xfId="37436"/>
    <cellStyle name="Normal 6 4 2 12" xfId="17114"/>
    <cellStyle name="Normal 6 4 2 12 2" xfId="28146"/>
    <cellStyle name="Normal 6 4 2 12 3" xfId="39332"/>
    <cellStyle name="Normal 6 4 2 13" xfId="18839"/>
    <cellStyle name="Normal 6 4 2 14" xfId="30027"/>
    <cellStyle name="Normal 6 4 2 15" xfId="41213"/>
    <cellStyle name="Normal 6 4 2 16" xfId="42938"/>
    <cellStyle name="Normal 6 4 2 2" xfId="431"/>
    <cellStyle name="Normal 6 4 2 2 10" xfId="15533"/>
    <cellStyle name="Normal 6 4 2 2 10 2" xfId="26408"/>
    <cellStyle name="Normal 6 4 2 2 10 3" xfId="37594"/>
    <cellStyle name="Normal 6 4 2 2 11" xfId="17258"/>
    <cellStyle name="Normal 6 4 2 2 11 2" xfId="28304"/>
    <cellStyle name="Normal 6 4 2 2 11 3" xfId="39490"/>
    <cellStyle name="Normal 6 4 2 2 12" xfId="18983"/>
    <cellStyle name="Normal 6 4 2 2 13" xfId="30171"/>
    <cellStyle name="Normal 6 4 2 2 14" xfId="41357"/>
    <cellStyle name="Normal 6 4 2 2 15" xfId="43082"/>
    <cellStyle name="Normal 6 4 2 2 2" xfId="749"/>
    <cellStyle name="Normal 6 4 2 2 2 10" xfId="43370"/>
    <cellStyle name="Normal 6 4 2 2 2 2" xfId="10643"/>
    <cellStyle name="Normal 6 4 2 2 2 2 2" xfId="21039"/>
    <cellStyle name="Normal 6 4 2 2 2 2 3" xfId="32227"/>
    <cellStyle name="Normal 6 4 2 2 2 3" xfId="12371"/>
    <cellStyle name="Normal 6 4 2 2 2 3 2" xfId="22932"/>
    <cellStyle name="Normal 6 4 2 2 2 3 3" xfId="34118"/>
    <cellStyle name="Normal 6 4 2 2 2 4" xfId="14096"/>
    <cellStyle name="Normal 6 4 2 2 2 4 2" xfId="24828"/>
    <cellStyle name="Normal 6 4 2 2 2 4 3" xfId="36014"/>
    <cellStyle name="Normal 6 4 2 2 2 5" xfId="15821"/>
    <cellStyle name="Normal 6 4 2 2 2 5 2" xfId="26724"/>
    <cellStyle name="Normal 6 4 2 2 2 5 3" xfId="37910"/>
    <cellStyle name="Normal 6 4 2 2 2 6" xfId="17546"/>
    <cellStyle name="Normal 6 4 2 2 2 6 2" xfId="28620"/>
    <cellStyle name="Normal 6 4 2 2 2 6 3" xfId="39806"/>
    <cellStyle name="Normal 6 4 2 2 2 7" xfId="19271"/>
    <cellStyle name="Normal 6 4 2 2 2 8" xfId="30459"/>
    <cellStyle name="Normal 6 4 2 2 2 9" xfId="41645"/>
    <cellStyle name="Normal 6 4 2 2 3" xfId="1065"/>
    <cellStyle name="Normal 6 4 2 2 3 10" xfId="43658"/>
    <cellStyle name="Normal 6 4 2 2 3 2" xfId="10931"/>
    <cellStyle name="Normal 6 4 2 2 3 2 2" xfId="21355"/>
    <cellStyle name="Normal 6 4 2 2 3 2 3" xfId="32543"/>
    <cellStyle name="Normal 6 4 2 2 3 3" xfId="12659"/>
    <cellStyle name="Normal 6 4 2 2 3 3 2" xfId="23248"/>
    <cellStyle name="Normal 6 4 2 2 3 3 3" xfId="34434"/>
    <cellStyle name="Normal 6 4 2 2 3 4" xfId="14384"/>
    <cellStyle name="Normal 6 4 2 2 3 4 2" xfId="25144"/>
    <cellStyle name="Normal 6 4 2 2 3 4 3" xfId="36330"/>
    <cellStyle name="Normal 6 4 2 2 3 5" xfId="16109"/>
    <cellStyle name="Normal 6 4 2 2 3 5 2" xfId="27040"/>
    <cellStyle name="Normal 6 4 2 2 3 5 3" xfId="38226"/>
    <cellStyle name="Normal 6 4 2 2 3 6" xfId="17834"/>
    <cellStyle name="Normal 6 4 2 2 3 6 2" xfId="28936"/>
    <cellStyle name="Normal 6 4 2 2 3 6 3" xfId="40122"/>
    <cellStyle name="Normal 6 4 2 2 3 7" xfId="19559"/>
    <cellStyle name="Normal 6 4 2 2 3 8" xfId="30747"/>
    <cellStyle name="Normal 6 4 2 2 3 9" xfId="41933"/>
    <cellStyle name="Normal 6 4 2 2 4" xfId="1381"/>
    <cellStyle name="Normal 6 4 2 2 4 10" xfId="43946"/>
    <cellStyle name="Normal 6 4 2 2 4 2" xfId="11219"/>
    <cellStyle name="Normal 6 4 2 2 4 2 2" xfId="21671"/>
    <cellStyle name="Normal 6 4 2 2 4 2 3" xfId="32859"/>
    <cellStyle name="Normal 6 4 2 2 4 3" xfId="12947"/>
    <cellStyle name="Normal 6 4 2 2 4 3 2" xfId="23564"/>
    <cellStyle name="Normal 6 4 2 2 4 3 3" xfId="34750"/>
    <cellStyle name="Normal 6 4 2 2 4 4" xfId="14672"/>
    <cellStyle name="Normal 6 4 2 2 4 4 2" xfId="25460"/>
    <cellStyle name="Normal 6 4 2 2 4 4 3" xfId="36646"/>
    <cellStyle name="Normal 6 4 2 2 4 5" xfId="16397"/>
    <cellStyle name="Normal 6 4 2 2 4 5 2" xfId="27356"/>
    <cellStyle name="Normal 6 4 2 2 4 5 3" xfId="38542"/>
    <cellStyle name="Normal 6 4 2 2 4 6" xfId="18122"/>
    <cellStyle name="Normal 6 4 2 2 4 6 2" xfId="29252"/>
    <cellStyle name="Normal 6 4 2 2 4 6 3" xfId="40438"/>
    <cellStyle name="Normal 6 4 2 2 4 7" xfId="19847"/>
    <cellStyle name="Normal 6 4 2 2 4 8" xfId="31035"/>
    <cellStyle name="Normal 6 4 2 2 4 9" xfId="42221"/>
    <cellStyle name="Normal 6 4 2 2 5" xfId="1697"/>
    <cellStyle name="Normal 6 4 2 2 5 10" xfId="44234"/>
    <cellStyle name="Normal 6 4 2 2 5 2" xfId="11507"/>
    <cellStyle name="Normal 6 4 2 2 5 2 2" xfId="21987"/>
    <cellStyle name="Normal 6 4 2 2 5 2 3" xfId="33175"/>
    <cellStyle name="Normal 6 4 2 2 5 3" xfId="13235"/>
    <cellStyle name="Normal 6 4 2 2 5 3 2" xfId="23880"/>
    <cellStyle name="Normal 6 4 2 2 5 3 3" xfId="35066"/>
    <cellStyle name="Normal 6 4 2 2 5 4" xfId="14960"/>
    <cellStyle name="Normal 6 4 2 2 5 4 2" xfId="25776"/>
    <cellStyle name="Normal 6 4 2 2 5 4 3" xfId="36962"/>
    <cellStyle name="Normal 6 4 2 2 5 5" xfId="16685"/>
    <cellStyle name="Normal 6 4 2 2 5 5 2" xfId="27672"/>
    <cellStyle name="Normal 6 4 2 2 5 5 3" xfId="38858"/>
    <cellStyle name="Normal 6 4 2 2 5 6" xfId="18410"/>
    <cellStyle name="Normal 6 4 2 2 5 6 2" xfId="29568"/>
    <cellStyle name="Normal 6 4 2 2 5 6 3" xfId="40754"/>
    <cellStyle name="Normal 6 4 2 2 5 7" xfId="20135"/>
    <cellStyle name="Normal 6 4 2 2 5 8" xfId="31323"/>
    <cellStyle name="Normal 6 4 2 2 5 9" xfId="42509"/>
    <cellStyle name="Normal 6 4 2 2 6" xfId="2013"/>
    <cellStyle name="Normal 6 4 2 2 6 10" xfId="44522"/>
    <cellStyle name="Normal 6 4 2 2 6 2" xfId="11795"/>
    <cellStyle name="Normal 6 4 2 2 6 2 2" xfId="22303"/>
    <cellStyle name="Normal 6 4 2 2 6 2 3" xfId="33491"/>
    <cellStyle name="Normal 6 4 2 2 6 3" xfId="13523"/>
    <cellStyle name="Normal 6 4 2 2 6 3 2" xfId="24196"/>
    <cellStyle name="Normal 6 4 2 2 6 3 3" xfId="35382"/>
    <cellStyle name="Normal 6 4 2 2 6 4" xfId="15248"/>
    <cellStyle name="Normal 6 4 2 2 6 4 2" xfId="26092"/>
    <cellStyle name="Normal 6 4 2 2 6 4 3" xfId="37278"/>
    <cellStyle name="Normal 6 4 2 2 6 5" xfId="16973"/>
    <cellStyle name="Normal 6 4 2 2 6 5 2" xfId="27988"/>
    <cellStyle name="Normal 6 4 2 2 6 5 3" xfId="39174"/>
    <cellStyle name="Normal 6 4 2 2 6 6" xfId="18698"/>
    <cellStyle name="Normal 6 4 2 2 6 6 2" xfId="29884"/>
    <cellStyle name="Normal 6 4 2 2 6 6 3" xfId="41070"/>
    <cellStyle name="Normal 6 4 2 2 6 7" xfId="20423"/>
    <cellStyle name="Normal 6 4 2 2 6 8" xfId="31611"/>
    <cellStyle name="Normal 6 4 2 2 6 9" xfId="42797"/>
    <cellStyle name="Normal 6 4 2 2 7" xfId="10354"/>
    <cellStyle name="Normal 6 4 2 2 7 2" xfId="20723"/>
    <cellStyle name="Normal 6 4 2 2 7 3" xfId="31911"/>
    <cellStyle name="Normal 6 4 2 2 8" xfId="12083"/>
    <cellStyle name="Normal 6 4 2 2 8 2" xfId="22616"/>
    <cellStyle name="Normal 6 4 2 2 8 3" xfId="33802"/>
    <cellStyle name="Normal 6 4 2 2 9" xfId="13808"/>
    <cellStyle name="Normal 6 4 2 2 9 2" xfId="24512"/>
    <cellStyle name="Normal 6 4 2 2 9 3" xfId="35698"/>
    <cellStyle name="Normal 6 4 2 3" xfId="591"/>
    <cellStyle name="Normal 6 4 2 3 10" xfId="43226"/>
    <cellStyle name="Normal 6 4 2 3 2" xfId="10499"/>
    <cellStyle name="Normal 6 4 2 3 2 2" xfId="20881"/>
    <cellStyle name="Normal 6 4 2 3 2 3" xfId="32069"/>
    <cellStyle name="Normal 6 4 2 3 3" xfId="12227"/>
    <cellStyle name="Normal 6 4 2 3 3 2" xfId="22774"/>
    <cellStyle name="Normal 6 4 2 3 3 3" xfId="33960"/>
    <cellStyle name="Normal 6 4 2 3 4" xfId="13952"/>
    <cellStyle name="Normal 6 4 2 3 4 2" xfId="24670"/>
    <cellStyle name="Normal 6 4 2 3 4 3" xfId="35856"/>
    <cellStyle name="Normal 6 4 2 3 5" xfId="15677"/>
    <cellStyle name="Normal 6 4 2 3 5 2" xfId="26566"/>
    <cellStyle name="Normal 6 4 2 3 5 3" xfId="37752"/>
    <cellStyle name="Normal 6 4 2 3 6" xfId="17402"/>
    <cellStyle name="Normal 6 4 2 3 6 2" xfId="28462"/>
    <cellStyle name="Normal 6 4 2 3 6 3" xfId="39648"/>
    <cellStyle name="Normal 6 4 2 3 7" xfId="19127"/>
    <cellStyle name="Normal 6 4 2 3 8" xfId="30315"/>
    <cellStyle name="Normal 6 4 2 3 9" xfId="41501"/>
    <cellStyle name="Normal 6 4 2 4" xfId="907"/>
    <cellStyle name="Normal 6 4 2 4 10" xfId="43514"/>
    <cellStyle name="Normal 6 4 2 4 2" xfId="10787"/>
    <cellStyle name="Normal 6 4 2 4 2 2" xfId="21197"/>
    <cellStyle name="Normal 6 4 2 4 2 3" xfId="32385"/>
    <cellStyle name="Normal 6 4 2 4 3" xfId="12515"/>
    <cellStyle name="Normal 6 4 2 4 3 2" xfId="23090"/>
    <cellStyle name="Normal 6 4 2 4 3 3" xfId="34276"/>
    <cellStyle name="Normal 6 4 2 4 4" xfId="14240"/>
    <cellStyle name="Normal 6 4 2 4 4 2" xfId="24986"/>
    <cellStyle name="Normal 6 4 2 4 4 3" xfId="36172"/>
    <cellStyle name="Normal 6 4 2 4 5" xfId="15965"/>
    <cellStyle name="Normal 6 4 2 4 5 2" xfId="26882"/>
    <cellStyle name="Normal 6 4 2 4 5 3" xfId="38068"/>
    <cellStyle name="Normal 6 4 2 4 6" xfId="17690"/>
    <cellStyle name="Normal 6 4 2 4 6 2" xfId="28778"/>
    <cellStyle name="Normal 6 4 2 4 6 3" xfId="39964"/>
    <cellStyle name="Normal 6 4 2 4 7" xfId="19415"/>
    <cellStyle name="Normal 6 4 2 4 8" xfId="30603"/>
    <cellStyle name="Normal 6 4 2 4 9" xfId="41789"/>
    <cellStyle name="Normal 6 4 2 5" xfId="1223"/>
    <cellStyle name="Normal 6 4 2 5 10" xfId="43802"/>
    <cellStyle name="Normal 6 4 2 5 2" xfId="11075"/>
    <cellStyle name="Normal 6 4 2 5 2 2" xfId="21513"/>
    <cellStyle name="Normal 6 4 2 5 2 3" xfId="32701"/>
    <cellStyle name="Normal 6 4 2 5 3" xfId="12803"/>
    <cellStyle name="Normal 6 4 2 5 3 2" xfId="23406"/>
    <cellStyle name="Normal 6 4 2 5 3 3" xfId="34592"/>
    <cellStyle name="Normal 6 4 2 5 4" xfId="14528"/>
    <cellStyle name="Normal 6 4 2 5 4 2" xfId="25302"/>
    <cellStyle name="Normal 6 4 2 5 4 3" xfId="36488"/>
    <cellStyle name="Normal 6 4 2 5 5" xfId="16253"/>
    <cellStyle name="Normal 6 4 2 5 5 2" xfId="27198"/>
    <cellStyle name="Normal 6 4 2 5 5 3" xfId="38384"/>
    <cellStyle name="Normal 6 4 2 5 6" xfId="17978"/>
    <cellStyle name="Normal 6 4 2 5 6 2" xfId="29094"/>
    <cellStyle name="Normal 6 4 2 5 6 3" xfId="40280"/>
    <cellStyle name="Normal 6 4 2 5 7" xfId="19703"/>
    <cellStyle name="Normal 6 4 2 5 8" xfId="30891"/>
    <cellStyle name="Normal 6 4 2 5 9" xfId="42077"/>
    <cellStyle name="Normal 6 4 2 6" xfId="1539"/>
    <cellStyle name="Normal 6 4 2 6 10" xfId="44090"/>
    <cellStyle name="Normal 6 4 2 6 2" xfId="11363"/>
    <cellStyle name="Normal 6 4 2 6 2 2" xfId="21829"/>
    <cellStyle name="Normal 6 4 2 6 2 3" xfId="33017"/>
    <cellStyle name="Normal 6 4 2 6 3" xfId="13091"/>
    <cellStyle name="Normal 6 4 2 6 3 2" xfId="23722"/>
    <cellStyle name="Normal 6 4 2 6 3 3" xfId="34908"/>
    <cellStyle name="Normal 6 4 2 6 4" xfId="14816"/>
    <cellStyle name="Normal 6 4 2 6 4 2" xfId="25618"/>
    <cellStyle name="Normal 6 4 2 6 4 3" xfId="36804"/>
    <cellStyle name="Normal 6 4 2 6 5" xfId="16541"/>
    <cellStyle name="Normal 6 4 2 6 5 2" xfId="27514"/>
    <cellStyle name="Normal 6 4 2 6 5 3" xfId="38700"/>
    <cellStyle name="Normal 6 4 2 6 6" xfId="18266"/>
    <cellStyle name="Normal 6 4 2 6 6 2" xfId="29410"/>
    <cellStyle name="Normal 6 4 2 6 6 3" xfId="40596"/>
    <cellStyle name="Normal 6 4 2 6 7" xfId="19991"/>
    <cellStyle name="Normal 6 4 2 6 8" xfId="31179"/>
    <cellStyle name="Normal 6 4 2 6 9" xfId="42365"/>
    <cellStyle name="Normal 6 4 2 7" xfId="1855"/>
    <cellStyle name="Normal 6 4 2 7 10" xfId="44378"/>
    <cellStyle name="Normal 6 4 2 7 2" xfId="11651"/>
    <cellStyle name="Normal 6 4 2 7 2 2" xfId="22145"/>
    <cellStyle name="Normal 6 4 2 7 2 3" xfId="33333"/>
    <cellStyle name="Normal 6 4 2 7 3" xfId="13379"/>
    <cellStyle name="Normal 6 4 2 7 3 2" xfId="24038"/>
    <cellStyle name="Normal 6 4 2 7 3 3" xfId="35224"/>
    <cellStyle name="Normal 6 4 2 7 4" xfId="15104"/>
    <cellStyle name="Normal 6 4 2 7 4 2" xfId="25934"/>
    <cellStyle name="Normal 6 4 2 7 4 3" xfId="37120"/>
    <cellStyle name="Normal 6 4 2 7 5" xfId="16829"/>
    <cellStyle name="Normal 6 4 2 7 5 2" xfId="27830"/>
    <cellStyle name="Normal 6 4 2 7 5 3" xfId="39016"/>
    <cellStyle name="Normal 6 4 2 7 6" xfId="18554"/>
    <cellStyle name="Normal 6 4 2 7 6 2" xfId="29726"/>
    <cellStyle name="Normal 6 4 2 7 6 3" xfId="40912"/>
    <cellStyle name="Normal 6 4 2 7 7" xfId="20279"/>
    <cellStyle name="Normal 6 4 2 7 8" xfId="31467"/>
    <cellStyle name="Normal 6 4 2 7 9" xfId="42653"/>
    <cellStyle name="Normal 6 4 2 8" xfId="2109"/>
    <cellStyle name="Normal 6 4 2 8 2" xfId="20567"/>
    <cellStyle name="Normal 6 4 2 8 3" xfId="31755"/>
    <cellStyle name="Normal 6 4 2 9" xfId="11939"/>
    <cellStyle name="Normal 6 4 2 9 2" xfId="22458"/>
    <cellStyle name="Normal 6 4 2 9 3" xfId="33644"/>
    <cellStyle name="Normal 6 4 3" xfId="341"/>
    <cellStyle name="Normal 6 4 3 10" xfId="15451"/>
    <cellStyle name="Normal 6 4 3 10 2" xfId="26318"/>
    <cellStyle name="Normal 6 4 3 10 3" xfId="37504"/>
    <cellStyle name="Normal 6 4 3 11" xfId="17176"/>
    <cellStyle name="Normal 6 4 3 11 2" xfId="28214"/>
    <cellStyle name="Normal 6 4 3 11 3" xfId="39400"/>
    <cellStyle name="Normal 6 4 3 12" xfId="18901"/>
    <cellStyle name="Normal 6 4 3 13" xfId="30089"/>
    <cellStyle name="Normal 6 4 3 14" xfId="41275"/>
    <cellStyle name="Normal 6 4 3 15" xfId="43000"/>
    <cellStyle name="Normal 6 4 3 2" xfId="659"/>
    <cellStyle name="Normal 6 4 3 2 10" xfId="43288"/>
    <cellStyle name="Normal 6 4 3 2 2" xfId="10561"/>
    <cellStyle name="Normal 6 4 3 2 2 2" xfId="20949"/>
    <cellStyle name="Normal 6 4 3 2 2 3" xfId="32137"/>
    <cellStyle name="Normal 6 4 3 2 3" xfId="12289"/>
    <cellStyle name="Normal 6 4 3 2 3 2" xfId="22842"/>
    <cellStyle name="Normal 6 4 3 2 3 3" xfId="34028"/>
    <cellStyle name="Normal 6 4 3 2 4" xfId="14014"/>
    <cellStyle name="Normal 6 4 3 2 4 2" xfId="24738"/>
    <cellStyle name="Normal 6 4 3 2 4 3" xfId="35924"/>
    <cellStyle name="Normal 6 4 3 2 5" xfId="15739"/>
    <cellStyle name="Normal 6 4 3 2 5 2" xfId="26634"/>
    <cellStyle name="Normal 6 4 3 2 5 3" xfId="37820"/>
    <cellStyle name="Normal 6 4 3 2 6" xfId="17464"/>
    <cellStyle name="Normal 6 4 3 2 6 2" xfId="28530"/>
    <cellStyle name="Normal 6 4 3 2 6 3" xfId="39716"/>
    <cellStyle name="Normal 6 4 3 2 7" xfId="19189"/>
    <cellStyle name="Normal 6 4 3 2 8" xfId="30377"/>
    <cellStyle name="Normal 6 4 3 2 9" xfId="41563"/>
    <cellStyle name="Normal 6 4 3 3" xfId="975"/>
    <cellStyle name="Normal 6 4 3 3 10" xfId="43576"/>
    <cellStyle name="Normal 6 4 3 3 2" xfId="10849"/>
    <cellStyle name="Normal 6 4 3 3 2 2" xfId="21265"/>
    <cellStyle name="Normal 6 4 3 3 2 3" xfId="32453"/>
    <cellStyle name="Normal 6 4 3 3 3" xfId="12577"/>
    <cellStyle name="Normal 6 4 3 3 3 2" xfId="23158"/>
    <cellStyle name="Normal 6 4 3 3 3 3" xfId="34344"/>
    <cellStyle name="Normal 6 4 3 3 4" xfId="14302"/>
    <cellStyle name="Normal 6 4 3 3 4 2" xfId="25054"/>
    <cellStyle name="Normal 6 4 3 3 4 3" xfId="36240"/>
    <cellStyle name="Normal 6 4 3 3 5" xfId="16027"/>
    <cellStyle name="Normal 6 4 3 3 5 2" xfId="26950"/>
    <cellStyle name="Normal 6 4 3 3 5 3" xfId="38136"/>
    <cellStyle name="Normal 6 4 3 3 6" xfId="17752"/>
    <cellStyle name="Normal 6 4 3 3 6 2" xfId="28846"/>
    <cellStyle name="Normal 6 4 3 3 6 3" xfId="40032"/>
    <cellStyle name="Normal 6 4 3 3 7" xfId="19477"/>
    <cellStyle name="Normal 6 4 3 3 8" xfId="30665"/>
    <cellStyle name="Normal 6 4 3 3 9" xfId="41851"/>
    <cellStyle name="Normal 6 4 3 4" xfId="1291"/>
    <cellStyle name="Normal 6 4 3 4 10" xfId="43864"/>
    <cellStyle name="Normal 6 4 3 4 2" xfId="11137"/>
    <cellStyle name="Normal 6 4 3 4 2 2" xfId="21581"/>
    <cellStyle name="Normal 6 4 3 4 2 3" xfId="32769"/>
    <cellStyle name="Normal 6 4 3 4 3" xfId="12865"/>
    <cellStyle name="Normal 6 4 3 4 3 2" xfId="23474"/>
    <cellStyle name="Normal 6 4 3 4 3 3" xfId="34660"/>
    <cellStyle name="Normal 6 4 3 4 4" xfId="14590"/>
    <cellStyle name="Normal 6 4 3 4 4 2" xfId="25370"/>
    <cellStyle name="Normal 6 4 3 4 4 3" xfId="36556"/>
    <cellStyle name="Normal 6 4 3 4 5" xfId="16315"/>
    <cellStyle name="Normal 6 4 3 4 5 2" xfId="27266"/>
    <cellStyle name="Normal 6 4 3 4 5 3" xfId="38452"/>
    <cellStyle name="Normal 6 4 3 4 6" xfId="18040"/>
    <cellStyle name="Normal 6 4 3 4 6 2" xfId="29162"/>
    <cellStyle name="Normal 6 4 3 4 6 3" xfId="40348"/>
    <cellStyle name="Normal 6 4 3 4 7" xfId="19765"/>
    <cellStyle name="Normal 6 4 3 4 8" xfId="30953"/>
    <cellStyle name="Normal 6 4 3 4 9" xfId="42139"/>
    <cellStyle name="Normal 6 4 3 5" xfId="1607"/>
    <cellStyle name="Normal 6 4 3 5 10" xfId="44152"/>
    <cellStyle name="Normal 6 4 3 5 2" xfId="11425"/>
    <cellStyle name="Normal 6 4 3 5 2 2" xfId="21897"/>
    <cellStyle name="Normal 6 4 3 5 2 3" xfId="33085"/>
    <cellStyle name="Normal 6 4 3 5 3" xfId="13153"/>
    <cellStyle name="Normal 6 4 3 5 3 2" xfId="23790"/>
    <cellStyle name="Normal 6 4 3 5 3 3" xfId="34976"/>
    <cellStyle name="Normal 6 4 3 5 4" xfId="14878"/>
    <cellStyle name="Normal 6 4 3 5 4 2" xfId="25686"/>
    <cellStyle name="Normal 6 4 3 5 4 3" xfId="36872"/>
    <cellStyle name="Normal 6 4 3 5 5" xfId="16603"/>
    <cellStyle name="Normal 6 4 3 5 5 2" xfId="27582"/>
    <cellStyle name="Normal 6 4 3 5 5 3" xfId="38768"/>
    <cellStyle name="Normal 6 4 3 5 6" xfId="18328"/>
    <cellStyle name="Normal 6 4 3 5 6 2" xfId="29478"/>
    <cellStyle name="Normal 6 4 3 5 6 3" xfId="40664"/>
    <cellStyle name="Normal 6 4 3 5 7" xfId="20053"/>
    <cellStyle name="Normal 6 4 3 5 8" xfId="31241"/>
    <cellStyle name="Normal 6 4 3 5 9" xfId="42427"/>
    <cellStyle name="Normal 6 4 3 6" xfId="1923"/>
    <cellStyle name="Normal 6 4 3 6 10" xfId="44440"/>
    <cellStyle name="Normal 6 4 3 6 2" xfId="11713"/>
    <cellStyle name="Normal 6 4 3 6 2 2" xfId="22213"/>
    <cellStyle name="Normal 6 4 3 6 2 3" xfId="33401"/>
    <cellStyle name="Normal 6 4 3 6 3" xfId="13441"/>
    <cellStyle name="Normal 6 4 3 6 3 2" xfId="24106"/>
    <cellStyle name="Normal 6 4 3 6 3 3" xfId="35292"/>
    <cellStyle name="Normal 6 4 3 6 4" xfId="15166"/>
    <cellStyle name="Normal 6 4 3 6 4 2" xfId="26002"/>
    <cellStyle name="Normal 6 4 3 6 4 3" xfId="37188"/>
    <cellStyle name="Normal 6 4 3 6 5" xfId="16891"/>
    <cellStyle name="Normal 6 4 3 6 5 2" xfId="27898"/>
    <cellStyle name="Normal 6 4 3 6 5 3" xfId="39084"/>
    <cellStyle name="Normal 6 4 3 6 6" xfId="18616"/>
    <cellStyle name="Normal 6 4 3 6 6 2" xfId="29794"/>
    <cellStyle name="Normal 6 4 3 6 6 3" xfId="40980"/>
    <cellStyle name="Normal 6 4 3 6 7" xfId="20341"/>
    <cellStyle name="Normal 6 4 3 6 8" xfId="31529"/>
    <cellStyle name="Normal 6 4 3 6 9" xfId="42715"/>
    <cellStyle name="Normal 6 4 3 7" xfId="10272"/>
    <cellStyle name="Normal 6 4 3 7 2" xfId="20633"/>
    <cellStyle name="Normal 6 4 3 7 3" xfId="31821"/>
    <cellStyle name="Normal 6 4 3 8" xfId="12001"/>
    <cellStyle name="Normal 6 4 3 8 2" xfId="22526"/>
    <cellStyle name="Normal 6 4 3 8 3" xfId="33712"/>
    <cellStyle name="Normal 6 4 3 9" xfId="13726"/>
    <cellStyle name="Normal 6 4 3 9 2" xfId="24422"/>
    <cellStyle name="Normal 6 4 3 9 3" xfId="35608"/>
    <cellStyle name="Normal 6 4 4" xfId="501"/>
    <cellStyle name="Normal 6 4 4 10" xfId="43144"/>
    <cellStyle name="Normal 6 4 4 2" xfId="10417"/>
    <cellStyle name="Normal 6 4 4 2 2" xfId="20791"/>
    <cellStyle name="Normal 6 4 4 2 3" xfId="31979"/>
    <cellStyle name="Normal 6 4 4 3" xfId="12145"/>
    <cellStyle name="Normal 6 4 4 3 2" xfId="22684"/>
    <cellStyle name="Normal 6 4 4 3 3" xfId="33870"/>
    <cellStyle name="Normal 6 4 4 4" xfId="13870"/>
    <cellStyle name="Normal 6 4 4 4 2" xfId="24580"/>
    <cellStyle name="Normal 6 4 4 4 3" xfId="35766"/>
    <cellStyle name="Normal 6 4 4 5" xfId="15595"/>
    <cellStyle name="Normal 6 4 4 5 2" xfId="26476"/>
    <cellStyle name="Normal 6 4 4 5 3" xfId="37662"/>
    <cellStyle name="Normal 6 4 4 6" xfId="17320"/>
    <cellStyle name="Normal 6 4 4 6 2" xfId="28372"/>
    <cellStyle name="Normal 6 4 4 6 3" xfId="39558"/>
    <cellStyle name="Normal 6 4 4 7" xfId="19045"/>
    <cellStyle name="Normal 6 4 4 8" xfId="30233"/>
    <cellStyle name="Normal 6 4 4 9" xfId="41419"/>
    <cellStyle name="Normal 6 4 5" xfId="817"/>
    <cellStyle name="Normal 6 4 5 10" xfId="43432"/>
    <cellStyle name="Normal 6 4 5 2" xfId="10705"/>
    <cellStyle name="Normal 6 4 5 2 2" xfId="21107"/>
    <cellStyle name="Normal 6 4 5 2 3" xfId="32295"/>
    <cellStyle name="Normal 6 4 5 3" xfId="12433"/>
    <cellStyle name="Normal 6 4 5 3 2" xfId="23000"/>
    <cellStyle name="Normal 6 4 5 3 3" xfId="34186"/>
    <cellStyle name="Normal 6 4 5 4" xfId="14158"/>
    <cellStyle name="Normal 6 4 5 4 2" xfId="24896"/>
    <cellStyle name="Normal 6 4 5 4 3" xfId="36082"/>
    <cellStyle name="Normal 6 4 5 5" xfId="15883"/>
    <cellStyle name="Normal 6 4 5 5 2" xfId="26792"/>
    <cellStyle name="Normal 6 4 5 5 3" xfId="37978"/>
    <cellStyle name="Normal 6 4 5 6" xfId="17608"/>
    <cellStyle name="Normal 6 4 5 6 2" xfId="28688"/>
    <cellStyle name="Normal 6 4 5 6 3" xfId="39874"/>
    <cellStyle name="Normal 6 4 5 7" xfId="19333"/>
    <cellStyle name="Normal 6 4 5 8" xfId="30521"/>
    <cellStyle name="Normal 6 4 5 9" xfId="41707"/>
    <cellStyle name="Normal 6 4 6" xfId="1133"/>
    <cellStyle name="Normal 6 4 6 10" xfId="43720"/>
    <cellStyle name="Normal 6 4 6 2" xfId="10993"/>
    <cellStyle name="Normal 6 4 6 2 2" xfId="21423"/>
    <cellStyle name="Normal 6 4 6 2 3" xfId="32611"/>
    <cellStyle name="Normal 6 4 6 3" xfId="12721"/>
    <cellStyle name="Normal 6 4 6 3 2" xfId="23316"/>
    <cellStyle name="Normal 6 4 6 3 3" xfId="34502"/>
    <cellStyle name="Normal 6 4 6 4" xfId="14446"/>
    <cellStyle name="Normal 6 4 6 4 2" xfId="25212"/>
    <cellStyle name="Normal 6 4 6 4 3" xfId="36398"/>
    <cellStyle name="Normal 6 4 6 5" xfId="16171"/>
    <cellStyle name="Normal 6 4 6 5 2" xfId="27108"/>
    <cellStyle name="Normal 6 4 6 5 3" xfId="38294"/>
    <cellStyle name="Normal 6 4 6 6" xfId="17896"/>
    <cellStyle name="Normal 6 4 6 6 2" xfId="29004"/>
    <cellStyle name="Normal 6 4 6 6 3" xfId="40190"/>
    <cellStyle name="Normal 6 4 6 7" xfId="19621"/>
    <cellStyle name="Normal 6 4 6 8" xfId="30809"/>
    <cellStyle name="Normal 6 4 6 9" xfId="41995"/>
    <cellStyle name="Normal 6 4 7" xfId="1449"/>
    <cellStyle name="Normal 6 4 7 10" xfId="44008"/>
    <cellStyle name="Normal 6 4 7 2" xfId="11281"/>
    <cellStyle name="Normal 6 4 7 2 2" xfId="21739"/>
    <cellStyle name="Normal 6 4 7 2 3" xfId="32927"/>
    <cellStyle name="Normal 6 4 7 3" xfId="13009"/>
    <cellStyle name="Normal 6 4 7 3 2" xfId="23632"/>
    <cellStyle name="Normal 6 4 7 3 3" xfId="34818"/>
    <cellStyle name="Normal 6 4 7 4" xfId="14734"/>
    <cellStyle name="Normal 6 4 7 4 2" xfId="25528"/>
    <cellStyle name="Normal 6 4 7 4 3" xfId="36714"/>
    <cellStyle name="Normal 6 4 7 5" xfId="16459"/>
    <cellStyle name="Normal 6 4 7 5 2" xfId="27424"/>
    <cellStyle name="Normal 6 4 7 5 3" xfId="38610"/>
    <cellStyle name="Normal 6 4 7 6" xfId="18184"/>
    <cellStyle name="Normal 6 4 7 6 2" xfId="29320"/>
    <cellStyle name="Normal 6 4 7 6 3" xfId="40506"/>
    <cellStyle name="Normal 6 4 7 7" xfId="19909"/>
    <cellStyle name="Normal 6 4 7 8" xfId="31097"/>
    <cellStyle name="Normal 6 4 7 9" xfId="42283"/>
    <cellStyle name="Normal 6 4 8" xfId="1765"/>
    <cellStyle name="Normal 6 4 8 10" xfId="44296"/>
    <cellStyle name="Normal 6 4 8 2" xfId="11569"/>
    <cellStyle name="Normal 6 4 8 2 2" xfId="22055"/>
    <cellStyle name="Normal 6 4 8 2 3" xfId="33243"/>
    <cellStyle name="Normal 6 4 8 3" xfId="13297"/>
    <cellStyle name="Normal 6 4 8 3 2" xfId="23948"/>
    <cellStyle name="Normal 6 4 8 3 3" xfId="35134"/>
    <cellStyle name="Normal 6 4 8 4" xfId="15022"/>
    <cellStyle name="Normal 6 4 8 4 2" xfId="25844"/>
    <cellStyle name="Normal 6 4 8 4 3" xfId="37030"/>
    <cellStyle name="Normal 6 4 8 5" xfId="16747"/>
    <cellStyle name="Normal 6 4 8 5 2" xfId="27740"/>
    <cellStyle name="Normal 6 4 8 5 3" xfId="38926"/>
    <cellStyle name="Normal 6 4 8 6" xfId="18472"/>
    <cellStyle name="Normal 6 4 8 6 2" xfId="29636"/>
    <cellStyle name="Normal 6 4 8 6 3" xfId="40822"/>
    <cellStyle name="Normal 6 4 8 7" xfId="20197"/>
    <cellStyle name="Normal 6 4 8 8" xfId="31385"/>
    <cellStyle name="Normal 6 4 8 9" xfId="42571"/>
    <cellStyle name="Normal 6 4 9" xfId="2021"/>
    <cellStyle name="Normal 6 4 9 2" xfId="20485"/>
    <cellStyle name="Normal 6 4 9 3" xfId="31673"/>
    <cellStyle name="Normal 6 5" xfId="205"/>
    <cellStyle name="Normal 6 5 10" xfId="13602"/>
    <cellStyle name="Normal 6 5 10 2" xfId="24286"/>
    <cellStyle name="Normal 6 5 10 3" xfId="35472"/>
    <cellStyle name="Normal 6 5 11" xfId="15327"/>
    <cellStyle name="Normal 6 5 11 2" xfId="26182"/>
    <cellStyle name="Normal 6 5 11 3" xfId="37368"/>
    <cellStyle name="Normal 6 5 12" xfId="17052"/>
    <cellStyle name="Normal 6 5 12 2" xfId="28078"/>
    <cellStyle name="Normal 6 5 12 3" xfId="39264"/>
    <cellStyle name="Normal 6 5 13" xfId="18777"/>
    <cellStyle name="Normal 6 5 14" xfId="29965"/>
    <cellStyle name="Normal 6 5 15" xfId="41151"/>
    <cellStyle name="Normal 6 5 16" xfId="42876"/>
    <cellStyle name="Normal 6 5 2" xfId="363"/>
    <cellStyle name="Normal 6 5 2 10" xfId="15471"/>
    <cellStyle name="Normal 6 5 2 10 2" xfId="26340"/>
    <cellStyle name="Normal 6 5 2 10 3" xfId="37526"/>
    <cellStyle name="Normal 6 5 2 11" xfId="17196"/>
    <cellStyle name="Normal 6 5 2 11 2" xfId="28236"/>
    <cellStyle name="Normal 6 5 2 11 3" xfId="39422"/>
    <cellStyle name="Normal 6 5 2 12" xfId="18921"/>
    <cellStyle name="Normal 6 5 2 13" xfId="30109"/>
    <cellStyle name="Normal 6 5 2 14" xfId="41295"/>
    <cellStyle name="Normal 6 5 2 15" xfId="43020"/>
    <cellStyle name="Normal 6 5 2 2" xfId="681"/>
    <cellStyle name="Normal 6 5 2 2 10" xfId="43308"/>
    <cellStyle name="Normal 6 5 2 2 2" xfId="10581"/>
    <cellStyle name="Normal 6 5 2 2 2 2" xfId="20971"/>
    <cellStyle name="Normal 6 5 2 2 2 3" xfId="32159"/>
    <cellStyle name="Normal 6 5 2 2 3" xfId="12309"/>
    <cellStyle name="Normal 6 5 2 2 3 2" xfId="22864"/>
    <cellStyle name="Normal 6 5 2 2 3 3" xfId="34050"/>
    <cellStyle name="Normal 6 5 2 2 4" xfId="14034"/>
    <cellStyle name="Normal 6 5 2 2 4 2" xfId="24760"/>
    <cellStyle name="Normal 6 5 2 2 4 3" xfId="35946"/>
    <cellStyle name="Normal 6 5 2 2 5" xfId="15759"/>
    <cellStyle name="Normal 6 5 2 2 5 2" xfId="26656"/>
    <cellStyle name="Normal 6 5 2 2 5 3" xfId="37842"/>
    <cellStyle name="Normal 6 5 2 2 6" xfId="17484"/>
    <cellStyle name="Normal 6 5 2 2 6 2" xfId="28552"/>
    <cellStyle name="Normal 6 5 2 2 6 3" xfId="39738"/>
    <cellStyle name="Normal 6 5 2 2 7" xfId="19209"/>
    <cellStyle name="Normal 6 5 2 2 8" xfId="30397"/>
    <cellStyle name="Normal 6 5 2 2 9" xfId="41583"/>
    <cellStyle name="Normal 6 5 2 3" xfId="997"/>
    <cellStyle name="Normal 6 5 2 3 10" xfId="43596"/>
    <cellStyle name="Normal 6 5 2 3 2" xfId="10869"/>
    <cellStyle name="Normal 6 5 2 3 2 2" xfId="21287"/>
    <cellStyle name="Normal 6 5 2 3 2 3" xfId="32475"/>
    <cellStyle name="Normal 6 5 2 3 3" xfId="12597"/>
    <cellStyle name="Normal 6 5 2 3 3 2" xfId="23180"/>
    <cellStyle name="Normal 6 5 2 3 3 3" xfId="34366"/>
    <cellStyle name="Normal 6 5 2 3 4" xfId="14322"/>
    <cellStyle name="Normal 6 5 2 3 4 2" xfId="25076"/>
    <cellStyle name="Normal 6 5 2 3 4 3" xfId="36262"/>
    <cellStyle name="Normal 6 5 2 3 5" xfId="16047"/>
    <cellStyle name="Normal 6 5 2 3 5 2" xfId="26972"/>
    <cellStyle name="Normal 6 5 2 3 5 3" xfId="38158"/>
    <cellStyle name="Normal 6 5 2 3 6" xfId="17772"/>
    <cellStyle name="Normal 6 5 2 3 6 2" xfId="28868"/>
    <cellStyle name="Normal 6 5 2 3 6 3" xfId="40054"/>
    <cellStyle name="Normal 6 5 2 3 7" xfId="19497"/>
    <cellStyle name="Normal 6 5 2 3 8" xfId="30685"/>
    <cellStyle name="Normal 6 5 2 3 9" xfId="41871"/>
    <cellStyle name="Normal 6 5 2 4" xfId="1313"/>
    <cellStyle name="Normal 6 5 2 4 10" xfId="43884"/>
    <cellStyle name="Normal 6 5 2 4 2" xfId="11157"/>
    <cellStyle name="Normal 6 5 2 4 2 2" xfId="21603"/>
    <cellStyle name="Normal 6 5 2 4 2 3" xfId="32791"/>
    <cellStyle name="Normal 6 5 2 4 3" xfId="12885"/>
    <cellStyle name="Normal 6 5 2 4 3 2" xfId="23496"/>
    <cellStyle name="Normal 6 5 2 4 3 3" xfId="34682"/>
    <cellStyle name="Normal 6 5 2 4 4" xfId="14610"/>
    <cellStyle name="Normal 6 5 2 4 4 2" xfId="25392"/>
    <cellStyle name="Normal 6 5 2 4 4 3" xfId="36578"/>
    <cellStyle name="Normal 6 5 2 4 5" xfId="16335"/>
    <cellStyle name="Normal 6 5 2 4 5 2" xfId="27288"/>
    <cellStyle name="Normal 6 5 2 4 5 3" xfId="38474"/>
    <cellStyle name="Normal 6 5 2 4 6" xfId="18060"/>
    <cellStyle name="Normal 6 5 2 4 6 2" xfId="29184"/>
    <cellStyle name="Normal 6 5 2 4 6 3" xfId="40370"/>
    <cellStyle name="Normal 6 5 2 4 7" xfId="19785"/>
    <cellStyle name="Normal 6 5 2 4 8" xfId="30973"/>
    <cellStyle name="Normal 6 5 2 4 9" xfId="42159"/>
    <cellStyle name="Normal 6 5 2 5" xfId="1629"/>
    <cellStyle name="Normal 6 5 2 5 10" xfId="44172"/>
    <cellStyle name="Normal 6 5 2 5 2" xfId="11445"/>
    <cellStyle name="Normal 6 5 2 5 2 2" xfId="21919"/>
    <cellStyle name="Normal 6 5 2 5 2 3" xfId="33107"/>
    <cellStyle name="Normal 6 5 2 5 3" xfId="13173"/>
    <cellStyle name="Normal 6 5 2 5 3 2" xfId="23812"/>
    <cellStyle name="Normal 6 5 2 5 3 3" xfId="34998"/>
    <cellStyle name="Normal 6 5 2 5 4" xfId="14898"/>
    <cellStyle name="Normal 6 5 2 5 4 2" xfId="25708"/>
    <cellStyle name="Normal 6 5 2 5 4 3" xfId="36894"/>
    <cellStyle name="Normal 6 5 2 5 5" xfId="16623"/>
    <cellStyle name="Normal 6 5 2 5 5 2" xfId="27604"/>
    <cellStyle name="Normal 6 5 2 5 5 3" xfId="38790"/>
    <cellStyle name="Normal 6 5 2 5 6" xfId="18348"/>
    <cellStyle name="Normal 6 5 2 5 6 2" xfId="29500"/>
    <cellStyle name="Normal 6 5 2 5 6 3" xfId="40686"/>
    <cellStyle name="Normal 6 5 2 5 7" xfId="20073"/>
    <cellStyle name="Normal 6 5 2 5 8" xfId="31261"/>
    <cellStyle name="Normal 6 5 2 5 9" xfId="42447"/>
    <cellStyle name="Normal 6 5 2 6" xfId="1945"/>
    <cellStyle name="Normal 6 5 2 6 10" xfId="44460"/>
    <cellStyle name="Normal 6 5 2 6 2" xfId="11733"/>
    <cellStyle name="Normal 6 5 2 6 2 2" xfId="22235"/>
    <cellStyle name="Normal 6 5 2 6 2 3" xfId="33423"/>
    <cellStyle name="Normal 6 5 2 6 3" xfId="13461"/>
    <cellStyle name="Normal 6 5 2 6 3 2" xfId="24128"/>
    <cellStyle name="Normal 6 5 2 6 3 3" xfId="35314"/>
    <cellStyle name="Normal 6 5 2 6 4" xfId="15186"/>
    <cellStyle name="Normal 6 5 2 6 4 2" xfId="26024"/>
    <cellStyle name="Normal 6 5 2 6 4 3" xfId="37210"/>
    <cellStyle name="Normal 6 5 2 6 5" xfId="16911"/>
    <cellStyle name="Normal 6 5 2 6 5 2" xfId="27920"/>
    <cellStyle name="Normal 6 5 2 6 5 3" xfId="39106"/>
    <cellStyle name="Normal 6 5 2 6 6" xfId="18636"/>
    <cellStyle name="Normal 6 5 2 6 6 2" xfId="29816"/>
    <cellStyle name="Normal 6 5 2 6 6 3" xfId="41002"/>
    <cellStyle name="Normal 6 5 2 6 7" xfId="20361"/>
    <cellStyle name="Normal 6 5 2 6 8" xfId="31549"/>
    <cellStyle name="Normal 6 5 2 6 9" xfId="42735"/>
    <cellStyle name="Normal 6 5 2 7" xfId="10292"/>
    <cellStyle name="Normal 6 5 2 7 2" xfId="20655"/>
    <cellStyle name="Normal 6 5 2 7 3" xfId="31843"/>
    <cellStyle name="Normal 6 5 2 8" xfId="12021"/>
    <cellStyle name="Normal 6 5 2 8 2" xfId="22548"/>
    <cellStyle name="Normal 6 5 2 8 3" xfId="33734"/>
    <cellStyle name="Normal 6 5 2 9" xfId="13746"/>
    <cellStyle name="Normal 6 5 2 9 2" xfId="24444"/>
    <cellStyle name="Normal 6 5 2 9 3" xfId="35630"/>
    <cellStyle name="Normal 6 5 3" xfId="523"/>
    <cellStyle name="Normal 6 5 3 10" xfId="43164"/>
    <cellStyle name="Normal 6 5 3 2" xfId="10437"/>
    <cellStyle name="Normal 6 5 3 2 2" xfId="20813"/>
    <cellStyle name="Normal 6 5 3 2 3" xfId="32001"/>
    <cellStyle name="Normal 6 5 3 3" xfId="12165"/>
    <cellStyle name="Normal 6 5 3 3 2" xfId="22706"/>
    <cellStyle name="Normal 6 5 3 3 3" xfId="33892"/>
    <cellStyle name="Normal 6 5 3 4" xfId="13890"/>
    <cellStyle name="Normal 6 5 3 4 2" xfId="24602"/>
    <cellStyle name="Normal 6 5 3 4 3" xfId="35788"/>
    <cellStyle name="Normal 6 5 3 5" xfId="15615"/>
    <cellStyle name="Normal 6 5 3 5 2" xfId="26498"/>
    <cellStyle name="Normal 6 5 3 5 3" xfId="37684"/>
    <cellStyle name="Normal 6 5 3 6" xfId="17340"/>
    <cellStyle name="Normal 6 5 3 6 2" xfId="28394"/>
    <cellStyle name="Normal 6 5 3 6 3" xfId="39580"/>
    <cellStyle name="Normal 6 5 3 7" xfId="19065"/>
    <cellStyle name="Normal 6 5 3 8" xfId="30253"/>
    <cellStyle name="Normal 6 5 3 9" xfId="41439"/>
    <cellStyle name="Normal 6 5 4" xfId="839"/>
    <cellStyle name="Normal 6 5 4 10" xfId="43452"/>
    <cellStyle name="Normal 6 5 4 2" xfId="10725"/>
    <cellStyle name="Normal 6 5 4 2 2" xfId="21129"/>
    <cellStyle name="Normal 6 5 4 2 3" xfId="32317"/>
    <cellStyle name="Normal 6 5 4 3" xfId="12453"/>
    <cellStyle name="Normal 6 5 4 3 2" xfId="23022"/>
    <cellStyle name="Normal 6 5 4 3 3" xfId="34208"/>
    <cellStyle name="Normal 6 5 4 4" xfId="14178"/>
    <cellStyle name="Normal 6 5 4 4 2" xfId="24918"/>
    <cellStyle name="Normal 6 5 4 4 3" xfId="36104"/>
    <cellStyle name="Normal 6 5 4 5" xfId="15903"/>
    <cellStyle name="Normal 6 5 4 5 2" xfId="26814"/>
    <cellStyle name="Normal 6 5 4 5 3" xfId="38000"/>
    <cellStyle name="Normal 6 5 4 6" xfId="17628"/>
    <cellStyle name="Normal 6 5 4 6 2" xfId="28710"/>
    <cellStyle name="Normal 6 5 4 6 3" xfId="39896"/>
    <cellStyle name="Normal 6 5 4 7" xfId="19353"/>
    <cellStyle name="Normal 6 5 4 8" xfId="30541"/>
    <cellStyle name="Normal 6 5 4 9" xfId="41727"/>
    <cellStyle name="Normal 6 5 5" xfId="1155"/>
    <cellStyle name="Normal 6 5 5 10" xfId="43740"/>
    <cellStyle name="Normal 6 5 5 2" xfId="11013"/>
    <cellStyle name="Normal 6 5 5 2 2" xfId="21445"/>
    <cellStyle name="Normal 6 5 5 2 3" xfId="32633"/>
    <cellStyle name="Normal 6 5 5 3" xfId="12741"/>
    <cellStyle name="Normal 6 5 5 3 2" xfId="23338"/>
    <cellStyle name="Normal 6 5 5 3 3" xfId="34524"/>
    <cellStyle name="Normal 6 5 5 4" xfId="14466"/>
    <cellStyle name="Normal 6 5 5 4 2" xfId="25234"/>
    <cellStyle name="Normal 6 5 5 4 3" xfId="36420"/>
    <cellStyle name="Normal 6 5 5 5" xfId="16191"/>
    <cellStyle name="Normal 6 5 5 5 2" xfId="27130"/>
    <cellStyle name="Normal 6 5 5 5 3" xfId="38316"/>
    <cellStyle name="Normal 6 5 5 6" xfId="17916"/>
    <cellStyle name="Normal 6 5 5 6 2" xfId="29026"/>
    <cellStyle name="Normal 6 5 5 6 3" xfId="40212"/>
    <cellStyle name="Normal 6 5 5 7" xfId="19641"/>
    <cellStyle name="Normal 6 5 5 8" xfId="30829"/>
    <cellStyle name="Normal 6 5 5 9" xfId="42015"/>
    <cellStyle name="Normal 6 5 6" xfId="1471"/>
    <cellStyle name="Normal 6 5 6 10" xfId="44028"/>
    <cellStyle name="Normal 6 5 6 2" xfId="11301"/>
    <cellStyle name="Normal 6 5 6 2 2" xfId="21761"/>
    <cellStyle name="Normal 6 5 6 2 3" xfId="32949"/>
    <cellStyle name="Normal 6 5 6 3" xfId="13029"/>
    <cellStyle name="Normal 6 5 6 3 2" xfId="23654"/>
    <cellStyle name="Normal 6 5 6 3 3" xfId="34840"/>
    <cellStyle name="Normal 6 5 6 4" xfId="14754"/>
    <cellStyle name="Normal 6 5 6 4 2" xfId="25550"/>
    <cellStyle name="Normal 6 5 6 4 3" xfId="36736"/>
    <cellStyle name="Normal 6 5 6 5" xfId="16479"/>
    <cellStyle name="Normal 6 5 6 5 2" xfId="27446"/>
    <cellStyle name="Normal 6 5 6 5 3" xfId="38632"/>
    <cellStyle name="Normal 6 5 6 6" xfId="18204"/>
    <cellStyle name="Normal 6 5 6 6 2" xfId="29342"/>
    <cellStyle name="Normal 6 5 6 6 3" xfId="40528"/>
    <cellStyle name="Normal 6 5 6 7" xfId="19929"/>
    <cellStyle name="Normal 6 5 6 8" xfId="31117"/>
    <cellStyle name="Normal 6 5 6 9" xfId="42303"/>
    <cellStyle name="Normal 6 5 7" xfId="1787"/>
    <cellStyle name="Normal 6 5 7 10" xfId="44316"/>
    <cellStyle name="Normal 6 5 7 2" xfId="11589"/>
    <cellStyle name="Normal 6 5 7 2 2" xfId="22077"/>
    <cellStyle name="Normal 6 5 7 2 3" xfId="33265"/>
    <cellStyle name="Normal 6 5 7 3" xfId="13317"/>
    <cellStyle name="Normal 6 5 7 3 2" xfId="23970"/>
    <cellStyle name="Normal 6 5 7 3 3" xfId="35156"/>
    <cellStyle name="Normal 6 5 7 4" xfId="15042"/>
    <cellStyle name="Normal 6 5 7 4 2" xfId="25866"/>
    <cellStyle name="Normal 6 5 7 4 3" xfId="37052"/>
    <cellStyle name="Normal 6 5 7 5" xfId="16767"/>
    <cellStyle name="Normal 6 5 7 5 2" xfId="27762"/>
    <cellStyle name="Normal 6 5 7 5 3" xfId="38948"/>
    <cellStyle name="Normal 6 5 7 6" xfId="18492"/>
    <cellStyle name="Normal 6 5 7 6 2" xfId="29658"/>
    <cellStyle name="Normal 6 5 7 6 3" xfId="40844"/>
    <cellStyle name="Normal 6 5 7 7" xfId="20217"/>
    <cellStyle name="Normal 6 5 7 8" xfId="31405"/>
    <cellStyle name="Normal 6 5 7 9" xfId="42591"/>
    <cellStyle name="Normal 6 5 8" xfId="2162"/>
    <cellStyle name="Normal 6 5 8 2" xfId="20505"/>
    <cellStyle name="Normal 6 5 8 3" xfId="31693"/>
    <cellStyle name="Normal 6 5 9" xfId="11877"/>
    <cellStyle name="Normal 6 5 9 2" xfId="22390"/>
    <cellStyle name="Normal 6 5 9 3" xfId="33576"/>
    <cellStyle name="Normal 6 6" xfId="227"/>
    <cellStyle name="Normal 6 6 10" xfId="13622"/>
    <cellStyle name="Normal 6 6 10 2" xfId="24308"/>
    <cellStyle name="Normal 6 6 10 3" xfId="35494"/>
    <cellStyle name="Normal 6 6 11" xfId="15347"/>
    <cellStyle name="Normal 6 6 11 2" xfId="26204"/>
    <cellStyle name="Normal 6 6 11 3" xfId="37390"/>
    <cellStyle name="Normal 6 6 12" xfId="17072"/>
    <cellStyle name="Normal 6 6 12 2" xfId="28100"/>
    <cellStyle name="Normal 6 6 12 3" xfId="39286"/>
    <cellStyle name="Normal 6 6 13" xfId="18797"/>
    <cellStyle name="Normal 6 6 14" xfId="29985"/>
    <cellStyle name="Normal 6 6 15" xfId="41171"/>
    <cellStyle name="Normal 6 6 16" xfId="42896"/>
    <cellStyle name="Normal 6 6 2" xfId="385"/>
    <cellStyle name="Normal 6 6 2 10" xfId="15491"/>
    <cellStyle name="Normal 6 6 2 10 2" xfId="26362"/>
    <cellStyle name="Normal 6 6 2 10 3" xfId="37548"/>
    <cellStyle name="Normal 6 6 2 11" xfId="17216"/>
    <cellStyle name="Normal 6 6 2 11 2" xfId="28258"/>
    <cellStyle name="Normal 6 6 2 11 3" xfId="39444"/>
    <cellStyle name="Normal 6 6 2 12" xfId="18941"/>
    <cellStyle name="Normal 6 6 2 13" xfId="30129"/>
    <cellStyle name="Normal 6 6 2 14" xfId="41315"/>
    <cellStyle name="Normal 6 6 2 15" xfId="43040"/>
    <cellStyle name="Normal 6 6 2 2" xfId="703"/>
    <cellStyle name="Normal 6 6 2 2 10" xfId="43328"/>
    <cellStyle name="Normal 6 6 2 2 2" xfId="10601"/>
    <cellStyle name="Normal 6 6 2 2 2 2" xfId="20993"/>
    <cellStyle name="Normal 6 6 2 2 2 3" xfId="32181"/>
    <cellStyle name="Normal 6 6 2 2 3" xfId="12329"/>
    <cellStyle name="Normal 6 6 2 2 3 2" xfId="22886"/>
    <cellStyle name="Normal 6 6 2 2 3 3" xfId="34072"/>
    <cellStyle name="Normal 6 6 2 2 4" xfId="14054"/>
    <cellStyle name="Normal 6 6 2 2 4 2" xfId="24782"/>
    <cellStyle name="Normal 6 6 2 2 4 3" xfId="35968"/>
    <cellStyle name="Normal 6 6 2 2 5" xfId="15779"/>
    <cellStyle name="Normal 6 6 2 2 5 2" xfId="26678"/>
    <cellStyle name="Normal 6 6 2 2 5 3" xfId="37864"/>
    <cellStyle name="Normal 6 6 2 2 6" xfId="17504"/>
    <cellStyle name="Normal 6 6 2 2 6 2" xfId="28574"/>
    <cellStyle name="Normal 6 6 2 2 6 3" xfId="39760"/>
    <cellStyle name="Normal 6 6 2 2 7" xfId="19229"/>
    <cellStyle name="Normal 6 6 2 2 8" xfId="30417"/>
    <cellStyle name="Normal 6 6 2 2 9" xfId="41603"/>
    <cellStyle name="Normal 6 6 2 3" xfId="1019"/>
    <cellStyle name="Normal 6 6 2 3 10" xfId="43616"/>
    <cellStyle name="Normal 6 6 2 3 2" xfId="10889"/>
    <cellStyle name="Normal 6 6 2 3 2 2" xfId="21309"/>
    <cellStyle name="Normal 6 6 2 3 2 3" xfId="32497"/>
    <cellStyle name="Normal 6 6 2 3 3" xfId="12617"/>
    <cellStyle name="Normal 6 6 2 3 3 2" xfId="23202"/>
    <cellStyle name="Normal 6 6 2 3 3 3" xfId="34388"/>
    <cellStyle name="Normal 6 6 2 3 4" xfId="14342"/>
    <cellStyle name="Normal 6 6 2 3 4 2" xfId="25098"/>
    <cellStyle name="Normal 6 6 2 3 4 3" xfId="36284"/>
    <cellStyle name="Normal 6 6 2 3 5" xfId="16067"/>
    <cellStyle name="Normal 6 6 2 3 5 2" xfId="26994"/>
    <cellStyle name="Normal 6 6 2 3 5 3" xfId="38180"/>
    <cellStyle name="Normal 6 6 2 3 6" xfId="17792"/>
    <cellStyle name="Normal 6 6 2 3 6 2" xfId="28890"/>
    <cellStyle name="Normal 6 6 2 3 6 3" xfId="40076"/>
    <cellStyle name="Normal 6 6 2 3 7" xfId="19517"/>
    <cellStyle name="Normal 6 6 2 3 8" xfId="30705"/>
    <cellStyle name="Normal 6 6 2 3 9" xfId="41891"/>
    <cellStyle name="Normal 6 6 2 4" xfId="1335"/>
    <cellStyle name="Normal 6 6 2 4 10" xfId="43904"/>
    <cellStyle name="Normal 6 6 2 4 2" xfId="11177"/>
    <cellStyle name="Normal 6 6 2 4 2 2" xfId="21625"/>
    <cellStyle name="Normal 6 6 2 4 2 3" xfId="32813"/>
    <cellStyle name="Normal 6 6 2 4 3" xfId="12905"/>
    <cellStyle name="Normal 6 6 2 4 3 2" xfId="23518"/>
    <cellStyle name="Normal 6 6 2 4 3 3" xfId="34704"/>
    <cellStyle name="Normal 6 6 2 4 4" xfId="14630"/>
    <cellStyle name="Normal 6 6 2 4 4 2" xfId="25414"/>
    <cellStyle name="Normal 6 6 2 4 4 3" xfId="36600"/>
    <cellStyle name="Normal 6 6 2 4 5" xfId="16355"/>
    <cellStyle name="Normal 6 6 2 4 5 2" xfId="27310"/>
    <cellStyle name="Normal 6 6 2 4 5 3" xfId="38496"/>
    <cellStyle name="Normal 6 6 2 4 6" xfId="18080"/>
    <cellStyle name="Normal 6 6 2 4 6 2" xfId="29206"/>
    <cellStyle name="Normal 6 6 2 4 6 3" xfId="40392"/>
    <cellStyle name="Normal 6 6 2 4 7" xfId="19805"/>
    <cellStyle name="Normal 6 6 2 4 8" xfId="30993"/>
    <cellStyle name="Normal 6 6 2 4 9" xfId="42179"/>
    <cellStyle name="Normal 6 6 2 5" xfId="1651"/>
    <cellStyle name="Normal 6 6 2 5 10" xfId="44192"/>
    <cellStyle name="Normal 6 6 2 5 2" xfId="11465"/>
    <cellStyle name="Normal 6 6 2 5 2 2" xfId="21941"/>
    <cellStyle name="Normal 6 6 2 5 2 3" xfId="33129"/>
    <cellStyle name="Normal 6 6 2 5 3" xfId="13193"/>
    <cellStyle name="Normal 6 6 2 5 3 2" xfId="23834"/>
    <cellStyle name="Normal 6 6 2 5 3 3" xfId="35020"/>
    <cellStyle name="Normal 6 6 2 5 4" xfId="14918"/>
    <cellStyle name="Normal 6 6 2 5 4 2" xfId="25730"/>
    <cellStyle name="Normal 6 6 2 5 4 3" xfId="36916"/>
    <cellStyle name="Normal 6 6 2 5 5" xfId="16643"/>
    <cellStyle name="Normal 6 6 2 5 5 2" xfId="27626"/>
    <cellStyle name="Normal 6 6 2 5 5 3" xfId="38812"/>
    <cellStyle name="Normal 6 6 2 5 6" xfId="18368"/>
    <cellStyle name="Normal 6 6 2 5 6 2" xfId="29522"/>
    <cellStyle name="Normal 6 6 2 5 6 3" xfId="40708"/>
    <cellStyle name="Normal 6 6 2 5 7" xfId="20093"/>
    <cellStyle name="Normal 6 6 2 5 8" xfId="31281"/>
    <cellStyle name="Normal 6 6 2 5 9" xfId="42467"/>
    <cellStyle name="Normal 6 6 2 6" xfId="1967"/>
    <cellStyle name="Normal 6 6 2 6 10" xfId="44480"/>
    <cellStyle name="Normal 6 6 2 6 2" xfId="11753"/>
    <cellStyle name="Normal 6 6 2 6 2 2" xfId="22257"/>
    <cellStyle name="Normal 6 6 2 6 2 3" xfId="33445"/>
    <cellStyle name="Normal 6 6 2 6 3" xfId="13481"/>
    <cellStyle name="Normal 6 6 2 6 3 2" xfId="24150"/>
    <cellStyle name="Normal 6 6 2 6 3 3" xfId="35336"/>
    <cellStyle name="Normal 6 6 2 6 4" xfId="15206"/>
    <cellStyle name="Normal 6 6 2 6 4 2" xfId="26046"/>
    <cellStyle name="Normal 6 6 2 6 4 3" xfId="37232"/>
    <cellStyle name="Normal 6 6 2 6 5" xfId="16931"/>
    <cellStyle name="Normal 6 6 2 6 5 2" xfId="27942"/>
    <cellStyle name="Normal 6 6 2 6 5 3" xfId="39128"/>
    <cellStyle name="Normal 6 6 2 6 6" xfId="18656"/>
    <cellStyle name="Normal 6 6 2 6 6 2" xfId="29838"/>
    <cellStyle name="Normal 6 6 2 6 6 3" xfId="41024"/>
    <cellStyle name="Normal 6 6 2 6 7" xfId="20381"/>
    <cellStyle name="Normal 6 6 2 6 8" xfId="31569"/>
    <cellStyle name="Normal 6 6 2 6 9" xfId="42755"/>
    <cellStyle name="Normal 6 6 2 7" xfId="10312"/>
    <cellStyle name="Normal 6 6 2 7 2" xfId="20677"/>
    <cellStyle name="Normal 6 6 2 7 3" xfId="31865"/>
    <cellStyle name="Normal 6 6 2 8" xfId="12041"/>
    <cellStyle name="Normal 6 6 2 8 2" xfId="22570"/>
    <cellStyle name="Normal 6 6 2 8 3" xfId="33756"/>
    <cellStyle name="Normal 6 6 2 9" xfId="13766"/>
    <cellStyle name="Normal 6 6 2 9 2" xfId="24466"/>
    <cellStyle name="Normal 6 6 2 9 3" xfId="35652"/>
    <cellStyle name="Normal 6 6 3" xfId="545"/>
    <cellStyle name="Normal 6 6 3 10" xfId="43184"/>
    <cellStyle name="Normal 6 6 3 2" xfId="10457"/>
    <cellStyle name="Normal 6 6 3 2 2" xfId="20835"/>
    <cellStyle name="Normal 6 6 3 2 3" xfId="32023"/>
    <cellStyle name="Normal 6 6 3 3" xfId="12185"/>
    <cellStyle name="Normal 6 6 3 3 2" xfId="22728"/>
    <cellStyle name="Normal 6 6 3 3 3" xfId="33914"/>
    <cellStyle name="Normal 6 6 3 4" xfId="13910"/>
    <cellStyle name="Normal 6 6 3 4 2" xfId="24624"/>
    <cellStyle name="Normal 6 6 3 4 3" xfId="35810"/>
    <cellStyle name="Normal 6 6 3 5" xfId="15635"/>
    <cellStyle name="Normal 6 6 3 5 2" xfId="26520"/>
    <cellStyle name="Normal 6 6 3 5 3" xfId="37706"/>
    <cellStyle name="Normal 6 6 3 6" xfId="17360"/>
    <cellStyle name="Normal 6 6 3 6 2" xfId="28416"/>
    <cellStyle name="Normal 6 6 3 6 3" xfId="39602"/>
    <cellStyle name="Normal 6 6 3 7" xfId="19085"/>
    <cellStyle name="Normal 6 6 3 8" xfId="30273"/>
    <cellStyle name="Normal 6 6 3 9" xfId="41459"/>
    <cellStyle name="Normal 6 6 4" xfId="861"/>
    <cellStyle name="Normal 6 6 4 10" xfId="43472"/>
    <cellStyle name="Normal 6 6 4 2" xfId="10745"/>
    <cellStyle name="Normal 6 6 4 2 2" xfId="21151"/>
    <cellStyle name="Normal 6 6 4 2 3" xfId="32339"/>
    <cellStyle name="Normal 6 6 4 3" xfId="12473"/>
    <cellStyle name="Normal 6 6 4 3 2" xfId="23044"/>
    <cellStyle name="Normal 6 6 4 3 3" xfId="34230"/>
    <cellStyle name="Normal 6 6 4 4" xfId="14198"/>
    <cellStyle name="Normal 6 6 4 4 2" xfId="24940"/>
    <cellStyle name="Normal 6 6 4 4 3" xfId="36126"/>
    <cellStyle name="Normal 6 6 4 5" xfId="15923"/>
    <cellStyle name="Normal 6 6 4 5 2" xfId="26836"/>
    <cellStyle name="Normal 6 6 4 5 3" xfId="38022"/>
    <cellStyle name="Normal 6 6 4 6" xfId="17648"/>
    <cellStyle name="Normal 6 6 4 6 2" xfId="28732"/>
    <cellStyle name="Normal 6 6 4 6 3" xfId="39918"/>
    <cellStyle name="Normal 6 6 4 7" xfId="19373"/>
    <cellStyle name="Normal 6 6 4 8" xfId="30561"/>
    <cellStyle name="Normal 6 6 4 9" xfId="41747"/>
    <cellStyle name="Normal 6 6 5" xfId="1177"/>
    <cellStyle name="Normal 6 6 5 10" xfId="43760"/>
    <cellStyle name="Normal 6 6 5 2" xfId="11033"/>
    <cellStyle name="Normal 6 6 5 2 2" xfId="21467"/>
    <cellStyle name="Normal 6 6 5 2 3" xfId="32655"/>
    <cellStyle name="Normal 6 6 5 3" xfId="12761"/>
    <cellStyle name="Normal 6 6 5 3 2" xfId="23360"/>
    <cellStyle name="Normal 6 6 5 3 3" xfId="34546"/>
    <cellStyle name="Normal 6 6 5 4" xfId="14486"/>
    <cellStyle name="Normal 6 6 5 4 2" xfId="25256"/>
    <cellStyle name="Normal 6 6 5 4 3" xfId="36442"/>
    <cellStyle name="Normal 6 6 5 5" xfId="16211"/>
    <cellStyle name="Normal 6 6 5 5 2" xfId="27152"/>
    <cellStyle name="Normal 6 6 5 5 3" xfId="38338"/>
    <cellStyle name="Normal 6 6 5 6" xfId="17936"/>
    <cellStyle name="Normal 6 6 5 6 2" xfId="29048"/>
    <cellStyle name="Normal 6 6 5 6 3" xfId="40234"/>
    <cellStyle name="Normal 6 6 5 7" xfId="19661"/>
    <cellStyle name="Normal 6 6 5 8" xfId="30849"/>
    <cellStyle name="Normal 6 6 5 9" xfId="42035"/>
    <cellStyle name="Normal 6 6 6" xfId="1493"/>
    <cellStyle name="Normal 6 6 6 10" xfId="44048"/>
    <cellStyle name="Normal 6 6 6 2" xfId="11321"/>
    <cellStyle name="Normal 6 6 6 2 2" xfId="21783"/>
    <cellStyle name="Normal 6 6 6 2 3" xfId="32971"/>
    <cellStyle name="Normal 6 6 6 3" xfId="13049"/>
    <cellStyle name="Normal 6 6 6 3 2" xfId="23676"/>
    <cellStyle name="Normal 6 6 6 3 3" xfId="34862"/>
    <cellStyle name="Normal 6 6 6 4" xfId="14774"/>
    <cellStyle name="Normal 6 6 6 4 2" xfId="25572"/>
    <cellStyle name="Normal 6 6 6 4 3" xfId="36758"/>
    <cellStyle name="Normal 6 6 6 5" xfId="16499"/>
    <cellStyle name="Normal 6 6 6 5 2" xfId="27468"/>
    <cellStyle name="Normal 6 6 6 5 3" xfId="38654"/>
    <cellStyle name="Normal 6 6 6 6" xfId="18224"/>
    <cellStyle name="Normal 6 6 6 6 2" xfId="29364"/>
    <cellStyle name="Normal 6 6 6 6 3" xfId="40550"/>
    <cellStyle name="Normal 6 6 6 7" xfId="19949"/>
    <cellStyle name="Normal 6 6 6 8" xfId="31137"/>
    <cellStyle name="Normal 6 6 6 9" xfId="42323"/>
    <cellStyle name="Normal 6 6 7" xfId="1809"/>
    <cellStyle name="Normal 6 6 7 10" xfId="44336"/>
    <cellStyle name="Normal 6 6 7 2" xfId="11609"/>
    <cellStyle name="Normal 6 6 7 2 2" xfId="22099"/>
    <cellStyle name="Normal 6 6 7 2 3" xfId="33287"/>
    <cellStyle name="Normal 6 6 7 3" xfId="13337"/>
    <cellStyle name="Normal 6 6 7 3 2" xfId="23992"/>
    <cellStyle name="Normal 6 6 7 3 3" xfId="35178"/>
    <cellStyle name="Normal 6 6 7 4" xfId="15062"/>
    <cellStyle name="Normal 6 6 7 4 2" xfId="25888"/>
    <cellStyle name="Normal 6 6 7 4 3" xfId="37074"/>
    <cellStyle name="Normal 6 6 7 5" xfId="16787"/>
    <cellStyle name="Normal 6 6 7 5 2" xfId="27784"/>
    <cellStyle name="Normal 6 6 7 5 3" xfId="38970"/>
    <cellStyle name="Normal 6 6 7 6" xfId="18512"/>
    <cellStyle name="Normal 6 6 7 6 2" xfId="29680"/>
    <cellStyle name="Normal 6 6 7 6 3" xfId="40866"/>
    <cellStyle name="Normal 6 6 7 7" xfId="20237"/>
    <cellStyle name="Normal 6 6 7 8" xfId="31425"/>
    <cellStyle name="Normal 6 6 7 9" xfId="42611"/>
    <cellStyle name="Normal 6 6 8" xfId="2139"/>
    <cellStyle name="Normal 6 6 8 2" xfId="20525"/>
    <cellStyle name="Normal 6 6 8 3" xfId="31713"/>
    <cellStyle name="Normal 6 6 9" xfId="11897"/>
    <cellStyle name="Normal 6 6 9 2" xfId="22412"/>
    <cellStyle name="Normal 6 6 9 3" xfId="33598"/>
    <cellStyle name="Normal 6 7" xfId="295"/>
    <cellStyle name="Normal 6 7 10" xfId="15409"/>
    <cellStyle name="Normal 6 7 10 2" xfId="26272"/>
    <cellStyle name="Normal 6 7 10 3" xfId="37458"/>
    <cellStyle name="Normal 6 7 11" xfId="17134"/>
    <cellStyle name="Normal 6 7 11 2" xfId="28168"/>
    <cellStyle name="Normal 6 7 11 3" xfId="39354"/>
    <cellStyle name="Normal 6 7 12" xfId="18859"/>
    <cellStyle name="Normal 6 7 13" xfId="30047"/>
    <cellStyle name="Normal 6 7 14" xfId="41233"/>
    <cellStyle name="Normal 6 7 15" xfId="42958"/>
    <cellStyle name="Normal 6 7 2" xfId="613"/>
    <cellStyle name="Normal 6 7 2 10" xfId="43246"/>
    <cellStyle name="Normal 6 7 2 2" xfId="10519"/>
    <cellStyle name="Normal 6 7 2 2 2" xfId="20903"/>
    <cellStyle name="Normal 6 7 2 2 3" xfId="32091"/>
    <cellStyle name="Normal 6 7 2 3" xfId="12247"/>
    <cellStyle name="Normal 6 7 2 3 2" xfId="22796"/>
    <cellStyle name="Normal 6 7 2 3 3" xfId="33982"/>
    <cellStyle name="Normal 6 7 2 4" xfId="13972"/>
    <cellStyle name="Normal 6 7 2 4 2" xfId="24692"/>
    <cellStyle name="Normal 6 7 2 4 3" xfId="35878"/>
    <cellStyle name="Normal 6 7 2 5" xfId="15697"/>
    <cellStyle name="Normal 6 7 2 5 2" xfId="26588"/>
    <cellStyle name="Normal 6 7 2 5 3" xfId="37774"/>
    <cellStyle name="Normal 6 7 2 6" xfId="17422"/>
    <cellStyle name="Normal 6 7 2 6 2" xfId="28484"/>
    <cellStyle name="Normal 6 7 2 6 3" xfId="39670"/>
    <cellStyle name="Normal 6 7 2 7" xfId="19147"/>
    <cellStyle name="Normal 6 7 2 8" xfId="30335"/>
    <cellStyle name="Normal 6 7 2 9" xfId="41521"/>
    <cellStyle name="Normal 6 7 3" xfId="929"/>
    <cellStyle name="Normal 6 7 3 10" xfId="43534"/>
    <cellStyle name="Normal 6 7 3 2" xfId="10807"/>
    <cellStyle name="Normal 6 7 3 2 2" xfId="21219"/>
    <cellStyle name="Normal 6 7 3 2 3" xfId="32407"/>
    <cellStyle name="Normal 6 7 3 3" xfId="12535"/>
    <cellStyle name="Normal 6 7 3 3 2" xfId="23112"/>
    <cellStyle name="Normal 6 7 3 3 3" xfId="34298"/>
    <cellStyle name="Normal 6 7 3 4" xfId="14260"/>
    <cellStyle name="Normal 6 7 3 4 2" xfId="25008"/>
    <cellStyle name="Normal 6 7 3 4 3" xfId="36194"/>
    <cellStyle name="Normal 6 7 3 5" xfId="15985"/>
    <cellStyle name="Normal 6 7 3 5 2" xfId="26904"/>
    <cellStyle name="Normal 6 7 3 5 3" xfId="38090"/>
    <cellStyle name="Normal 6 7 3 6" xfId="17710"/>
    <cellStyle name="Normal 6 7 3 6 2" xfId="28800"/>
    <cellStyle name="Normal 6 7 3 6 3" xfId="39986"/>
    <cellStyle name="Normal 6 7 3 7" xfId="19435"/>
    <cellStyle name="Normal 6 7 3 8" xfId="30623"/>
    <cellStyle name="Normal 6 7 3 9" xfId="41809"/>
    <cellStyle name="Normal 6 7 4" xfId="1245"/>
    <cellStyle name="Normal 6 7 4 10" xfId="43822"/>
    <cellStyle name="Normal 6 7 4 2" xfId="11095"/>
    <cellStyle name="Normal 6 7 4 2 2" xfId="21535"/>
    <cellStyle name="Normal 6 7 4 2 3" xfId="32723"/>
    <cellStyle name="Normal 6 7 4 3" xfId="12823"/>
    <cellStyle name="Normal 6 7 4 3 2" xfId="23428"/>
    <cellStyle name="Normal 6 7 4 3 3" xfId="34614"/>
    <cellStyle name="Normal 6 7 4 4" xfId="14548"/>
    <cellStyle name="Normal 6 7 4 4 2" xfId="25324"/>
    <cellStyle name="Normal 6 7 4 4 3" xfId="36510"/>
    <cellStyle name="Normal 6 7 4 5" xfId="16273"/>
    <cellStyle name="Normal 6 7 4 5 2" xfId="27220"/>
    <cellStyle name="Normal 6 7 4 5 3" xfId="38406"/>
    <cellStyle name="Normal 6 7 4 6" xfId="17998"/>
    <cellStyle name="Normal 6 7 4 6 2" xfId="29116"/>
    <cellStyle name="Normal 6 7 4 6 3" xfId="40302"/>
    <cellStyle name="Normal 6 7 4 7" xfId="19723"/>
    <cellStyle name="Normal 6 7 4 8" xfId="30911"/>
    <cellStyle name="Normal 6 7 4 9" xfId="42097"/>
    <cellStyle name="Normal 6 7 5" xfId="1561"/>
    <cellStyle name="Normal 6 7 5 10" xfId="44110"/>
    <cellStyle name="Normal 6 7 5 2" xfId="11383"/>
    <cellStyle name="Normal 6 7 5 2 2" xfId="21851"/>
    <cellStyle name="Normal 6 7 5 2 3" xfId="33039"/>
    <cellStyle name="Normal 6 7 5 3" xfId="13111"/>
    <cellStyle name="Normal 6 7 5 3 2" xfId="23744"/>
    <cellStyle name="Normal 6 7 5 3 3" xfId="34930"/>
    <cellStyle name="Normal 6 7 5 4" xfId="14836"/>
    <cellStyle name="Normal 6 7 5 4 2" xfId="25640"/>
    <cellStyle name="Normal 6 7 5 4 3" xfId="36826"/>
    <cellStyle name="Normal 6 7 5 5" xfId="16561"/>
    <cellStyle name="Normal 6 7 5 5 2" xfId="27536"/>
    <cellStyle name="Normal 6 7 5 5 3" xfId="38722"/>
    <cellStyle name="Normal 6 7 5 6" xfId="18286"/>
    <cellStyle name="Normal 6 7 5 6 2" xfId="29432"/>
    <cellStyle name="Normal 6 7 5 6 3" xfId="40618"/>
    <cellStyle name="Normal 6 7 5 7" xfId="20011"/>
    <cellStyle name="Normal 6 7 5 8" xfId="31199"/>
    <cellStyle name="Normal 6 7 5 9" xfId="42385"/>
    <cellStyle name="Normal 6 7 6" xfId="1877"/>
    <cellStyle name="Normal 6 7 6 10" xfId="44398"/>
    <cellStyle name="Normal 6 7 6 2" xfId="11671"/>
    <cellStyle name="Normal 6 7 6 2 2" xfId="22167"/>
    <cellStyle name="Normal 6 7 6 2 3" xfId="33355"/>
    <cellStyle name="Normal 6 7 6 3" xfId="13399"/>
    <cellStyle name="Normal 6 7 6 3 2" xfId="24060"/>
    <cellStyle name="Normal 6 7 6 3 3" xfId="35246"/>
    <cellStyle name="Normal 6 7 6 4" xfId="15124"/>
    <cellStyle name="Normal 6 7 6 4 2" xfId="25956"/>
    <cellStyle name="Normal 6 7 6 4 3" xfId="37142"/>
    <cellStyle name="Normal 6 7 6 5" xfId="16849"/>
    <cellStyle name="Normal 6 7 6 5 2" xfId="27852"/>
    <cellStyle name="Normal 6 7 6 5 3" xfId="39038"/>
    <cellStyle name="Normal 6 7 6 6" xfId="18574"/>
    <cellStyle name="Normal 6 7 6 6 2" xfId="29748"/>
    <cellStyle name="Normal 6 7 6 6 3" xfId="40934"/>
    <cellStyle name="Normal 6 7 6 7" xfId="20299"/>
    <cellStyle name="Normal 6 7 6 8" xfId="31487"/>
    <cellStyle name="Normal 6 7 6 9" xfId="42673"/>
    <cellStyle name="Normal 6 7 7" xfId="10230"/>
    <cellStyle name="Normal 6 7 7 2" xfId="20587"/>
    <cellStyle name="Normal 6 7 7 3" xfId="31775"/>
    <cellStyle name="Normal 6 7 8" xfId="11959"/>
    <cellStyle name="Normal 6 7 8 2" xfId="22480"/>
    <cellStyle name="Normal 6 7 8 3" xfId="33666"/>
    <cellStyle name="Normal 6 7 9" xfId="13684"/>
    <cellStyle name="Normal 6 7 9 2" xfId="24376"/>
    <cellStyle name="Normal 6 7 9 3" xfId="35562"/>
    <cellStyle name="Normal 6 8" xfId="455"/>
    <cellStyle name="Normal 6 8 10" xfId="43102"/>
    <cellStyle name="Normal 6 8 2" xfId="10375"/>
    <cellStyle name="Normal 6 8 2 2" xfId="20745"/>
    <cellStyle name="Normal 6 8 2 3" xfId="31933"/>
    <cellStyle name="Normal 6 8 3" xfId="12103"/>
    <cellStyle name="Normal 6 8 3 2" xfId="22638"/>
    <cellStyle name="Normal 6 8 3 3" xfId="33824"/>
    <cellStyle name="Normal 6 8 4" xfId="13828"/>
    <cellStyle name="Normal 6 8 4 2" xfId="24534"/>
    <cellStyle name="Normal 6 8 4 3" xfId="35720"/>
    <cellStyle name="Normal 6 8 5" xfId="15553"/>
    <cellStyle name="Normal 6 8 5 2" xfId="26430"/>
    <cellStyle name="Normal 6 8 5 3" xfId="37616"/>
    <cellStyle name="Normal 6 8 6" xfId="17278"/>
    <cellStyle name="Normal 6 8 6 2" xfId="28326"/>
    <cellStyle name="Normal 6 8 6 3" xfId="39512"/>
    <cellStyle name="Normal 6 8 7" xfId="19003"/>
    <cellStyle name="Normal 6 8 8" xfId="30191"/>
    <cellStyle name="Normal 6 8 9" xfId="41377"/>
    <cellStyle name="Normal 6 9" xfId="771"/>
    <cellStyle name="Normal 6 9 10" xfId="43390"/>
    <cellStyle name="Normal 6 9 2" xfId="10663"/>
    <cellStyle name="Normal 6 9 2 2" xfId="21061"/>
    <cellStyle name="Normal 6 9 2 3" xfId="32249"/>
    <cellStyle name="Normal 6 9 3" xfId="12391"/>
    <cellStyle name="Normal 6 9 3 2" xfId="22954"/>
    <cellStyle name="Normal 6 9 3 3" xfId="34140"/>
    <cellStyle name="Normal 6 9 4" xfId="14116"/>
    <cellStyle name="Normal 6 9 4 2" xfId="24850"/>
    <cellStyle name="Normal 6 9 4 3" xfId="36036"/>
    <cellStyle name="Normal 6 9 5" xfId="15841"/>
    <cellStyle name="Normal 6 9 5 2" xfId="26746"/>
    <cellStyle name="Normal 6 9 5 3" xfId="37932"/>
    <cellStyle name="Normal 6 9 6" xfId="17566"/>
    <cellStyle name="Normal 6 9 6 2" xfId="28642"/>
    <cellStyle name="Normal 6 9 6 3" xfId="39828"/>
    <cellStyle name="Normal 6 9 7" xfId="19291"/>
    <cellStyle name="Normal 6 9 8" xfId="30479"/>
    <cellStyle name="Normal 6 9 9" xfId="41665"/>
    <cellStyle name="Normal 7" xfId="112"/>
    <cellStyle name="Normal 7 10" xfId="6553"/>
    <cellStyle name="Normal 7 11" xfId="6081"/>
    <cellStyle name="Normal 7 12" xfId="6556"/>
    <cellStyle name="Normal 7 13" xfId="6230"/>
    <cellStyle name="Normal 7 14" xfId="6852"/>
    <cellStyle name="Normal 7 15" xfId="5989"/>
    <cellStyle name="Normal 7 16" xfId="6611"/>
    <cellStyle name="Normal 7 17" xfId="6077"/>
    <cellStyle name="Normal 7 18" xfId="6719"/>
    <cellStyle name="Normal 7 19" xfId="6320"/>
    <cellStyle name="Normal 7 2" xfId="5182"/>
    <cellStyle name="Normal 7 2 2" xfId="5391"/>
    <cellStyle name="Normal 7 3" xfId="5699"/>
    <cellStyle name="Normal 7 4" xfId="5057"/>
    <cellStyle name="Normal 7 5" xfId="4654"/>
    <cellStyle name="Normal 7 6" xfId="5988"/>
    <cellStyle name="Normal 7 7" xfId="6038"/>
    <cellStyle name="Normal 7 8" xfId="6706"/>
    <cellStyle name="Normal 7 9" xfId="6214"/>
    <cellStyle name="Normal 8" xfId="9"/>
    <cellStyle name="Normal 8 10" xfId="6733"/>
    <cellStyle name="Normal 8 11" xfId="6020"/>
    <cellStyle name="Normal 8 12" xfId="6687"/>
    <cellStyle name="Normal 8 13" xfId="6574"/>
    <cellStyle name="Normal 8 14" xfId="6004"/>
    <cellStyle name="Normal 8 15" xfId="6801"/>
    <cellStyle name="Normal 8 16" xfId="6411"/>
    <cellStyle name="Normal 8 17" xfId="6808"/>
    <cellStyle name="Normal 8 18" xfId="6284"/>
    <cellStyle name="Normal 8 19" xfId="6943"/>
    <cellStyle name="Normal 8 2" xfId="5365"/>
    <cellStyle name="Normal 8 2 2" xfId="4770"/>
    <cellStyle name="Normal 8 20" xfId="6947"/>
    <cellStyle name="Normal 8 21" xfId="6949"/>
    <cellStyle name="Normal 8 22" xfId="7376"/>
    <cellStyle name="Normal 8 23" xfId="7341"/>
    <cellStyle name="Normal 8 24" xfId="7050"/>
    <cellStyle name="Normal 8 25" xfId="7125"/>
    <cellStyle name="Normal 8 26" xfId="7092"/>
    <cellStyle name="Normal 8 27" xfId="7323"/>
    <cellStyle name="Normal 8 28" xfId="7109"/>
    <cellStyle name="Normal 8 29" xfId="7080"/>
    <cellStyle name="Normal 8 3" xfId="5715"/>
    <cellStyle name="Normal 8 30" xfId="7202"/>
    <cellStyle name="Normal 8 31" xfId="7423"/>
    <cellStyle name="Normal 8 32" xfId="9345"/>
    <cellStyle name="Normal 8 33" xfId="9346"/>
    <cellStyle name="Normal 8 34" xfId="9352"/>
    <cellStyle name="Normal 8 35" xfId="9783"/>
    <cellStyle name="Normal 8 36" xfId="9797"/>
    <cellStyle name="Normal 8 37" xfId="9807"/>
    <cellStyle name="Normal 8 38" xfId="9818"/>
    <cellStyle name="Normal 8 39" xfId="9833"/>
    <cellStyle name="Normal 8 4" xfId="4825"/>
    <cellStyle name="Normal 8 40" xfId="9844"/>
    <cellStyle name="Normal 8 41" xfId="9859"/>
    <cellStyle name="Normal 8 42" xfId="9869"/>
    <cellStyle name="Normal 8 43" xfId="9880"/>
    <cellStyle name="Normal 8 44" xfId="9900"/>
    <cellStyle name="Normal 8 45" xfId="9902"/>
    <cellStyle name="Normal 8 46" xfId="9913"/>
    <cellStyle name="Normal 8 47" xfId="9924"/>
    <cellStyle name="Normal 8 48" xfId="9935"/>
    <cellStyle name="Normal 8 49" xfId="9946"/>
    <cellStyle name="Normal 8 5" xfId="5962"/>
    <cellStyle name="Normal 8 50" xfId="9998"/>
    <cellStyle name="Normal 8 51" xfId="9953"/>
    <cellStyle name="Normal 8 52" xfId="9982"/>
    <cellStyle name="Normal 8 53" xfId="9964"/>
    <cellStyle name="Normal 8 54" xfId="44526"/>
    <cellStyle name="Normal 8 55" xfId="44533"/>
    <cellStyle name="Normal 8 56" xfId="44553"/>
    <cellStyle name="Normal 8 57" xfId="44555"/>
    <cellStyle name="Normal 8 58" xfId="44575"/>
    <cellStyle name="Normal 8 6" xfId="5963"/>
    <cellStyle name="Normal 8 7" xfId="6480"/>
    <cellStyle name="Normal 8 8" xfId="6621"/>
    <cellStyle name="Normal 8 9" xfId="6135"/>
    <cellStyle name="Normal 9" xfId="8"/>
    <cellStyle name="Normal 9 10" xfId="6460"/>
    <cellStyle name="Normal 9 11" xfId="6650"/>
    <cellStyle name="Normal 9 12" xfId="6850"/>
    <cellStyle name="Normal 9 13" xfId="6701"/>
    <cellStyle name="Normal 9 14" xfId="6046"/>
    <cellStyle name="Normal 9 15" xfId="6534"/>
    <cellStyle name="Normal 9 16" xfId="6347"/>
    <cellStyle name="Normal 9 17" xfId="6942"/>
    <cellStyle name="Normal 9 18" xfId="6946"/>
    <cellStyle name="Normal 9 19" xfId="6950"/>
    <cellStyle name="Normal 9 2" xfId="5114"/>
    <cellStyle name="Normal 9 20" xfId="7285"/>
    <cellStyle name="Normal 9 21" xfId="7282"/>
    <cellStyle name="Normal 9 22" xfId="7167"/>
    <cellStyle name="Normal 9 23" xfId="6990"/>
    <cellStyle name="Normal 9 24" xfId="7509"/>
    <cellStyle name="Normal 9 25" xfId="7388"/>
    <cellStyle name="Normal 9 26" xfId="7281"/>
    <cellStyle name="Normal 9 27" xfId="7429"/>
    <cellStyle name="Normal 9 28" xfId="7344"/>
    <cellStyle name="Normal 9 29" xfId="7085"/>
    <cellStyle name="Normal 9 3" xfId="5961"/>
    <cellStyle name="Normal 9 30" xfId="9344"/>
    <cellStyle name="Normal 9 31" xfId="9347"/>
    <cellStyle name="Normal 9 32" xfId="9350"/>
    <cellStyle name="Normal 9 33" xfId="9782"/>
    <cellStyle name="Normal 9 34" xfId="9798"/>
    <cellStyle name="Normal 9 35" xfId="9790"/>
    <cellStyle name="Normal 9 36" xfId="9817"/>
    <cellStyle name="Normal 9 37" xfId="9831"/>
    <cellStyle name="Normal 9 38" xfId="9843"/>
    <cellStyle name="Normal 9 39" xfId="9857"/>
    <cellStyle name="Normal 9 4" xfId="5964"/>
    <cellStyle name="Normal 9 40" xfId="9868"/>
    <cellStyle name="Normal 9 41" xfId="9879"/>
    <cellStyle name="Normal 9 42" xfId="9891"/>
    <cellStyle name="Normal 9 43" xfId="9901"/>
    <cellStyle name="Normal 9 44" xfId="9912"/>
    <cellStyle name="Normal 9 45" xfId="9923"/>
    <cellStyle name="Normal 9 46" xfId="9934"/>
    <cellStyle name="Normal 9 47" xfId="9945"/>
    <cellStyle name="Normal 9 48" xfId="9984"/>
    <cellStyle name="Normal 9 49" xfId="9985"/>
    <cellStyle name="Normal 9 5" xfId="6628"/>
    <cellStyle name="Normal 9 50" xfId="9950"/>
    <cellStyle name="Normal 9 51" xfId="9961"/>
    <cellStyle name="Normal 9 52" xfId="44527"/>
    <cellStyle name="Normal 9 53" xfId="44532"/>
    <cellStyle name="Normal 9 54" xfId="44547"/>
    <cellStyle name="Normal 9 55" xfId="44554"/>
    <cellStyle name="Normal 9 56" xfId="44569"/>
    <cellStyle name="Normal 9 6" xfId="6417"/>
    <cellStyle name="Normal 9 7" xfId="6067"/>
    <cellStyle name="Normal 9 8" xfId="6505"/>
    <cellStyle name="Normal 9 9" xfId="6520"/>
    <cellStyle name="Normal_Pesquisa no referencial 10 de maio de 2013 2" xfId="6"/>
    <cellStyle name="Nota 2" xfId="113"/>
    <cellStyle name="Nota 2 10" xfId="1404"/>
    <cellStyle name="Nota 2 10 10" xfId="43967"/>
    <cellStyle name="Nota 2 10 2" xfId="11240"/>
    <cellStyle name="Nota 2 10 2 2" xfId="21694"/>
    <cellStyle name="Nota 2 10 2 3" xfId="32882"/>
    <cellStyle name="Nota 2 10 3" xfId="12968"/>
    <cellStyle name="Nota 2 10 3 2" xfId="23587"/>
    <cellStyle name="Nota 2 10 3 3" xfId="34773"/>
    <cellStyle name="Nota 2 10 4" xfId="14693"/>
    <cellStyle name="Nota 2 10 4 2" xfId="25483"/>
    <cellStyle name="Nota 2 10 4 3" xfId="36669"/>
    <cellStyle name="Nota 2 10 5" xfId="16418"/>
    <cellStyle name="Nota 2 10 5 2" xfId="27379"/>
    <cellStyle name="Nota 2 10 5 3" xfId="38565"/>
    <cellStyle name="Nota 2 10 6" xfId="18143"/>
    <cellStyle name="Nota 2 10 6 2" xfId="29275"/>
    <cellStyle name="Nota 2 10 6 3" xfId="40461"/>
    <cellStyle name="Nota 2 10 7" xfId="19868"/>
    <cellStyle name="Nota 2 10 8" xfId="31056"/>
    <cellStyle name="Nota 2 10 9" xfId="42242"/>
    <cellStyle name="Nota 2 11" xfId="1720"/>
    <cellStyle name="Nota 2 11 10" xfId="44255"/>
    <cellStyle name="Nota 2 11 2" xfId="11528"/>
    <cellStyle name="Nota 2 11 2 2" xfId="22010"/>
    <cellStyle name="Nota 2 11 2 3" xfId="33198"/>
    <cellStyle name="Nota 2 11 3" xfId="13256"/>
    <cellStyle name="Nota 2 11 3 2" xfId="23903"/>
    <cellStyle name="Nota 2 11 3 3" xfId="35089"/>
    <cellStyle name="Nota 2 11 4" xfId="14981"/>
    <cellStyle name="Nota 2 11 4 2" xfId="25799"/>
    <cellStyle name="Nota 2 11 4 3" xfId="36985"/>
    <cellStyle name="Nota 2 11 5" xfId="16706"/>
    <cellStyle name="Nota 2 11 5 2" xfId="27695"/>
    <cellStyle name="Nota 2 11 5 3" xfId="38881"/>
    <cellStyle name="Nota 2 11 6" xfId="18431"/>
    <cellStyle name="Nota 2 11 6 2" xfId="29591"/>
    <cellStyle name="Nota 2 11 6 3" xfId="40777"/>
    <cellStyle name="Nota 2 11 7" xfId="20156"/>
    <cellStyle name="Nota 2 11 8" xfId="31344"/>
    <cellStyle name="Nota 2 11 9" xfId="42530"/>
    <cellStyle name="Nota 2 12" xfId="2064"/>
    <cellStyle name="Nota 2 12 2" xfId="20444"/>
    <cellStyle name="Nota 2 12 3" xfId="31632"/>
    <cellStyle name="Nota 2 13" xfId="11816"/>
    <cellStyle name="Nota 2 13 2" xfId="22324"/>
    <cellStyle name="Nota 2 13 3" xfId="33512"/>
    <cellStyle name="Nota 2 14" xfId="13542"/>
    <cellStyle name="Nota 2 14 2" xfId="24219"/>
    <cellStyle name="Nota 2 14 3" xfId="35405"/>
    <cellStyle name="Nota 2 15" xfId="15267"/>
    <cellStyle name="Nota 2 15 2" xfId="26115"/>
    <cellStyle name="Nota 2 15 3" xfId="37301"/>
    <cellStyle name="Nota 2 16" xfId="16992"/>
    <cellStyle name="Nota 2 16 2" xfId="28011"/>
    <cellStyle name="Nota 2 16 3" xfId="39197"/>
    <cellStyle name="Nota 2 17" xfId="18717"/>
    <cellStyle name="Nota 2 18" xfId="29905"/>
    <cellStyle name="Nota 2 19" xfId="41091"/>
    <cellStyle name="Nota 2 2" xfId="160"/>
    <cellStyle name="Nota 2 2 10" xfId="11836"/>
    <cellStyle name="Nota 2 2 10 2" xfId="22345"/>
    <cellStyle name="Nota 2 2 10 3" xfId="33531"/>
    <cellStyle name="Nota 2 2 11" xfId="13561"/>
    <cellStyle name="Nota 2 2 11 2" xfId="24241"/>
    <cellStyle name="Nota 2 2 11 3" xfId="35427"/>
    <cellStyle name="Nota 2 2 12" xfId="15286"/>
    <cellStyle name="Nota 2 2 12 2" xfId="26137"/>
    <cellStyle name="Nota 2 2 12 3" xfId="37323"/>
    <cellStyle name="Nota 2 2 13" xfId="17011"/>
    <cellStyle name="Nota 2 2 13 2" xfId="28033"/>
    <cellStyle name="Nota 2 2 13 3" xfId="39219"/>
    <cellStyle name="Nota 2 2 14" xfId="18736"/>
    <cellStyle name="Nota 2 2 15" xfId="29924"/>
    <cellStyle name="Nota 2 2 16" xfId="41110"/>
    <cellStyle name="Nota 2 2 17" xfId="42835"/>
    <cellStyle name="Nota 2 2 2" xfId="250"/>
    <cellStyle name="Nota 2 2 2 10" xfId="13643"/>
    <cellStyle name="Nota 2 2 2 10 2" xfId="24331"/>
    <cellStyle name="Nota 2 2 2 10 3" xfId="35517"/>
    <cellStyle name="Nota 2 2 2 11" xfId="15368"/>
    <cellStyle name="Nota 2 2 2 11 2" xfId="26227"/>
    <cellStyle name="Nota 2 2 2 11 3" xfId="37413"/>
    <cellStyle name="Nota 2 2 2 12" xfId="17093"/>
    <cellStyle name="Nota 2 2 2 12 2" xfId="28123"/>
    <cellStyle name="Nota 2 2 2 12 3" xfId="39309"/>
    <cellStyle name="Nota 2 2 2 13" xfId="18818"/>
    <cellStyle name="Nota 2 2 2 14" xfId="30006"/>
    <cellStyle name="Nota 2 2 2 15" xfId="41192"/>
    <cellStyle name="Nota 2 2 2 16" xfId="42917"/>
    <cellStyle name="Nota 2 2 2 2" xfId="408"/>
    <cellStyle name="Nota 2 2 2 2 10" xfId="15512"/>
    <cellStyle name="Nota 2 2 2 2 10 2" xfId="26385"/>
    <cellStyle name="Nota 2 2 2 2 10 3" xfId="37571"/>
    <cellStyle name="Nota 2 2 2 2 11" xfId="17237"/>
    <cellStyle name="Nota 2 2 2 2 11 2" xfId="28281"/>
    <cellStyle name="Nota 2 2 2 2 11 3" xfId="39467"/>
    <cellStyle name="Nota 2 2 2 2 12" xfId="18962"/>
    <cellStyle name="Nota 2 2 2 2 13" xfId="30150"/>
    <cellStyle name="Nota 2 2 2 2 14" xfId="41336"/>
    <cellStyle name="Nota 2 2 2 2 15" xfId="43061"/>
    <cellStyle name="Nota 2 2 2 2 2" xfId="726"/>
    <cellStyle name="Nota 2 2 2 2 2 10" xfId="43349"/>
    <cellStyle name="Nota 2 2 2 2 2 2" xfId="10622"/>
    <cellStyle name="Nota 2 2 2 2 2 2 2" xfId="21016"/>
    <cellStyle name="Nota 2 2 2 2 2 2 3" xfId="32204"/>
    <cellStyle name="Nota 2 2 2 2 2 3" xfId="12350"/>
    <cellStyle name="Nota 2 2 2 2 2 3 2" xfId="22909"/>
    <cellStyle name="Nota 2 2 2 2 2 3 3" xfId="34095"/>
    <cellStyle name="Nota 2 2 2 2 2 4" xfId="14075"/>
    <cellStyle name="Nota 2 2 2 2 2 4 2" xfId="24805"/>
    <cellStyle name="Nota 2 2 2 2 2 4 3" xfId="35991"/>
    <cellStyle name="Nota 2 2 2 2 2 5" xfId="15800"/>
    <cellStyle name="Nota 2 2 2 2 2 5 2" xfId="26701"/>
    <cellStyle name="Nota 2 2 2 2 2 5 3" xfId="37887"/>
    <cellStyle name="Nota 2 2 2 2 2 6" xfId="17525"/>
    <cellStyle name="Nota 2 2 2 2 2 6 2" xfId="28597"/>
    <cellStyle name="Nota 2 2 2 2 2 6 3" xfId="39783"/>
    <cellStyle name="Nota 2 2 2 2 2 7" xfId="19250"/>
    <cellStyle name="Nota 2 2 2 2 2 8" xfId="30438"/>
    <cellStyle name="Nota 2 2 2 2 2 9" xfId="41624"/>
    <cellStyle name="Nota 2 2 2 2 3" xfId="1042"/>
    <cellStyle name="Nota 2 2 2 2 3 10" xfId="43637"/>
    <cellStyle name="Nota 2 2 2 2 3 2" xfId="10910"/>
    <cellStyle name="Nota 2 2 2 2 3 2 2" xfId="21332"/>
    <cellStyle name="Nota 2 2 2 2 3 2 3" xfId="32520"/>
    <cellStyle name="Nota 2 2 2 2 3 3" xfId="12638"/>
    <cellStyle name="Nota 2 2 2 2 3 3 2" xfId="23225"/>
    <cellStyle name="Nota 2 2 2 2 3 3 3" xfId="34411"/>
    <cellStyle name="Nota 2 2 2 2 3 4" xfId="14363"/>
    <cellStyle name="Nota 2 2 2 2 3 4 2" xfId="25121"/>
    <cellStyle name="Nota 2 2 2 2 3 4 3" xfId="36307"/>
    <cellStyle name="Nota 2 2 2 2 3 5" xfId="16088"/>
    <cellStyle name="Nota 2 2 2 2 3 5 2" xfId="27017"/>
    <cellStyle name="Nota 2 2 2 2 3 5 3" xfId="38203"/>
    <cellStyle name="Nota 2 2 2 2 3 6" xfId="17813"/>
    <cellStyle name="Nota 2 2 2 2 3 6 2" xfId="28913"/>
    <cellStyle name="Nota 2 2 2 2 3 6 3" xfId="40099"/>
    <cellStyle name="Nota 2 2 2 2 3 7" xfId="19538"/>
    <cellStyle name="Nota 2 2 2 2 3 8" xfId="30726"/>
    <cellStyle name="Nota 2 2 2 2 3 9" xfId="41912"/>
    <cellStyle name="Nota 2 2 2 2 4" xfId="1358"/>
    <cellStyle name="Nota 2 2 2 2 4 10" xfId="43925"/>
    <cellStyle name="Nota 2 2 2 2 4 2" xfId="11198"/>
    <cellStyle name="Nota 2 2 2 2 4 2 2" xfId="21648"/>
    <cellStyle name="Nota 2 2 2 2 4 2 3" xfId="32836"/>
    <cellStyle name="Nota 2 2 2 2 4 3" xfId="12926"/>
    <cellStyle name="Nota 2 2 2 2 4 3 2" xfId="23541"/>
    <cellStyle name="Nota 2 2 2 2 4 3 3" xfId="34727"/>
    <cellStyle name="Nota 2 2 2 2 4 4" xfId="14651"/>
    <cellStyle name="Nota 2 2 2 2 4 4 2" xfId="25437"/>
    <cellStyle name="Nota 2 2 2 2 4 4 3" xfId="36623"/>
    <cellStyle name="Nota 2 2 2 2 4 5" xfId="16376"/>
    <cellStyle name="Nota 2 2 2 2 4 5 2" xfId="27333"/>
    <cellStyle name="Nota 2 2 2 2 4 5 3" xfId="38519"/>
    <cellStyle name="Nota 2 2 2 2 4 6" xfId="18101"/>
    <cellStyle name="Nota 2 2 2 2 4 6 2" xfId="29229"/>
    <cellStyle name="Nota 2 2 2 2 4 6 3" xfId="40415"/>
    <cellStyle name="Nota 2 2 2 2 4 7" xfId="19826"/>
    <cellStyle name="Nota 2 2 2 2 4 8" xfId="31014"/>
    <cellStyle name="Nota 2 2 2 2 4 9" xfId="42200"/>
    <cellStyle name="Nota 2 2 2 2 5" xfId="1674"/>
    <cellStyle name="Nota 2 2 2 2 5 10" xfId="44213"/>
    <cellStyle name="Nota 2 2 2 2 5 2" xfId="11486"/>
    <cellStyle name="Nota 2 2 2 2 5 2 2" xfId="21964"/>
    <cellStyle name="Nota 2 2 2 2 5 2 3" xfId="33152"/>
    <cellStyle name="Nota 2 2 2 2 5 3" xfId="13214"/>
    <cellStyle name="Nota 2 2 2 2 5 3 2" xfId="23857"/>
    <cellStyle name="Nota 2 2 2 2 5 3 3" xfId="35043"/>
    <cellStyle name="Nota 2 2 2 2 5 4" xfId="14939"/>
    <cellStyle name="Nota 2 2 2 2 5 4 2" xfId="25753"/>
    <cellStyle name="Nota 2 2 2 2 5 4 3" xfId="36939"/>
    <cellStyle name="Nota 2 2 2 2 5 5" xfId="16664"/>
    <cellStyle name="Nota 2 2 2 2 5 5 2" xfId="27649"/>
    <cellStyle name="Nota 2 2 2 2 5 5 3" xfId="38835"/>
    <cellStyle name="Nota 2 2 2 2 5 6" xfId="18389"/>
    <cellStyle name="Nota 2 2 2 2 5 6 2" xfId="29545"/>
    <cellStyle name="Nota 2 2 2 2 5 6 3" xfId="40731"/>
    <cellStyle name="Nota 2 2 2 2 5 7" xfId="20114"/>
    <cellStyle name="Nota 2 2 2 2 5 8" xfId="31302"/>
    <cellStyle name="Nota 2 2 2 2 5 9" xfId="42488"/>
    <cellStyle name="Nota 2 2 2 2 6" xfId="1990"/>
    <cellStyle name="Nota 2 2 2 2 6 10" xfId="44501"/>
    <cellStyle name="Nota 2 2 2 2 6 2" xfId="11774"/>
    <cellStyle name="Nota 2 2 2 2 6 2 2" xfId="22280"/>
    <cellStyle name="Nota 2 2 2 2 6 2 3" xfId="33468"/>
    <cellStyle name="Nota 2 2 2 2 6 3" xfId="13502"/>
    <cellStyle name="Nota 2 2 2 2 6 3 2" xfId="24173"/>
    <cellStyle name="Nota 2 2 2 2 6 3 3" xfId="35359"/>
    <cellStyle name="Nota 2 2 2 2 6 4" xfId="15227"/>
    <cellStyle name="Nota 2 2 2 2 6 4 2" xfId="26069"/>
    <cellStyle name="Nota 2 2 2 2 6 4 3" xfId="37255"/>
    <cellStyle name="Nota 2 2 2 2 6 5" xfId="16952"/>
    <cellStyle name="Nota 2 2 2 2 6 5 2" xfId="27965"/>
    <cellStyle name="Nota 2 2 2 2 6 5 3" xfId="39151"/>
    <cellStyle name="Nota 2 2 2 2 6 6" xfId="18677"/>
    <cellStyle name="Nota 2 2 2 2 6 6 2" xfId="29861"/>
    <cellStyle name="Nota 2 2 2 2 6 6 3" xfId="41047"/>
    <cellStyle name="Nota 2 2 2 2 6 7" xfId="20402"/>
    <cellStyle name="Nota 2 2 2 2 6 8" xfId="31590"/>
    <cellStyle name="Nota 2 2 2 2 6 9" xfId="42776"/>
    <cellStyle name="Nota 2 2 2 2 7" xfId="10333"/>
    <cellStyle name="Nota 2 2 2 2 7 2" xfId="20700"/>
    <cellStyle name="Nota 2 2 2 2 7 3" xfId="31888"/>
    <cellStyle name="Nota 2 2 2 2 8" xfId="12062"/>
    <cellStyle name="Nota 2 2 2 2 8 2" xfId="22593"/>
    <cellStyle name="Nota 2 2 2 2 8 3" xfId="33779"/>
    <cellStyle name="Nota 2 2 2 2 9" xfId="13787"/>
    <cellStyle name="Nota 2 2 2 2 9 2" xfId="24489"/>
    <cellStyle name="Nota 2 2 2 2 9 3" xfId="35675"/>
    <cellStyle name="Nota 2 2 2 3" xfId="568"/>
    <cellStyle name="Nota 2 2 2 3 10" xfId="43205"/>
    <cellStyle name="Nota 2 2 2 3 2" xfId="10478"/>
    <cellStyle name="Nota 2 2 2 3 2 2" xfId="20858"/>
    <cellStyle name="Nota 2 2 2 3 2 3" xfId="32046"/>
    <cellStyle name="Nota 2 2 2 3 3" xfId="12206"/>
    <cellStyle name="Nota 2 2 2 3 3 2" xfId="22751"/>
    <cellStyle name="Nota 2 2 2 3 3 3" xfId="33937"/>
    <cellStyle name="Nota 2 2 2 3 4" xfId="13931"/>
    <cellStyle name="Nota 2 2 2 3 4 2" xfId="24647"/>
    <cellStyle name="Nota 2 2 2 3 4 3" xfId="35833"/>
    <cellStyle name="Nota 2 2 2 3 5" xfId="15656"/>
    <cellStyle name="Nota 2 2 2 3 5 2" xfId="26543"/>
    <cellStyle name="Nota 2 2 2 3 5 3" xfId="37729"/>
    <cellStyle name="Nota 2 2 2 3 6" xfId="17381"/>
    <cellStyle name="Nota 2 2 2 3 6 2" xfId="28439"/>
    <cellStyle name="Nota 2 2 2 3 6 3" xfId="39625"/>
    <cellStyle name="Nota 2 2 2 3 7" xfId="19106"/>
    <cellStyle name="Nota 2 2 2 3 8" xfId="30294"/>
    <cellStyle name="Nota 2 2 2 3 9" xfId="41480"/>
    <cellStyle name="Nota 2 2 2 4" xfId="884"/>
    <cellStyle name="Nota 2 2 2 4 10" xfId="43493"/>
    <cellStyle name="Nota 2 2 2 4 2" xfId="10766"/>
    <cellStyle name="Nota 2 2 2 4 2 2" xfId="21174"/>
    <cellStyle name="Nota 2 2 2 4 2 3" xfId="32362"/>
    <cellStyle name="Nota 2 2 2 4 3" xfId="12494"/>
    <cellStyle name="Nota 2 2 2 4 3 2" xfId="23067"/>
    <cellStyle name="Nota 2 2 2 4 3 3" xfId="34253"/>
    <cellStyle name="Nota 2 2 2 4 4" xfId="14219"/>
    <cellStyle name="Nota 2 2 2 4 4 2" xfId="24963"/>
    <cellStyle name="Nota 2 2 2 4 4 3" xfId="36149"/>
    <cellStyle name="Nota 2 2 2 4 5" xfId="15944"/>
    <cellStyle name="Nota 2 2 2 4 5 2" xfId="26859"/>
    <cellStyle name="Nota 2 2 2 4 5 3" xfId="38045"/>
    <cellStyle name="Nota 2 2 2 4 6" xfId="17669"/>
    <cellStyle name="Nota 2 2 2 4 6 2" xfId="28755"/>
    <cellStyle name="Nota 2 2 2 4 6 3" xfId="39941"/>
    <cellStyle name="Nota 2 2 2 4 7" xfId="19394"/>
    <cellStyle name="Nota 2 2 2 4 8" xfId="30582"/>
    <cellStyle name="Nota 2 2 2 4 9" xfId="41768"/>
    <cellStyle name="Nota 2 2 2 5" xfId="1200"/>
    <cellStyle name="Nota 2 2 2 5 10" xfId="43781"/>
    <cellStyle name="Nota 2 2 2 5 2" xfId="11054"/>
    <cellStyle name="Nota 2 2 2 5 2 2" xfId="21490"/>
    <cellStyle name="Nota 2 2 2 5 2 3" xfId="32678"/>
    <cellStyle name="Nota 2 2 2 5 3" xfId="12782"/>
    <cellStyle name="Nota 2 2 2 5 3 2" xfId="23383"/>
    <cellStyle name="Nota 2 2 2 5 3 3" xfId="34569"/>
    <cellStyle name="Nota 2 2 2 5 4" xfId="14507"/>
    <cellStyle name="Nota 2 2 2 5 4 2" xfId="25279"/>
    <cellStyle name="Nota 2 2 2 5 4 3" xfId="36465"/>
    <cellStyle name="Nota 2 2 2 5 5" xfId="16232"/>
    <cellStyle name="Nota 2 2 2 5 5 2" xfId="27175"/>
    <cellStyle name="Nota 2 2 2 5 5 3" xfId="38361"/>
    <cellStyle name="Nota 2 2 2 5 6" xfId="17957"/>
    <cellStyle name="Nota 2 2 2 5 6 2" xfId="29071"/>
    <cellStyle name="Nota 2 2 2 5 6 3" xfId="40257"/>
    <cellStyle name="Nota 2 2 2 5 7" xfId="19682"/>
    <cellStyle name="Nota 2 2 2 5 8" xfId="30870"/>
    <cellStyle name="Nota 2 2 2 5 9" xfId="42056"/>
    <cellStyle name="Nota 2 2 2 6" xfId="1516"/>
    <cellStyle name="Nota 2 2 2 6 10" xfId="44069"/>
    <cellStyle name="Nota 2 2 2 6 2" xfId="11342"/>
    <cellStyle name="Nota 2 2 2 6 2 2" xfId="21806"/>
    <cellStyle name="Nota 2 2 2 6 2 3" xfId="32994"/>
    <cellStyle name="Nota 2 2 2 6 3" xfId="13070"/>
    <cellStyle name="Nota 2 2 2 6 3 2" xfId="23699"/>
    <cellStyle name="Nota 2 2 2 6 3 3" xfId="34885"/>
    <cellStyle name="Nota 2 2 2 6 4" xfId="14795"/>
    <cellStyle name="Nota 2 2 2 6 4 2" xfId="25595"/>
    <cellStyle name="Nota 2 2 2 6 4 3" xfId="36781"/>
    <cellStyle name="Nota 2 2 2 6 5" xfId="16520"/>
    <cellStyle name="Nota 2 2 2 6 5 2" xfId="27491"/>
    <cellStyle name="Nota 2 2 2 6 5 3" xfId="38677"/>
    <cellStyle name="Nota 2 2 2 6 6" xfId="18245"/>
    <cellStyle name="Nota 2 2 2 6 6 2" xfId="29387"/>
    <cellStyle name="Nota 2 2 2 6 6 3" xfId="40573"/>
    <cellStyle name="Nota 2 2 2 6 7" xfId="19970"/>
    <cellStyle name="Nota 2 2 2 6 8" xfId="31158"/>
    <cellStyle name="Nota 2 2 2 6 9" xfId="42344"/>
    <cellStyle name="Nota 2 2 2 7" xfId="1832"/>
    <cellStyle name="Nota 2 2 2 7 10" xfId="44357"/>
    <cellStyle name="Nota 2 2 2 7 2" xfId="11630"/>
    <cellStyle name="Nota 2 2 2 7 2 2" xfId="22122"/>
    <cellStyle name="Nota 2 2 2 7 2 3" xfId="33310"/>
    <cellStyle name="Nota 2 2 2 7 3" xfId="13358"/>
    <cellStyle name="Nota 2 2 2 7 3 2" xfId="24015"/>
    <cellStyle name="Nota 2 2 2 7 3 3" xfId="35201"/>
    <cellStyle name="Nota 2 2 2 7 4" xfId="15083"/>
    <cellStyle name="Nota 2 2 2 7 4 2" xfId="25911"/>
    <cellStyle name="Nota 2 2 2 7 4 3" xfId="37097"/>
    <cellStyle name="Nota 2 2 2 7 5" xfId="16808"/>
    <cellStyle name="Nota 2 2 2 7 5 2" xfId="27807"/>
    <cellStyle name="Nota 2 2 2 7 5 3" xfId="38993"/>
    <cellStyle name="Nota 2 2 2 7 6" xfId="18533"/>
    <cellStyle name="Nota 2 2 2 7 6 2" xfId="29703"/>
    <cellStyle name="Nota 2 2 2 7 6 3" xfId="40889"/>
    <cellStyle name="Nota 2 2 2 7 7" xfId="20258"/>
    <cellStyle name="Nota 2 2 2 7 8" xfId="31446"/>
    <cellStyle name="Nota 2 2 2 7 9" xfId="42632"/>
    <cellStyle name="Nota 2 2 2 8" xfId="2116"/>
    <cellStyle name="Nota 2 2 2 8 2" xfId="20546"/>
    <cellStyle name="Nota 2 2 2 8 3" xfId="31734"/>
    <cellStyle name="Nota 2 2 2 9" xfId="11918"/>
    <cellStyle name="Nota 2 2 2 9 2" xfId="22435"/>
    <cellStyle name="Nota 2 2 2 9 3" xfId="33621"/>
    <cellStyle name="Nota 2 2 3" xfId="318"/>
    <cellStyle name="Nota 2 2 3 10" xfId="15430"/>
    <cellStyle name="Nota 2 2 3 10 2" xfId="26295"/>
    <cellStyle name="Nota 2 2 3 10 3" xfId="37481"/>
    <cellStyle name="Nota 2 2 3 11" xfId="17155"/>
    <cellStyle name="Nota 2 2 3 11 2" xfId="28191"/>
    <cellStyle name="Nota 2 2 3 11 3" xfId="39377"/>
    <cellStyle name="Nota 2 2 3 12" xfId="18880"/>
    <cellStyle name="Nota 2 2 3 13" xfId="30068"/>
    <cellStyle name="Nota 2 2 3 14" xfId="41254"/>
    <cellStyle name="Nota 2 2 3 15" xfId="42979"/>
    <cellStyle name="Nota 2 2 3 2" xfId="636"/>
    <cellStyle name="Nota 2 2 3 2 10" xfId="43267"/>
    <cellStyle name="Nota 2 2 3 2 2" xfId="10540"/>
    <cellStyle name="Nota 2 2 3 2 2 2" xfId="20926"/>
    <cellStyle name="Nota 2 2 3 2 2 3" xfId="32114"/>
    <cellStyle name="Nota 2 2 3 2 3" xfId="12268"/>
    <cellStyle name="Nota 2 2 3 2 3 2" xfId="22819"/>
    <cellStyle name="Nota 2 2 3 2 3 3" xfId="34005"/>
    <cellStyle name="Nota 2 2 3 2 4" xfId="13993"/>
    <cellStyle name="Nota 2 2 3 2 4 2" xfId="24715"/>
    <cellStyle name="Nota 2 2 3 2 4 3" xfId="35901"/>
    <cellStyle name="Nota 2 2 3 2 5" xfId="15718"/>
    <cellStyle name="Nota 2 2 3 2 5 2" xfId="26611"/>
    <cellStyle name="Nota 2 2 3 2 5 3" xfId="37797"/>
    <cellStyle name="Nota 2 2 3 2 6" xfId="17443"/>
    <cellStyle name="Nota 2 2 3 2 6 2" xfId="28507"/>
    <cellStyle name="Nota 2 2 3 2 6 3" xfId="39693"/>
    <cellStyle name="Nota 2 2 3 2 7" xfId="19168"/>
    <cellStyle name="Nota 2 2 3 2 8" xfId="30356"/>
    <cellStyle name="Nota 2 2 3 2 9" xfId="41542"/>
    <cellStyle name="Nota 2 2 3 3" xfId="952"/>
    <cellStyle name="Nota 2 2 3 3 10" xfId="43555"/>
    <cellStyle name="Nota 2 2 3 3 2" xfId="10828"/>
    <cellStyle name="Nota 2 2 3 3 2 2" xfId="21242"/>
    <cellStyle name="Nota 2 2 3 3 2 3" xfId="32430"/>
    <cellStyle name="Nota 2 2 3 3 3" xfId="12556"/>
    <cellStyle name="Nota 2 2 3 3 3 2" xfId="23135"/>
    <cellStyle name="Nota 2 2 3 3 3 3" xfId="34321"/>
    <cellStyle name="Nota 2 2 3 3 4" xfId="14281"/>
    <cellStyle name="Nota 2 2 3 3 4 2" xfId="25031"/>
    <cellStyle name="Nota 2 2 3 3 4 3" xfId="36217"/>
    <cellStyle name="Nota 2 2 3 3 5" xfId="16006"/>
    <cellStyle name="Nota 2 2 3 3 5 2" xfId="26927"/>
    <cellStyle name="Nota 2 2 3 3 5 3" xfId="38113"/>
    <cellStyle name="Nota 2 2 3 3 6" xfId="17731"/>
    <cellStyle name="Nota 2 2 3 3 6 2" xfId="28823"/>
    <cellStyle name="Nota 2 2 3 3 6 3" xfId="40009"/>
    <cellStyle name="Nota 2 2 3 3 7" xfId="19456"/>
    <cellStyle name="Nota 2 2 3 3 8" xfId="30644"/>
    <cellStyle name="Nota 2 2 3 3 9" xfId="41830"/>
    <cellStyle name="Nota 2 2 3 4" xfId="1268"/>
    <cellStyle name="Nota 2 2 3 4 10" xfId="43843"/>
    <cellStyle name="Nota 2 2 3 4 2" xfId="11116"/>
    <cellStyle name="Nota 2 2 3 4 2 2" xfId="21558"/>
    <cellStyle name="Nota 2 2 3 4 2 3" xfId="32746"/>
    <cellStyle name="Nota 2 2 3 4 3" xfId="12844"/>
    <cellStyle name="Nota 2 2 3 4 3 2" xfId="23451"/>
    <cellStyle name="Nota 2 2 3 4 3 3" xfId="34637"/>
    <cellStyle name="Nota 2 2 3 4 4" xfId="14569"/>
    <cellStyle name="Nota 2 2 3 4 4 2" xfId="25347"/>
    <cellStyle name="Nota 2 2 3 4 4 3" xfId="36533"/>
    <cellStyle name="Nota 2 2 3 4 5" xfId="16294"/>
    <cellStyle name="Nota 2 2 3 4 5 2" xfId="27243"/>
    <cellStyle name="Nota 2 2 3 4 5 3" xfId="38429"/>
    <cellStyle name="Nota 2 2 3 4 6" xfId="18019"/>
    <cellStyle name="Nota 2 2 3 4 6 2" xfId="29139"/>
    <cellStyle name="Nota 2 2 3 4 6 3" xfId="40325"/>
    <cellStyle name="Nota 2 2 3 4 7" xfId="19744"/>
    <cellStyle name="Nota 2 2 3 4 8" xfId="30932"/>
    <cellStyle name="Nota 2 2 3 4 9" xfId="42118"/>
    <cellStyle name="Nota 2 2 3 5" xfId="1584"/>
    <cellStyle name="Nota 2 2 3 5 10" xfId="44131"/>
    <cellStyle name="Nota 2 2 3 5 2" xfId="11404"/>
    <cellStyle name="Nota 2 2 3 5 2 2" xfId="21874"/>
    <cellStyle name="Nota 2 2 3 5 2 3" xfId="33062"/>
    <cellStyle name="Nota 2 2 3 5 3" xfId="13132"/>
    <cellStyle name="Nota 2 2 3 5 3 2" xfId="23767"/>
    <cellStyle name="Nota 2 2 3 5 3 3" xfId="34953"/>
    <cellStyle name="Nota 2 2 3 5 4" xfId="14857"/>
    <cellStyle name="Nota 2 2 3 5 4 2" xfId="25663"/>
    <cellStyle name="Nota 2 2 3 5 4 3" xfId="36849"/>
    <cellStyle name="Nota 2 2 3 5 5" xfId="16582"/>
    <cellStyle name="Nota 2 2 3 5 5 2" xfId="27559"/>
    <cellStyle name="Nota 2 2 3 5 5 3" xfId="38745"/>
    <cellStyle name="Nota 2 2 3 5 6" xfId="18307"/>
    <cellStyle name="Nota 2 2 3 5 6 2" xfId="29455"/>
    <cellStyle name="Nota 2 2 3 5 6 3" xfId="40641"/>
    <cellStyle name="Nota 2 2 3 5 7" xfId="20032"/>
    <cellStyle name="Nota 2 2 3 5 8" xfId="31220"/>
    <cellStyle name="Nota 2 2 3 5 9" xfId="42406"/>
    <cellStyle name="Nota 2 2 3 6" xfId="1900"/>
    <cellStyle name="Nota 2 2 3 6 10" xfId="44419"/>
    <cellStyle name="Nota 2 2 3 6 2" xfId="11692"/>
    <cellStyle name="Nota 2 2 3 6 2 2" xfId="22190"/>
    <cellStyle name="Nota 2 2 3 6 2 3" xfId="33378"/>
    <cellStyle name="Nota 2 2 3 6 3" xfId="13420"/>
    <cellStyle name="Nota 2 2 3 6 3 2" xfId="24083"/>
    <cellStyle name="Nota 2 2 3 6 3 3" xfId="35269"/>
    <cellStyle name="Nota 2 2 3 6 4" xfId="15145"/>
    <cellStyle name="Nota 2 2 3 6 4 2" xfId="25979"/>
    <cellStyle name="Nota 2 2 3 6 4 3" xfId="37165"/>
    <cellStyle name="Nota 2 2 3 6 5" xfId="16870"/>
    <cellStyle name="Nota 2 2 3 6 5 2" xfId="27875"/>
    <cellStyle name="Nota 2 2 3 6 5 3" xfId="39061"/>
    <cellStyle name="Nota 2 2 3 6 6" xfId="18595"/>
    <cellStyle name="Nota 2 2 3 6 6 2" xfId="29771"/>
    <cellStyle name="Nota 2 2 3 6 6 3" xfId="40957"/>
    <cellStyle name="Nota 2 2 3 6 7" xfId="20320"/>
    <cellStyle name="Nota 2 2 3 6 8" xfId="31508"/>
    <cellStyle name="Nota 2 2 3 6 9" xfId="42694"/>
    <cellStyle name="Nota 2 2 3 7" xfId="10251"/>
    <cellStyle name="Nota 2 2 3 7 2" xfId="20610"/>
    <cellStyle name="Nota 2 2 3 7 3" xfId="31798"/>
    <cellStyle name="Nota 2 2 3 8" xfId="11980"/>
    <cellStyle name="Nota 2 2 3 8 2" xfId="22503"/>
    <cellStyle name="Nota 2 2 3 8 3" xfId="33689"/>
    <cellStyle name="Nota 2 2 3 9" xfId="13705"/>
    <cellStyle name="Nota 2 2 3 9 2" xfId="24399"/>
    <cellStyle name="Nota 2 2 3 9 3" xfId="35585"/>
    <cellStyle name="Nota 2 2 4" xfId="478"/>
    <cellStyle name="Nota 2 2 4 10" xfId="43123"/>
    <cellStyle name="Nota 2 2 4 2" xfId="10396"/>
    <cellStyle name="Nota 2 2 4 2 2" xfId="20768"/>
    <cellStyle name="Nota 2 2 4 2 3" xfId="31956"/>
    <cellStyle name="Nota 2 2 4 3" xfId="12124"/>
    <cellStyle name="Nota 2 2 4 3 2" xfId="22661"/>
    <cellStyle name="Nota 2 2 4 3 3" xfId="33847"/>
    <cellStyle name="Nota 2 2 4 4" xfId="13849"/>
    <cellStyle name="Nota 2 2 4 4 2" xfId="24557"/>
    <cellStyle name="Nota 2 2 4 4 3" xfId="35743"/>
    <cellStyle name="Nota 2 2 4 5" xfId="15574"/>
    <cellStyle name="Nota 2 2 4 5 2" xfId="26453"/>
    <cellStyle name="Nota 2 2 4 5 3" xfId="37639"/>
    <cellStyle name="Nota 2 2 4 6" xfId="17299"/>
    <cellStyle name="Nota 2 2 4 6 2" xfId="28349"/>
    <cellStyle name="Nota 2 2 4 6 3" xfId="39535"/>
    <cellStyle name="Nota 2 2 4 7" xfId="19024"/>
    <cellStyle name="Nota 2 2 4 8" xfId="30212"/>
    <cellStyle name="Nota 2 2 4 9" xfId="41398"/>
    <cellStyle name="Nota 2 2 5" xfId="794"/>
    <cellStyle name="Nota 2 2 5 10" xfId="43411"/>
    <cellStyle name="Nota 2 2 5 2" xfId="10684"/>
    <cellStyle name="Nota 2 2 5 2 2" xfId="21084"/>
    <cellStyle name="Nota 2 2 5 2 3" xfId="32272"/>
    <cellStyle name="Nota 2 2 5 3" xfId="12412"/>
    <cellStyle name="Nota 2 2 5 3 2" xfId="22977"/>
    <cellStyle name="Nota 2 2 5 3 3" xfId="34163"/>
    <cellStyle name="Nota 2 2 5 4" xfId="14137"/>
    <cellStyle name="Nota 2 2 5 4 2" xfId="24873"/>
    <cellStyle name="Nota 2 2 5 4 3" xfId="36059"/>
    <cellStyle name="Nota 2 2 5 5" xfId="15862"/>
    <cellStyle name="Nota 2 2 5 5 2" xfId="26769"/>
    <cellStyle name="Nota 2 2 5 5 3" xfId="37955"/>
    <cellStyle name="Nota 2 2 5 6" xfId="17587"/>
    <cellStyle name="Nota 2 2 5 6 2" xfId="28665"/>
    <cellStyle name="Nota 2 2 5 6 3" xfId="39851"/>
    <cellStyle name="Nota 2 2 5 7" xfId="19312"/>
    <cellStyle name="Nota 2 2 5 8" xfId="30500"/>
    <cellStyle name="Nota 2 2 5 9" xfId="41686"/>
    <cellStyle name="Nota 2 2 6" xfId="1110"/>
    <cellStyle name="Nota 2 2 6 10" xfId="43699"/>
    <cellStyle name="Nota 2 2 6 2" xfId="10972"/>
    <cellStyle name="Nota 2 2 6 2 2" xfId="21400"/>
    <cellStyle name="Nota 2 2 6 2 3" xfId="32588"/>
    <cellStyle name="Nota 2 2 6 3" xfId="12700"/>
    <cellStyle name="Nota 2 2 6 3 2" xfId="23293"/>
    <cellStyle name="Nota 2 2 6 3 3" xfId="34479"/>
    <cellStyle name="Nota 2 2 6 4" xfId="14425"/>
    <cellStyle name="Nota 2 2 6 4 2" xfId="25189"/>
    <cellStyle name="Nota 2 2 6 4 3" xfId="36375"/>
    <cellStyle name="Nota 2 2 6 5" xfId="16150"/>
    <cellStyle name="Nota 2 2 6 5 2" xfId="27085"/>
    <cellStyle name="Nota 2 2 6 5 3" xfId="38271"/>
    <cellStyle name="Nota 2 2 6 6" xfId="17875"/>
    <cellStyle name="Nota 2 2 6 6 2" xfId="28981"/>
    <cellStyle name="Nota 2 2 6 6 3" xfId="40167"/>
    <cellStyle name="Nota 2 2 6 7" xfId="19600"/>
    <cellStyle name="Nota 2 2 6 8" xfId="30788"/>
    <cellStyle name="Nota 2 2 6 9" xfId="41974"/>
    <cellStyle name="Nota 2 2 7" xfId="1426"/>
    <cellStyle name="Nota 2 2 7 10" xfId="43987"/>
    <cellStyle name="Nota 2 2 7 2" xfId="11260"/>
    <cellStyle name="Nota 2 2 7 2 2" xfId="21716"/>
    <cellStyle name="Nota 2 2 7 2 3" xfId="32904"/>
    <cellStyle name="Nota 2 2 7 3" xfId="12988"/>
    <cellStyle name="Nota 2 2 7 3 2" xfId="23609"/>
    <cellStyle name="Nota 2 2 7 3 3" xfId="34795"/>
    <cellStyle name="Nota 2 2 7 4" xfId="14713"/>
    <cellStyle name="Nota 2 2 7 4 2" xfId="25505"/>
    <cellStyle name="Nota 2 2 7 4 3" xfId="36691"/>
    <cellStyle name="Nota 2 2 7 5" xfId="16438"/>
    <cellStyle name="Nota 2 2 7 5 2" xfId="27401"/>
    <cellStyle name="Nota 2 2 7 5 3" xfId="38587"/>
    <cellStyle name="Nota 2 2 7 6" xfId="18163"/>
    <cellStyle name="Nota 2 2 7 6 2" xfId="29297"/>
    <cellStyle name="Nota 2 2 7 6 3" xfId="40483"/>
    <cellStyle name="Nota 2 2 7 7" xfId="19888"/>
    <cellStyle name="Nota 2 2 7 8" xfId="31076"/>
    <cellStyle name="Nota 2 2 7 9" xfId="42262"/>
    <cellStyle name="Nota 2 2 8" xfId="1742"/>
    <cellStyle name="Nota 2 2 8 10" xfId="44275"/>
    <cellStyle name="Nota 2 2 8 2" xfId="11548"/>
    <cellStyle name="Nota 2 2 8 2 2" xfId="22032"/>
    <cellStyle name="Nota 2 2 8 2 3" xfId="33220"/>
    <cellStyle name="Nota 2 2 8 3" xfId="13276"/>
    <cellStyle name="Nota 2 2 8 3 2" xfId="23925"/>
    <cellStyle name="Nota 2 2 8 3 3" xfId="35111"/>
    <cellStyle name="Nota 2 2 8 4" xfId="15001"/>
    <cellStyle name="Nota 2 2 8 4 2" xfId="25821"/>
    <cellStyle name="Nota 2 2 8 4 3" xfId="37007"/>
    <cellStyle name="Nota 2 2 8 5" xfId="16726"/>
    <cellStyle name="Nota 2 2 8 5 2" xfId="27717"/>
    <cellStyle name="Nota 2 2 8 5 3" xfId="38903"/>
    <cellStyle name="Nota 2 2 8 6" xfId="18451"/>
    <cellStyle name="Nota 2 2 8 6 2" xfId="29613"/>
    <cellStyle name="Nota 2 2 8 6 3" xfId="40799"/>
    <cellStyle name="Nota 2 2 8 7" xfId="20176"/>
    <cellStyle name="Nota 2 2 8 8" xfId="31364"/>
    <cellStyle name="Nota 2 2 8 9" xfId="42550"/>
    <cellStyle name="Nota 2 2 9" xfId="2107"/>
    <cellStyle name="Nota 2 2 9 2" xfId="20464"/>
    <cellStyle name="Nota 2 2 9 3" xfId="31652"/>
    <cellStyle name="Nota 2 20" xfId="42816"/>
    <cellStyle name="Nota 2 3" xfId="184"/>
    <cellStyle name="Nota 2 3 10" xfId="11858"/>
    <cellStyle name="Nota 2 3 10 2" xfId="22369"/>
    <cellStyle name="Nota 2 3 10 3" xfId="33555"/>
    <cellStyle name="Nota 2 3 11" xfId="13583"/>
    <cellStyle name="Nota 2 3 11 2" xfId="24265"/>
    <cellStyle name="Nota 2 3 11 3" xfId="35451"/>
    <cellStyle name="Nota 2 3 12" xfId="15308"/>
    <cellStyle name="Nota 2 3 12 2" xfId="26161"/>
    <cellStyle name="Nota 2 3 12 3" xfId="37347"/>
    <cellStyle name="Nota 2 3 13" xfId="17033"/>
    <cellStyle name="Nota 2 3 13 2" xfId="28057"/>
    <cellStyle name="Nota 2 3 13 3" xfId="39243"/>
    <cellStyle name="Nota 2 3 14" xfId="18758"/>
    <cellStyle name="Nota 2 3 15" xfId="29946"/>
    <cellStyle name="Nota 2 3 16" xfId="41132"/>
    <cellStyle name="Nota 2 3 17" xfId="42857"/>
    <cellStyle name="Nota 2 3 2" xfId="274"/>
    <cellStyle name="Nota 2 3 2 10" xfId="13665"/>
    <cellStyle name="Nota 2 3 2 10 2" xfId="24355"/>
    <cellStyle name="Nota 2 3 2 10 3" xfId="35541"/>
    <cellStyle name="Nota 2 3 2 11" xfId="15390"/>
    <cellStyle name="Nota 2 3 2 11 2" xfId="26251"/>
    <cellStyle name="Nota 2 3 2 11 3" xfId="37437"/>
    <cellStyle name="Nota 2 3 2 12" xfId="17115"/>
    <cellStyle name="Nota 2 3 2 12 2" xfId="28147"/>
    <cellStyle name="Nota 2 3 2 12 3" xfId="39333"/>
    <cellStyle name="Nota 2 3 2 13" xfId="18840"/>
    <cellStyle name="Nota 2 3 2 14" xfId="30028"/>
    <cellStyle name="Nota 2 3 2 15" xfId="41214"/>
    <cellStyle name="Nota 2 3 2 16" xfId="42939"/>
    <cellStyle name="Nota 2 3 2 2" xfId="432"/>
    <cellStyle name="Nota 2 3 2 2 10" xfId="15534"/>
    <cellStyle name="Nota 2 3 2 2 10 2" xfId="26409"/>
    <cellStyle name="Nota 2 3 2 2 10 3" xfId="37595"/>
    <cellStyle name="Nota 2 3 2 2 11" xfId="17259"/>
    <cellStyle name="Nota 2 3 2 2 11 2" xfId="28305"/>
    <cellStyle name="Nota 2 3 2 2 11 3" xfId="39491"/>
    <cellStyle name="Nota 2 3 2 2 12" xfId="18984"/>
    <cellStyle name="Nota 2 3 2 2 13" xfId="30172"/>
    <cellStyle name="Nota 2 3 2 2 14" xfId="41358"/>
    <cellStyle name="Nota 2 3 2 2 15" xfId="43083"/>
    <cellStyle name="Nota 2 3 2 2 2" xfId="750"/>
    <cellStyle name="Nota 2 3 2 2 2 10" xfId="43371"/>
    <cellStyle name="Nota 2 3 2 2 2 2" xfId="10644"/>
    <cellStyle name="Nota 2 3 2 2 2 2 2" xfId="21040"/>
    <cellStyle name="Nota 2 3 2 2 2 2 3" xfId="32228"/>
    <cellStyle name="Nota 2 3 2 2 2 3" xfId="12372"/>
    <cellStyle name="Nota 2 3 2 2 2 3 2" xfId="22933"/>
    <cellStyle name="Nota 2 3 2 2 2 3 3" xfId="34119"/>
    <cellStyle name="Nota 2 3 2 2 2 4" xfId="14097"/>
    <cellStyle name="Nota 2 3 2 2 2 4 2" xfId="24829"/>
    <cellStyle name="Nota 2 3 2 2 2 4 3" xfId="36015"/>
    <cellStyle name="Nota 2 3 2 2 2 5" xfId="15822"/>
    <cellStyle name="Nota 2 3 2 2 2 5 2" xfId="26725"/>
    <cellStyle name="Nota 2 3 2 2 2 5 3" xfId="37911"/>
    <cellStyle name="Nota 2 3 2 2 2 6" xfId="17547"/>
    <cellStyle name="Nota 2 3 2 2 2 6 2" xfId="28621"/>
    <cellStyle name="Nota 2 3 2 2 2 6 3" xfId="39807"/>
    <cellStyle name="Nota 2 3 2 2 2 7" xfId="19272"/>
    <cellStyle name="Nota 2 3 2 2 2 8" xfId="30460"/>
    <cellStyle name="Nota 2 3 2 2 2 9" xfId="41646"/>
    <cellStyle name="Nota 2 3 2 2 3" xfId="1066"/>
    <cellStyle name="Nota 2 3 2 2 3 10" xfId="43659"/>
    <cellStyle name="Nota 2 3 2 2 3 2" xfId="10932"/>
    <cellStyle name="Nota 2 3 2 2 3 2 2" xfId="21356"/>
    <cellStyle name="Nota 2 3 2 2 3 2 3" xfId="32544"/>
    <cellStyle name="Nota 2 3 2 2 3 3" xfId="12660"/>
    <cellStyle name="Nota 2 3 2 2 3 3 2" xfId="23249"/>
    <cellStyle name="Nota 2 3 2 2 3 3 3" xfId="34435"/>
    <cellStyle name="Nota 2 3 2 2 3 4" xfId="14385"/>
    <cellStyle name="Nota 2 3 2 2 3 4 2" xfId="25145"/>
    <cellStyle name="Nota 2 3 2 2 3 4 3" xfId="36331"/>
    <cellStyle name="Nota 2 3 2 2 3 5" xfId="16110"/>
    <cellStyle name="Nota 2 3 2 2 3 5 2" xfId="27041"/>
    <cellStyle name="Nota 2 3 2 2 3 5 3" xfId="38227"/>
    <cellStyle name="Nota 2 3 2 2 3 6" xfId="17835"/>
    <cellStyle name="Nota 2 3 2 2 3 6 2" xfId="28937"/>
    <cellStyle name="Nota 2 3 2 2 3 6 3" xfId="40123"/>
    <cellStyle name="Nota 2 3 2 2 3 7" xfId="19560"/>
    <cellStyle name="Nota 2 3 2 2 3 8" xfId="30748"/>
    <cellStyle name="Nota 2 3 2 2 3 9" xfId="41934"/>
    <cellStyle name="Nota 2 3 2 2 4" xfId="1382"/>
    <cellStyle name="Nota 2 3 2 2 4 10" xfId="43947"/>
    <cellStyle name="Nota 2 3 2 2 4 2" xfId="11220"/>
    <cellStyle name="Nota 2 3 2 2 4 2 2" xfId="21672"/>
    <cellStyle name="Nota 2 3 2 2 4 2 3" xfId="32860"/>
    <cellStyle name="Nota 2 3 2 2 4 3" xfId="12948"/>
    <cellStyle name="Nota 2 3 2 2 4 3 2" xfId="23565"/>
    <cellStyle name="Nota 2 3 2 2 4 3 3" xfId="34751"/>
    <cellStyle name="Nota 2 3 2 2 4 4" xfId="14673"/>
    <cellStyle name="Nota 2 3 2 2 4 4 2" xfId="25461"/>
    <cellStyle name="Nota 2 3 2 2 4 4 3" xfId="36647"/>
    <cellStyle name="Nota 2 3 2 2 4 5" xfId="16398"/>
    <cellStyle name="Nota 2 3 2 2 4 5 2" xfId="27357"/>
    <cellStyle name="Nota 2 3 2 2 4 5 3" xfId="38543"/>
    <cellStyle name="Nota 2 3 2 2 4 6" xfId="18123"/>
    <cellStyle name="Nota 2 3 2 2 4 6 2" xfId="29253"/>
    <cellStyle name="Nota 2 3 2 2 4 6 3" xfId="40439"/>
    <cellStyle name="Nota 2 3 2 2 4 7" xfId="19848"/>
    <cellStyle name="Nota 2 3 2 2 4 8" xfId="31036"/>
    <cellStyle name="Nota 2 3 2 2 4 9" xfId="42222"/>
    <cellStyle name="Nota 2 3 2 2 5" xfId="1698"/>
    <cellStyle name="Nota 2 3 2 2 5 10" xfId="44235"/>
    <cellStyle name="Nota 2 3 2 2 5 2" xfId="11508"/>
    <cellStyle name="Nota 2 3 2 2 5 2 2" xfId="21988"/>
    <cellStyle name="Nota 2 3 2 2 5 2 3" xfId="33176"/>
    <cellStyle name="Nota 2 3 2 2 5 3" xfId="13236"/>
    <cellStyle name="Nota 2 3 2 2 5 3 2" xfId="23881"/>
    <cellStyle name="Nota 2 3 2 2 5 3 3" xfId="35067"/>
    <cellStyle name="Nota 2 3 2 2 5 4" xfId="14961"/>
    <cellStyle name="Nota 2 3 2 2 5 4 2" xfId="25777"/>
    <cellStyle name="Nota 2 3 2 2 5 4 3" xfId="36963"/>
    <cellStyle name="Nota 2 3 2 2 5 5" xfId="16686"/>
    <cellStyle name="Nota 2 3 2 2 5 5 2" xfId="27673"/>
    <cellStyle name="Nota 2 3 2 2 5 5 3" xfId="38859"/>
    <cellStyle name="Nota 2 3 2 2 5 6" xfId="18411"/>
    <cellStyle name="Nota 2 3 2 2 5 6 2" xfId="29569"/>
    <cellStyle name="Nota 2 3 2 2 5 6 3" xfId="40755"/>
    <cellStyle name="Nota 2 3 2 2 5 7" xfId="20136"/>
    <cellStyle name="Nota 2 3 2 2 5 8" xfId="31324"/>
    <cellStyle name="Nota 2 3 2 2 5 9" xfId="42510"/>
    <cellStyle name="Nota 2 3 2 2 6" xfId="2014"/>
    <cellStyle name="Nota 2 3 2 2 6 10" xfId="44523"/>
    <cellStyle name="Nota 2 3 2 2 6 2" xfId="11796"/>
    <cellStyle name="Nota 2 3 2 2 6 2 2" xfId="22304"/>
    <cellStyle name="Nota 2 3 2 2 6 2 3" xfId="33492"/>
    <cellStyle name="Nota 2 3 2 2 6 3" xfId="13524"/>
    <cellStyle name="Nota 2 3 2 2 6 3 2" xfId="24197"/>
    <cellStyle name="Nota 2 3 2 2 6 3 3" xfId="35383"/>
    <cellStyle name="Nota 2 3 2 2 6 4" xfId="15249"/>
    <cellStyle name="Nota 2 3 2 2 6 4 2" xfId="26093"/>
    <cellStyle name="Nota 2 3 2 2 6 4 3" xfId="37279"/>
    <cellStyle name="Nota 2 3 2 2 6 5" xfId="16974"/>
    <cellStyle name="Nota 2 3 2 2 6 5 2" xfId="27989"/>
    <cellStyle name="Nota 2 3 2 2 6 5 3" xfId="39175"/>
    <cellStyle name="Nota 2 3 2 2 6 6" xfId="18699"/>
    <cellStyle name="Nota 2 3 2 2 6 6 2" xfId="29885"/>
    <cellStyle name="Nota 2 3 2 2 6 6 3" xfId="41071"/>
    <cellStyle name="Nota 2 3 2 2 6 7" xfId="20424"/>
    <cellStyle name="Nota 2 3 2 2 6 8" xfId="31612"/>
    <cellStyle name="Nota 2 3 2 2 6 9" xfId="42798"/>
    <cellStyle name="Nota 2 3 2 2 7" xfId="10355"/>
    <cellStyle name="Nota 2 3 2 2 7 2" xfId="20724"/>
    <cellStyle name="Nota 2 3 2 2 7 3" xfId="31912"/>
    <cellStyle name="Nota 2 3 2 2 8" xfId="12084"/>
    <cellStyle name="Nota 2 3 2 2 8 2" xfId="22617"/>
    <cellStyle name="Nota 2 3 2 2 8 3" xfId="33803"/>
    <cellStyle name="Nota 2 3 2 2 9" xfId="13809"/>
    <cellStyle name="Nota 2 3 2 2 9 2" xfId="24513"/>
    <cellStyle name="Nota 2 3 2 2 9 3" xfId="35699"/>
    <cellStyle name="Nota 2 3 2 3" xfId="592"/>
    <cellStyle name="Nota 2 3 2 3 10" xfId="43227"/>
    <cellStyle name="Nota 2 3 2 3 2" xfId="10500"/>
    <cellStyle name="Nota 2 3 2 3 2 2" xfId="20882"/>
    <cellStyle name="Nota 2 3 2 3 2 3" xfId="32070"/>
    <cellStyle name="Nota 2 3 2 3 3" xfId="12228"/>
    <cellStyle name="Nota 2 3 2 3 3 2" xfId="22775"/>
    <cellStyle name="Nota 2 3 2 3 3 3" xfId="33961"/>
    <cellStyle name="Nota 2 3 2 3 4" xfId="13953"/>
    <cellStyle name="Nota 2 3 2 3 4 2" xfId="24671"/>
    <cellStyle name="Nota 2 3 2 3 4 3" xfId="35857"/>
    <cellStyle name="Nota 2 3 2 3 5" xfId="15678"/>
    <cellStyle name="Nota 2 3 2 3 5 2" xfId="26567"/>
    <cellStyle name="Nota 2 3 2 3 5 3" xfId="37753"/>
    <cellStyle name="Nota 2 3 2 3 6" xfId="17403"/>
    <cellStyle name="Nota 2 3 2 3 6 2" xfId="28463"/>
    <cellStyle name="Nota 2 3 2 3 6 3" xfId="39649"/>
    <cellStyle name="Nota 2 3 2 3 7" xfId="19128"/>
    <cellStyle name="Nota 2 3 2 3 8" xfId="30316"/>
    <cellStyle name="Nota 2 3 2 3 9" xfId="41502"/>
    <cellStyle name="Nota 2 3 2 4" xfId="908"/>
    <cellStyle name="Nota 2 3 2 4 10" xfId="43515"/>
    <cellStyle name="Nota 2 3 2 4 2" xfId="10788"/>
    <cellStyle name="Nota 2 3 2 4 2 2" xfId="21198"/>
    <cellStyle name="Nota 2 3 2 4 2 3" xfId="32386"/>
    <cellStyle name="Nota 2 3 2 4 3" xfId="12516"/>
    <cellStyle name="Nota 2 3 2 4 3 2" xfId="23091"/>
    <cellStyle name="Nota 2 3 2 4 3 3" xfId="34277"/>
    <cellStyle name="Nota 2 3 2 4 4" xfId="14241"/>
    <cellStyle name="Nota 2 3 2 4 4 2" xfId="24987"/>
    <cellStyle name="Nota 2 3 2 4 4 3" xfId="36173"/>
    <cellStyle name="Nota 2 3 2 4 5" xfId="15966"/>
    <cellStyle name="Nota 2 3 2 4 5 2" xfId="26883"/>
    <cellStyle name="Nota 2 3 2 4 5 3" xfId="38069"/>
    <cellStyle name="Nota 2 3 2 4 6" xfId="17691"/>
    <cellStyle name="Nota 2 3 2 4 6 2" xfId="28779"/>
    <cellStyle name="Nota 2 3 2 4 6 3" xfId="39965"/>
    <cellStyle name="Nota 2 3 2 4 7" xfId="19416"/>
    <cellStyle name="Nota 2 3 2 4 8" xfId="30604"/>
    <cellStyle name="Nota 2 3 2 4 9" xfId="41790"/>
    <cellStyle name="Nota 2 3 2 5" xfId="1224"/>
    <cellStyle name="Nota 2 3 2 5 10" xfId="43803"/>
    <cellStyle name="Nota 2 3 2 5 2" xfId="11076"/>
    <cellStyle name="Nota 2 3 2 5 2 2" xfId="21514"/>
    <cellStyle name="Nota 2 3 2 5 2 3" xfId="32702"/>
    <cellStyle name="Nota 2 3 2 5 3" xfId="12804"/>
    <cellStyle name="Nota 2 3 2 5 3 2" xfId="23407"/>
    <cellStyle name="Nota 2 3 2 5 3 3" xfId="34593"/>
    <cellStyle name="Nota 2 3 2 5 4" xfId="14529"/>
    <cellStyle name="Nota 2 3 2 5 4 2" xfId="25303"/>
    <cellStyle name="Nota 2 3 2 5 4 3" xfId="36489"/>
    <cellStyle name="Nota 2 3 2 5 5" xfId="16254"/>
    <cellStyle name="Nota 2 3 2 5 5 2" xfId="27199"/>
    <cellStyle name="Nota 2 3 2 5 5 3" xfId="38385"/>
    <cellStyle name="Nota 2 3 2 5 6" xfId="17979"/>
    <cellStyle name="Nota 2 3 2 5 6 2" xfId="29095"/>
    <cellStyle name="Nota 2 3 2 5 6 3" xfId="40281"/>
    <cellStyle name="Nota 2 3 2 5 7" xfId="19704"/>
    <cellStyle name="Nota 2 3 2 5 8" xfId="30892"/>
    <cellStyle name="Nota 2 3 2 5 9" xfId="42078"/>
    <cellStyle name="Nota 2 3 2 6" xfId="1540"/>
    <cellStyle name="Nota 2 3 2 6 10" xfId="44091"/>
    <cellStyle name="Nota 2 3 2 6 2" xfId="11364"/>
    <cellStyle name="Nota 2 3 2 6 2 2" xfId="21830"/>
    <cellStyle name="Nota 2 3 2 6 2 3" xfId="33018"/>
    <cellStyle name="Nota 2 3 2 6 3" xfId="13092"/>
    <cellStyle name="Nota 2 3 2 6 3 2" xfId="23723"/>
    <cellStyle name="Nota 2 3 2 6 3 3" xfId="34909"/>
    <cellStyle name="Nota 2 3 2 6 4" xfId="14817"/>
    <cellStyle name="Nota 2 3 2 6 4 2" xfId="25619"/>
    <cellStyle name="Nota 2 3 2 6 4 3" xfId="36805"/>
    <cellStyle name="Nota 2 3 2 6 5" xfId="16542"/>
    <cellStyle name="Nota 2 3 2 6 5 2" xfId="27515"/>
    <cellStyle name="Nota 2 3 2 6 5 3" xfId="38701"/>
    <cellStyle name="Nota 2 3 2 6 6" xfId="18267"/>
    <cellStyle name="Nota 2 3 2 6 6 2" xfId="29411"/>
    <cellStyle name="Nota 2 3 2 6 6 3" xfId="40597"/>
    <cellStyle name="Nota 2 3 2 6 7" xfId="19992"/>
    <cellStyle name="Nota 2 3 2 6 8" xfId="31180"/>
    <cellStyle name="Nota 2 3 2 6 9" xfId="42366"/>
    <cellStyle name="Nota 2 3 2 7" xfId="1856"/>
    <cellStyle name="Nota 2 3 2 7 10" xfId="44379"/>
    <cellStyle name="Nota 2 3 2 7 2" xfId="11652"/>
    <cellStyle name="Nota 2 3 2 7 2 2" xfId="22146"/>
    <cellStyle name="Nota 2 3 2 7 2 3" xfId="33334"/>
    <cellStyle name="Nota 2 3 2 7 3" xfId="13380"/>
    <cellStyle name="Nota 2 3 2 7 3 2" xfId="24039"/>
    <cellStyle name="Nota 2 3 2 7 3 3" xfId="35225"/>
    <cellStyle name="Nota 2 3 2 7 4" xfId="15105"/>
    <cellStyle name="Nota 2 3 2 7 4 2" xfId="25935"/>
    <cellStyle name="Nota 2 3 2 7 4 3" xfId="37121"/>
    <cellStyle name="Nota 2 3 2 7 5" xfId="16830"/>
    <cellStyle name="Nota 2 3 2 7 5 2" xfId="27831"/>
    <cellStyle name="Nota 2 3 2 7 5 3" xfId="39017"/>
    <cellStyle name="Nota 2 3 2 7 6" xfId="18555"/>
    <cellStyle name="Nota 2 3 2 7 6 2" xfId="29727"/>
    <cellStyle name="Nota 2 3 2 7 6 3" xfId="40913"/>
    <cellStyle name="Nota 2 3 2 7 7" xfId="20280"/>
    <cellStyle name="Nota 2 3 2 7 8" xfId="31468"/>
    <cellStyle name="Nota 2 3 2 7 9" xfId="42654"/>
    <cellStyle name="Nota 2 3 2 8" xfId="2098"/>
    <cellStyle name="Nota 2 3 2 8 2" xfId="20568"/>
    <cellStyle name="Nota 2 3 2 8 3" xfId="31756"/>
    <cellStyle name="Nota 2 3 2 9" xfId="11940"/>
    <cellStyle name="Nota 2 3 2 9 2" xfId="22459"/>
    <cellStyle name="Nota 2 3 2 9 3" xfId="33645"/>
    <cellStyle name="Nota 2 3 3" xfId="342"/>
    <cellStyle name="Nota 2 3 3 10" xfId="15452"/>
    <cellStyle name="Nota 2 3 3 10 2" xfId="26319"/>
    <cellStyle name="Nota 2 3 3 10 3" xfId="37505"/>
    <cellStyle name="Nota 2 3 3 11" xfId="17177"/>
    <cellStyle name="Nota 2 3 3 11 2" xfId="28215"/>
    <cellStyle name="Nota 2 3 3 11 3" xfId="39401"/>
    <cellStyle name="Nota 2 3 3 12" xfId="18902"/>
    <cellStyle name="Nota 2 3 3 13" xfId="30090"/>
    <cellStyle name="Nota 2 3 3 14" xfId="41276"/>
    <cellStyle name="Nota 2 3 3 15" xfId="43001"/>
    <cellStyle name="Nota 2 3 3 2" xfId="660"/>
    <cellStyle name="Nota 2 3 3 2 10" xfId="43289"/>
    <cellStyle name="Nota 2 3 3 2 2" xfId="10562"/>
    <cellStyle name="Nota 2 3 3 2 2 2" xfId="20950"/>
    <cellStyle name="Nota 2 3 3 2 2 3" xfId="32138"/>
    <cellStyle name="Nota 2 3 3 2 3" xfId="12290"/>
    <cellStyle name="Nota 2 3 3 2 3 2" xfId="22843"/>
    <cellStyle name="Nota 2 3 3 2 3 3" xfId="34029"/>
    <cellStyle name="Nota 2 3 3 2 4" xfId="14015"/>
    <cellStyle name="Nota 2 3 3 2 4 2" xfId="24739"/>
    <cellStyle name="Nota 2 3 3 2 4 3" xfId="35925"/>
    <cellStyle name="Nota 2 3 3 2 5" xfId="15740"/>
    <cellStyle name="Nota 2 3 3 2 5 2" xfId="26635"/>
    <cellStyle name="Nota 2 3 3 2 5 3" xfId="37821"/>
    <cellStyle name="Nota 2 3 3 2 6" xfId="17465"/>
    <cellStyle name="Nota 2 3 3 2 6 2" xfId="28531"/>
    <cellStyle name="Nota 2 3 3 2 6 3" xfId="39717"/>
    <cellStyle name="Nota 2 3 3 2 7" xfId="19190"/>
    <cellStyle name="Nota 2 3 3 2 8" xfId="30378"/>
    <cellStyle name="Nota 2 3 3 2 9" xfId="41564"/>
    <cellStyle name="Nota 2 3 3 3" xfId="976"/>
    <cellStyle name="Nota 2 3 3 3 10" xfId="43577"/>
    <cellStyle name="Nota 2 3 3 3 2" xfId="10850"/>
    <cellStyle name="Nota 2 3 3 3 2 2" xfId="21266"/>
    <cellStyle name="Nota 2 3 3 3 2 3" xfId="32454"/>
    <cellStyle name="Nota 2 3 3 3 3" xfId="12578"/>
    <cellStyle name="Nota 2 3 3 3 3 2" xfId="23159"/>
    <cellStyle name="Nota 2 3 3 3 3 3" xfId="34345"/>
    <cellStyle name="Nota 2 3 3 3 4" xfId="14303"/>
    <cellStyle name="Nota 2 3 3 3 4 2" xfId="25055"/>
    <cellStyle name="Nota 2 3 3 3 4 3" xfId="36241"/>
    <cellStyle name="Nota 2 3 3 3 5" xfId="16028"/>
    <cellStyle name="Nota 2 3 3 3 5 2" xfId="26951"/>
    <cellStyle name="Nota 2 3 3 3 5 3" xfId="38137"/>
    <cellStyle name="Nota 2 3 3 3 6" xfId="17753"/>
    <cellStyle name="Nota 2 3 3 3 6 2" xfId="28847"/>
    <cellStyle name="Nota 2 3 3 3 6 3" xfId="40033"/>
    <cellStyle name="Nota 2 3 3 3 7" xfId="19478"/>
    <cellStyle name="Nota 2 3 3 3 8" xfId="30666"/>
    <cellStyle name="Nota 2 3 3 3 9" xfId="41852"/>
    <cellStyle name="Nota 2 3 3 4" xfId="1292"/>
    <cellStyle name="Nota 2 3 3 4 10" xfId="43865"/>
    <cellStyle name="Nota 2 3 3 4 2" xfId="11138"/>
    <cellStyle name="Nota 2 3 3 4 2 2" xfId="21582"/>
    <cellStyle name="Nota 2 3 3 4 2 3" xfId="32770"/>
    <cellStyle name="Nota 2 3 3 4 3" xfId="12866"/>
    <cellStyle name="Nota 2 3 3 4 3 2" xfId="23475"/>
    <cellStyle name="Nota 2 3 3 4 3 3" xfId="34661"/>
    <cellStyle name="Nota 2 3 3 4 4" xfId="14591"/>
    <cellStyle name="Nota 2 3 3 4 4 2" xfId="25371"/>
    <cellStyle name="Nota 2 3 3 4 4 3" xfId="36557"/>
    <cellStyle name="Nota 2 3 3 4 5" xfId="16316"/>
    <cellStyle name="Nota 2 3 3 4 5 2" xfId="27267"/>
    <cellStyle name="Nota 2 3 3 4 5 3" xfId="38453"/>
    <cellStyle name="Nota 2 3 3 4 6" xfId="18041"/>
    <cellStyle name="Nota 2 3 3 4 6 2" xfId="29163"/>
    <cellStyle name="Nota 2 3 3 4 6 3" xfId="40349"/>
    <cellStyle name="Nota 2 3 3 4 7" xfId="19766"/>
    <cellStyle name="Nota 2 3 3 4 8" xfId="30954"/>
    <cellStyle name="Nota 2 3 3 4 9" xfId="42140"/>
    <cellStyle name="Nota 2 3 3 5" xfId="1608"/>
    <cellStyle name="Nota 2 3 3 5 10" xfId="44153"/>
    <cellStyle name="Nota 2 3 3 5 2" xfId="11426"/>
    <cellStyle name="Nota 2 3 3 5 2 2" xfId="21898"/>
    <cellStyle name="Nota 2 3 3 5 2 3" xfId="33086"/>
    <cellStyle name="Nota 2 3 3 5 3" xfId="13154"/>
    <cellStyle name="Nota 2 3 3 5 3 2" xfId="23791"/>
    <cellStyle name="Nota 2 3 3 5 3 3" xfId="34977"/>
    <cellStyle name="Nota 2 3 3 5 4" xfId="14879"/>
    <cellStyle name="Nota 2 3 3 5 4 2" xfId="25687"/>
    <cellStyle name="Nota 2 3 3 5 4 3" xfId="36873"/>
    <cellStyle name="Nota 2 3 3 5 5" xfId="16604"/>
    <cellStyle name="Nota 2 3 3 5 5 2" xfId="27583"/>
    <cellStyle name="Nota 2 3 3 5 5 3" xfId="38769"/>
    <cellStyle name="Nota 2 3 3 5 6" xfId="18329"/>
    <cellStyle name="Nota 2 3 3 5 6 2" xfId="29479"/>
    <cellStyle name="Nota 2 3 3 5 6 3" xfId="40665"/>
    <cellStyle name="Nota 2 3 3 5 7" xfId="20054"/>
    <cellStyle name="Nota 2 3 3 5 8" xfId="31242"/>
    <cellStyle name="Nota 2 3 3 5 9" xfId="42428"/>
    <cellStyle name="Nota 2 3 3 6" xfId="1924"/>
    <cellStyle name="Nota 2 3 3 6 10" xfId="44441"/>
    <cellStyle name="Nota 2 3 3 6 2" xfId="11714"/>
    <cellStyle name="Nota 2 3 3 6 2 2" xfId="22214"/>
    <cellStyle name="Nota 2 3 3 6 2 3" xfId="33402"/>
    <cellStyle name="Nota 2 3 3 6 3" xfId="13442"/>
    <cellStyle name="Nota 2 3 3 6 3 2" xfId="24107"/>
    <cellStyle name="Nota 2 3 3 6 3 3" xfId="35293"/>
    <cellStyle name="Nota 2 3 3 6 4" xfId="15167"/>
    <cellStyle name="Nota 2 3 3 6 4 2" xfId="26003"/>
    <cellStyle name="Nota 2 3 3 6 4 3" xfId="37189"/>
    <cellStyle name="Nota 2 3 3 6 5" xfId="16892"/>
    <cellStyle name="Nota 2 3 3 6 5 2" xfId="27899"/>
    <cellStyle name="Nota 2 3 3 6 5 3" xfId="39085"/>
    <cellStyle name="Nota 2 3 3 6 6" xfId="18617"/>
    <cellStyle name="Nota 2 3 3 6 6 2" xfId="29795"/>
    <cellStyle name="Nota 2 3 3 6 6 3" xfId="40981"/>
    <cellStyle name="Nota 2 3 3 6 7" xfId="20342"/>
    <cellStyle name="Nota 2 3 3 6 8" xfId="31530"/>
    <cellStyle name="Nota 2 3 3 6 9" xfId="42716"/>
    <cellStyle name="Nota 2 3 3 7" xfId="10273"/>
    <cellStyle name="Nota 2 3 3 7 2" xfId="20634"/>
    <cellStyle name="Nota 2 3 3 7 3" xfId="31822"/>
    <cellStyle name="Nota 2 3 3 8" xfId="12002"/>
    <cellStyle name="Nota 2 3 3 8 2" xfId="22527"/>
    <cellStyle name="Nota 2 3 3 8 3" xfId="33713"/>
    <cellStyle name="Nota 2 3 3 9" xfId="13727"/>
    <cellStyle name="Nota 2 3 3 9 2" xfId="24423"/>
    <cellStyle name="Nota 2 3 3 9 3" xfId="35609"/>
    <cellStyle name="Nota 2 3 4" xfId="502"/>
    <cellStyle name="Nota 2 3 4 10" xfId="43145"/>
    <cellStyle name="Nota 2 3 4 2" xfId="10418"/>
    <cellStyle name="Nota 2 3 4 2 2" xfId="20792"/>
    <cellStyle name="Nota 2 3 4 2 3" xfId="31980"/>
    <cellStyle name="Nota 2 3 4 3" xfId="12146"/>
    <cellStyle name="Nota 2 3 4 3 2" xfId="22685"/>
    <cellStyle name="Nota 2 3 4 3 3" xfId="33871"/>
    <cellStyle name="Nota 2 3 4 4" xfId="13871"/>
    <cellStyle name="Nota 2 3 4 4 2" xfId="24581"/>
    <cellStyle name="Nota 2 3 4 4 3" xfId="35767"/>
    <cellStyle name="Nota 2 3 4 5" xfId="15596"/>
    <cellStyle name="Nota 2 3 4 5 2" xfId="26477"/>
    <cellStyle name="Nota 2 3 4 5 3" xfId="37663"/>
    <cellStyle name="Nota 2 3 4 6" xfId="17321"/>
    <cellStyle name="Nota 2 3 4 6 2" xfId="28373"/>
    <cellStyle name="Nota 2 3 4 6 3" xfId="39559"/>
    <cellStyle name="Nota 2 3 4 7" xfId="19046"/>
    <cellStyle name="Nota 2 3 4 8" xfId="30234"/>
    <cellStyle name="Nota 2 3 4 9" xfId="41420"/>
    <cellStyle name="Nota 2 3 5" xfId="818"/>
    <cellStyle name="Nota 2 3 5 10" xfId="43433"/>
    <cellStyle name="Nota 2 3 5 2" xfId="10706"/>
    <cellStyle name="Nota 2 3 5 2 2" xfId="21108"/>
    <cellStyle name="Nota 2 3 5 2 3" xfId="32296"/>
    <cellStyle name="Nota 2 3 5 3" xfId="12434"/>
    <cellStyle name="Nota 2 3 5 3 2" xfId="23001"/>
    <cellStyle name="Nota 2 3 5 3 3" xfId="34187"/>
    <cellStyle name="Nota 2 3 5 4" xfId="14159"/>
    <cellStyle name="Nota 2 3 5 4 2" xfId="24897"/>
    <cellStyle name="Nota 2 3 5 4 3" xfId="36083"/>
    <cellStyle name="Nota 2 3 5 5" xfId="15884"/>
    <cellStyle name="Nota 2 3 5 5 2" xfId="26793"/>
    <cellStyle name="Nota 2 3 5 5 3" xfId="37979"/>
    <cellStyle name="Nota 2 3 5 6" xfId="17609"/>
    <cellStyle name="Nota 2 3 5 6 2" xfId="28689"/>
    <cellStyle name="Nota 2 3 5 6 3" xfId="39875"/>
    <cellStyle name="Nota 2 3 5 7" xfId="19334"/>
    <cellStyle name="Nota 2 3 5 8" xfId="30522"/>
    <cellStyle name="Nota 2 3 5 9" xfId="41708"/>
    <cellStyle name="Nota 2 3 6" xfId="1134"/>
    <cellStyle name="Nota 2 3 6 10" xfId="43721"/>
    <cellStyle name="Nota 2 3 6 2" xfId="10994"/>
    <cellStyle name="Nota 2 3 6 2 2" xfId="21424"/>
    <cellStyle name="Nota 2 3 6 2 3" xfId="32612"/>
    <cellStyle name="Nota 2 3 6 3" xfId="12722"/>
    <cellStyle name="Nota 2 3 6 3 2" xfId="23317"/>
    <cellStyle name="Nota 2 3 6 3 3" xfId="34503"/>
    <cellStyle name="Nota 2 3 6 4" xfId="14447"/>
    <cellStyle name="Nota 2 3 6 4 2" xfId="25213"/>
    <cellStyle name="Nota 2 3 6 4 3" xfId="36399"/>
    <cellStyle name="Nota 2 3 6 5" xfId="16172"/>
    <cellStyle name="Nota 2 3 6 5 2" xfId="27109"/>
    <cellStyle name="Nota 2 3 6 5 3" xfId="38295"/>
    <cellStyle name="Nota 2 3 6 6" xfId="17897"/>
    <cellStyle name="Nota 2 3 6 6 2" xfId="29005"/>
    <cellStyle name="Nota 2 3 6 6 3" xfId="40191"/>
    <cellStyle name="Nota 2 3 6 7" xfId="19622"/>
    <cellStyle name="Nota 2 3 6 8" xfId="30810"/>
    <cellStyle name="Nota 2 3 6 9" xfId="41996"/>
    <cellStyle name="Nota 2 3 7" xfId="1450"/>
    <cellStyle name="Nota 2 3 7 10" xfId="44009"/>
    <cellStyle name="Nota 2 3 7 2" xfId="11282"/>
    <cellStyle name="Nota 2 3 7 2 2" xfId="21740"/>
    <cellStyle name="Nota 2 3 7 2 3" xfId="32928"/>
    <cellStyle name="Nota 2 3 7 3" xfId="13010"/>
    <cellStyle name="Nota 2 3 7 3 2" xfId="23633"/>
    <cellStyle name="Nota 2 3 7 3 3" xfId="34819"/>
    <cellStyle name="Nota 2 3 7 4" xfId="14735"/>
    <cellStyle name="Nota 2 3 7 4 2" xfId="25529"/>
    <cellStyle name="Nota 2 3 7 4 3" xfId="36715"/>
    <cellStyle name="Nota 2 3 7 5" xfId="16460"/>
    <cellStyle name="Nota 2 3 7 5 2" xfId="27425"/>
    <cellStyle name="Nota 2 3 7 5 3" xfId="38611"/>
    <cellStyle name="Nota 2 3 7 6" xfId="18185"/>
    <cellStyle name="Nota 2 3 7 6 2" xfId="29321"/>
    <cellStyle name="Nota 2 3 7 6 3" xfId="40507"/>
    <cellStyle name="Nota 2 3 7 7" xfId="19910"/>
    <cellStyle name="Nota 2 3 7 8" xfId="31098"/>
    <cellStyle name="Nota 2 3 7 9" xfId="42284"/>
    <cellStyle name="Nota 2 3 8" xfId="1766"/>
    <cellStyle name="Nota 2 3 8 10" xfId="44297"/>
    <cellStyle name="Nota 2 3 8 2" xfId="11570"/>
    <cellStyle name="Nota 2 3 8 2 2" xfId="22056"/>
    <cellStyle name="Nota 2 3 8 2 3" xfId="33244"/>
    <cellStyle name="Nota 2 3 8 3" xfId="13298"/>
    <cellStyle name="Nota 2 3 8 3 2" xfId="23949"/>
    <cellStyle name="Nota 2 3 8 3 3" xfId="35135"/>
    <cellStyle name="Nota 2 3 8 4" xfId="15023"/>
    <cellStyle name="Nota 2 3 8 4 2" xfId="25845"/>
    <cellStyle name="Nota 2 3 8 4 3" xfId="37031"/>
    <cellStyle name="Nota 2 3 8 5" xfId="16748"/>
    <cellStyle name="Nota 2 3 8 5 2" xfId="27741"/>
    <cellStyle name="Nota 2 3 8 5 3" xfId="38927"/>
    <cellStyle name="Nota 2 3 8 6" xfId="18473"/>
    <cellStyle name="Nota 2 3 8 6 2" xfId="29637"/>
    <cellStyle name="Nota 2 3 8 6 3" xfId="40823"/>
    <cellStyle name="Nota 2 3 8 7" xfId="20198"/>
    <cellStyle name="Nota 2 3 8 8" xfId="31386"/>
    <cellStyle name="Nota 2 3 8 9" xfId="42572"/>
    <cellStyle name="Nota 2 3 9" xfId="2131"/>
    <cellStyle name="Nota 2 3 9 2" xfId="20486"/>
    <cellStyle name="Nota 2 3 9 3" xfId="31674"/>
    <cellStyle name="Nota 2 4" xfId="206"/>
    <cellStyle name="Nota 2 4 10" xfId="13603"/>
    <cellStyle name="Nota 2 4 10 2" xfId="24287"/>
    <cellStyle name="Nota 2 4 10 3" xfId="35473"/>
    <cellStyle name="Nota 2 4 11" xfId="15328"/>
    <cellStyle name="Nota 2 4 11 2" xfId="26183"/>
    <cellStyle name="Nota 2 4 11 3" xfId="37369"/>
    <cellStyle name="Nota 2 4 12" xfId="17053"/>
    <cellStyle name="Nota 2 4 12 2" xfId="28079"/>
    <cellStyle name="Nota 2 4 12 3" xfId="39265"/>
    <cellStyle name="Nota 2 4 13" xfId="18778"/>
    <cellStyle name="Nota 2 4 14" xfId="29966"/>
    <cellStyle name="Nota 2 4 15" xfId="41152"/>
    <cellStyle name="Nota 2 4 16" xfId="42877"/>
    <cellStyle name="Nota 2 4 2" xfId="364"/>
    <cellStyle name="Nota 2 4 2 10" xfId="15472"/>
    <cellStyle name="Nota 2 4 2 10 2" xfId="26341"/>
    <cellStyle name="Nota 2 4 2 10 3" xfId="37527"/>
    <cellStyle name="Nota 2 4 2 11" xfId="17197"/>
    <cellStyle name="Nota 2 4 2 11 2" xfId="28237"/>
    <cellStyle name="Nota 2 4 2 11 3" xfId="39423"/>
    <cellStyle name="Nota 2 4 2 12" xfId="18922"/>
    <cellStyle name="Nota 2 4 2 13" xfId="30110"/>
    <cellStyle name="Nota 2 4 2 14" xfId="41296"/>
    <cellStyle name="Nota 2 4 2 15" xfId="43021"/>
    <cellStyle name="Nota 2 4 2 2" xfId="682"/>
    <cellStyle name="Nota 2 4 2 2 10" xfId="43309"/>
    <cellStyle name="Nota 2 4 2 2 2" xfId="10582"/>
    <cellStyle name="Nota 2 4 2 2 2 2" xfId="20972"/>
    <cellStyle name="Nota 2 4 2 2 2 3" xfId="32160"/>
    <cellStyle name="Nota 2 4 2 2 3" xfId="12310"/>
    <cellStyle name="Nota 2 4 2 2 3 2" xfId="22865"/>
    <cellStyle name="Nota 2 4 2 2 3 3" xfId="34051"/>
    <cellStyle name="Nota 2 4 2 2 4" xfId="14035"/>
    <cellStyle name="Nota 2 4 2 2 4 2" xfId="24761"/>
    <cellStyle name="Nota 2 4 2 2 4 3" xfId="35947"/>
    <cellStyle name="Nota 2 4 2 2 5" xfId="15760"/>
    <cellStyle name="Nota 2 4 2 2 5 2" xfId="26657"/>
    <cellStyle name="Nota 2 4 2 2 5 3" xfId="37843"/>
    <cellStyle name="Nota 2 4 2 2 6" xfId="17485"/>
    <cellStyle name="Nota 2 4 2 2 6 2" xfId="28553"/>
    <cellStyle name="Nota 2 4 2 2 6 3" xfId="39739"/>
    <cellStyle name="Nota 2 4 2 2 7" xfId="19210"/>
    <cellStyle name="Nota 2 4 2 2 8" xfId="30398"/>
    <cellStyle name="Nota 2 4 2 2 9" xfId="41584"/>
    <cellStyle name="Nota 2 4 2 3" xfId="998"/>
    <cellStyle name="Nota 2 4 2 3 10" xfId="43597"/>
    <cellStyle name="Nota 2 4 2 3 2" xfId="10870"/>
    <cellStyle name="Nota 2 4 2 3 2 2" xfId="21288"/>
    <cellStyle name="Nota 2 4 2 3 2 3" xfId="32476"/>
    <cellStyle name="Nota 2 4 2 3 3" xfId="12598"/>
    <cellStyle name="Nota 2 4 2 3 3 2" xfId="23181"/>
    <cellStyle name="Nota 2 4 2 3 3 3" xfId="34367"/>
    <cellStyle name="Nota 2 4 2 3 4" xfId="14323"/>
    <cellStyle name="Nota 2 4 2 3 4 2" xfId="25077"/>
    <cellStyle name="Nota 2 4 2 3 4 3" xfId="36263"/>
    <cellStyle name="Nota 2 4 2 3 5" xfId="16048"/>
    <cellStyle name="Nota 2 4 2 3 5 2" xfId="26973"/>
    <cellStyle name="Nota 2 4 2 3 5 3" xfId="38159"/>
    <cellStyle name="Nota 2 4 2 3 6" xfId="17773"/>
    <cellStyle name="Nota 2 4 2 3 6 2" xfId="28869"/>
    <cellStyle name="Nota 2 4 2 3 6 3" xfId="40055"/>
    <cellStyle name="Nota 2 4 2 3 7" xfId="19498"/>
    <cellStyle name="Nota 2 4 2 3 8" xfId="30686"/>
    <cellStyle name="Nota 2 4 2 3 9" xfId="41872"/>
    <cellStyle name="Nota 2 4 2 4" xfId="1314"/>
    <cellStyle name="Nota 2 4 2 4 10" xfId="43885"/>
    <cellStyle name="Nota 2 4 2 4 2" xfId="11158"/>
    <cellStyle name="Nota 2 4 2 4 2 2" xfId="21604"/>
    <cellStyle name="Nota 2 4 2 4 2 3" xfId="32792"/>
    <cellStyle name="Nota 2 4 2 4 3" xfId="12886"/>
    <cellStyle name="Nota 2 4 2 4 3 2" xfId="23497"/>
    <cellStyle name="Nota 2 4 2 4 3 3" xfId="34683"/>
    <cellStyle name="Nota 2 4 2 4 4" xfId="14611"/>
    <cellStyle name="Nota 2 4 2 4 4 2" xfId="25393"/>
    <cellStyle name="Nota 2 4 2 4 4 3" xfId="36579"/>
    <cellStyle name="Nota 2 4 2 4 5" xfId="16336"/>
    <cellStyle name="Nota 2 4 2 4 5 2" xfId="27289"/>
    <cellStyle name="Nota 2 4 2 4 5 3" xfId="38475"/>
    <cellStyle name="Nota 2 4 2 4 6" xfId="18061"/>
    <cellStyle name="Nota 2 4 2 4 6 2" xfId="29185"/>
    <cellStyle name="Nota 2 4 2 4 6 3" xfId="40371"/>
    <cellStyle name="Nota 2 4 2 4 7" xfId="19786"/>
    <cellStyle name="Nota 2 4 2 4 8" xfId="30974"/>
    <cellStyle name="Nota 2 4 2 4 9" xfId="42160"/>
    <cellStyle name="Nota 2 4 2 5" xfId="1630"/>
    <cellStyle name="Nota 2 4 2 5 10" xfId="44173"/>
    <cellStyle name="Nota 2 4 2 5 2" xfId="11446"/>
    <cellStyle name="Nota 2 4 2 5 2 2" xfId="21920"/>
    <cellStyle name="Nota 2 4 2 5 2 3" xfId="33108"/>
    <cellStyle name="Nota 2 4 2 5 3" xfId="13174"/>
    <cellStyle name="Nota 2 4 2 5 3 2" xfId="23813"/>
    <cellStyle name="Nota 2 4 2 5 3 3" xfId="34999"/>
    <cellStyle name="Nota 2 4 2 5 4" xfId="14899"/>
    <cellStyle name="Nota 2 4 2 5 4 2" xfId="25709"/>
    <cellStyle name="Nota 2 4 2 5 4 3" xfId="36895"/>
    <cellStyle name="Nota 2 4 2 5 5" xfId="16624"/>
    <cellStyle name="Nota 2 4 2 5 5 2" xfId="27605"/>
    <cellStyle name="Nota 2 4 2 5 5 3" xfId="38791"/>
    <cellStyle name="Nota 2 4 2 5 6" xfId="18349"/>
    <cellStyle name="Nota 2 4 2 5 6 2" xfId="29501"/>
    <cellStyle name="Nota 2 4 2 5 6 3" xfId="40687"/>
    <cellStyle name="Nota 2 4 2 5 7" xfId="20074"/>
    <cellStyle name="Nota 2 4 2 5 8" xfId="31262"/>
    <cellStyle name="Nota 2 4 2 5 9" xfId="42448"/>
    <cellStyle name="Nota 2 4 2 6" xfId="1946"/>
    <cellStyle name="Nota 2 4 2 6 10" xfId="44461"/>
    <cellStyle name="Nota 2 4 2 6 2" xfId="11734"/>
    <cellStyle name="Nota 2 4 2 6 2 2" xfId="22236"/>
    <cellStyle name="Nota 2 4 2 6 2 3" xfId="33424"/>
    <cellStyle name="Nota 2 4 2 6 3" xfId="13462"/>
    <cellStyle name="Nota 2 4 2 6 3 2" xfId="24129"/>
    <cellStyle name="Nota 2 4 2 6 3 3" xfId="35315"/>
    <cellStyle name="Nota 2 4 2 6 4" xfId="15187"/>
    <cellStyle name="Nota 2 4 2 6 4 2" xfId="26025"/>
    <cellStyle name="Nota 2 4 2 6 4 3" xfId="37211"/>
    <cellStyle name="Nota 2 4 2 6 5" xfId="16912"/>
    <cellStyle name="Nota 2 4 2 6 5 2" xfId="27921"/>
    <cellStyle name="Nota 2 4 2 6 5 3" xfId="39107"/>
    <cellStyle name="Nota 2 4 2 6 6" xfId="18637"/>
    <cellStyle name="Nota 2 4 2 6 6 2" xfId="29817"/>
    <cellStyle name="Nota 2 4 2 6 6 3" xfId="41003"/>
    <cellStyle name="Nota 2 4 2 6 7" xfId="20362"/>
    <cellStyle name="Nota 2 4 2 6 8" xfId="31550"/>
    <cellStyle name="Nota 2 4 2 6 9" xfId="42736"/>
    <cellStyle name="Nota 2 4 2 7" xfId="10293"/>
    <cellStyle name="Nota 2 4 2 7 2" xfId="20656"/>
    <cellStyle name="Nota 2 4 2 7 3" xfId="31844"/>
    <cellStyle name="Nota 2 4 2 8" xfId="12022"/>
    <cellStyle name="Nota 2 4 2 8 2" xfId="22549"/>
    <cellStyle name="Nota 2 4 2 8 3" xfId="33735"/>
    <cellStyle name="Nota 2 4 2 9" xfId="13747"/>
    <cellStyle name="Nota 2 4 2 9 2" xfId="24445"/>
    <cellStyle name="Nota 2 4 2 9 3" xfId="35631"/>
    <cellStyle name="Nota 2 4 3" xfId="524"/>
    <cellStyle name="Nota 2 4 3 10" xfId="43165"/>
    <cellStyle name="Nota 2 4 3 2" xfId="10438"/>
    <cellStyle name="Nota 2 4 3 2 2" xfId="20814"/>
    <cellStyle name="Nota 2 4 3 2 3" xfId="32002"/>
    <cellStyle name="Nota 2 4 3 3" xfId="12166"/>
    <cellStyle name="Nota 2 4 3 3 2" xfId="22707"/>
    <cellStyle name="Nota 2 4 3 3 3" xfId="33893"/>
    <cellStyle name="Nota 2 4 3 4" xfId="13891"/>
    <cellStyle name="Nota 2 4 3 4 2" xfId="24603"/>
    <cellStyle name="Nota 2 4 3 4 3" xfId="35789"/>
    <cellStyle name="Nota 2 4 3 5" xfId="15616"/>
    <cellStyle name="Nota 2 4 3 5 2" xfId="26499"/>
    <cellStyle name="Nota 2 4 3 5 3" xfId="37685"/>
    <cellStyle name="Nota 2 4 3 6" xfId="17341"/>
    <cellStyle name="Nota 2 4 3 6 2" xfId="28395"/>
    <cellStyle name="Nota 2 4 3 6 3" xfId="39581"/>
    <cellStyle name="Nota 2 4 3 7" xfId="19066"/>
    <cellStyle name="Nota 2 4 3 8" xfId="30254"/>
    <cellStyle name="Nota 2 4 3 9" xfId="41440"/>
    <cellStyle name="Nota 2 4 4" xfId="840"/>
    <cellStyle name="Nota 2 4 4 10" xfId="43453"/>
    <cellStyle name="Nota 2 4 4 2" xfId="10726"/>
    <cellStyle name="Nota 2 4 4 2 2" xfId="21130"/>
    <cellStyle name="Nota 2 4 4 2 3" xfId="32318"/>
    <cellStyle name="Nota 2 4 4 3" xfId="12454"/>
    <cellStyle name="Nota 2 4 4 3 2" xfId="23023"/>
    <cellStyle name="Nota 2 4 4 3 3" xfId="34209"/>
    <cellStyle name="Nota 2 4 4 4" xfId="14179"/>
    <cellStyle name="Nota 2 4 4 4 2" xfId="24919"/>
    <cellStyle name="Nota 2 4 4 4 3" xfId="36105"/>
    <cellStyle name="Nota 2 4 4 5" xfId="15904"/>
    <cellStyle name="Nota 2 4 4 5 2" xfId="26815"/>
    <cellStyle name="Nota 2 4 4 5 3" xfId="38001"/>
    <cellStyle name="Nota 2 4 4 6" xfId="17629"/>
    <cellStyle name="Nota 2 4 4 6 2" xfId="28711"/>
    <cellStyle name="Nota 2 4 4 6 3" xfId="39897"/>
    <cellStyle name="Nota 2 4 4 7" xfId="19354"/>
    <cellStyle name="Nota 2 4 4 8" xfId="30542"/>
    <cellStyle name="Nota 2 4 4 9" xfId="41728"/>
    <cellStyle name="Nota 2 4 5" xfId="1156"/>
    <cellStyle name="Nota 2 4 5 10" xfId="43741"/>
    <cellStyle name="Nota 2 4 5 2" xfId="11014"/>
    <cellStyle name="Nota 2 4 5 2 2" xfId="21446"/>
    <cellStyle name="Nota 2 4 5 2 3" xfId="32634"/>
    <cellStyle name="Nota 2 4 5 3" xfId="12742"/>
    <cellStyle name="Nota 2 4 5 3 2" xfId="23339"/>
    <cellStyle name="Nota 2 4 5 3 3" xfId="34525"/>
    <cellStyle name="Nota 2 4 5 4" xfId="14467"/>
    <cellStyle name="Nota 2 4 5 4 2" xfId="25235"/>
    <cellStyle name="Nota 2 4 5 4 3" xfId="36421"/>
    <cellStyle name="Nota 2 4 5 5" xfId="16192"/>
    <cellStyle name="Nota 2 4 5 5 2" xfId="27131"/>
    <cellStyle name="Nota 2 4 5 5 3" xfId="38317"/>
    <cellStyle name="Nota 2 4 5 6" xfId="17917"/>
    <cellStyle name="Nota 2 4 5 6 2" xfId="29027"/>
    <cellStyle name="Nota 2 4 5 6 3" xfId="40213"/>
    <cellStyle name="Nota 2 4 5 7" xfId="19642"/>
    <cellStyle name="Nota 2 4 5 8" xfId="30830"/>
    <cellStyle name="Nota 2 4 5 9" xfId="42016"/>
    <cellStyle name="Nota 2 4 6" xfId="1472"/>
    <cellStyle name="Nota 2 4 6 10" xfId="44029"/>
    <cellStyle name="Nota 2 4 6 2" xfId="11302"/>
    <cellStyle name="Nota 2 4 6 2 2" xfId="21762"/>
    <cellStyle name="Nota 2 4 6 2 3" xfId="32950"/>
    <cellStyle name="Nota 2 4 6 3" xfId="13030"/>
    <cellStyle name="Nota 2 4 6 3 2" xfId="23655"/>
    <cellStyle name="Nota 2 4 6 3 3" xfId="34841"/>
    <cellStyle name="Nota 2 4 6 4" xfId="14755"/>
    <cellStyle name="Nota 2 4 6 4 2" xfId="25551"/>
    <cellStyle name="Nota 2 4 6 4 3" xfId="36737"/>
    <cellStyle name="Nota 2 4 6 5" xfId="16480"/>
    <cellStyle name="Nota 2 4 6 5 2" xfId="27447"/>
    <cellStyle name="Nota 2 4 6 5 3" xfId="38633"/>
    <cellStyle name="Nota 2 4 6 6" xfId="18205"/>
    <cellStyle name="Nota 2 4 6 6 2" xfId="29343"/>
    <cellStyle name="Nota 2 4 6 6 3" xfId="40529"/>
    <cellStyle name="Nota 2 4 6 7" xfId="19930"/>
    <cellStyle name="Nota 2 4 6 8" xfId="31118"/>
    <cellStyle name="Nota 2 4 6 9" xfId="42304"/>
    <cellStyle name="Nota 2 4 7" xfId="1788"/>
    <cellStyle name="Nota 2 4 7 10" xfId="44317"/>
    <cellStyle name="Nota 2 4 7 2" xfId="11590"/>
    <cellStyle name="Nota 2 4 7 2 2" xfId="22078"/>
    <cellStyle name="Nota 2 4 7 2 3" xfId="33266"/>
    <cellStyle name="Nota 2 4 7 3" xfId="13318"/>
    <cellStyle name="Nota 2 4 7 3 2" xfId="23971"/>
    <cellStyle name="Nota 2 4 7 3 3" xfId="35157"/>
    <cellStyle name="Nota 2 4 7 4" xfId="15043"/>
    <cellStyle name="Nota 2 4 7 4 2" xfId="25867"/>
    <cellStyle name="Nota 2 4 7 4 3" xfId="37053"/>
    <cellStyle name="Nota 2 4 7 5" xfId="16768"/>
    <cellStyle name="Nota 2 4 7 5 2" xfId="27763"/>
    <cellStyle name="Nota 2 4 7 5 3" xfId="38949"/>
    <cellStyle name="Nota 2 4 7 6" xfId="18493"/>
    <cellStyle name="Nota 2 4 7 6 2" xfId="29659"/>
    <cellStyle name="Nota 2 4 7 6 3" xfId="40845"/>
    <cellStyle name="Nota 2 4 7 7" xfId="20218"/>
    <cellStyle name="Nota 2 4 7 8" xfId="31406"/>
    <cellStyle name="Nota 2 4 7 9" xfId="42592"/>
    <cellStyle name="Nota 2 4 8" xfId="2047"/>
    <cellStyle name="Nota 2 4 8 2" xfId="20506"/>
    <cellStyle name="Nota 2 4 8 3" xfId="31694"/>
    <cellStyle name="Nota 2 4 9" xfId="11878"/>
    <cellStyle name="Nota 2 4 9 2" xfId="22391"/>
    <cellStyle name="Nota 2 4 9 3" xfId="33577"/>
    <cellStyle name="Nota 2 5" xfId="228"/>
    <cellStyle name="Nota 2 5 10" xfId="13623"/>
    <cellStyle name="Nota 2 5 10 2" xfId="24309"/>
    <cellStyle name="Nota 2 5 10 3" xfId="35495"/>
    <cellStyle name="Nota 2 5 11" xfId="15348"/>
    <cellStyle name="Nota 2 5 11 2" xfId="26205"/>
    <cellStyle name="Nota 2 5 11 3" xfId="37391"/>
    <cellStyle name="Nota 2 5 12" xfId="17073"/>
    <cellStyle name="Nota 2 5 12 2" xfId="28101"/>
    <cellStyle name="Nota 2 5 12 3" xfId="39287"/>
    <cellStyle name="Nota 2 5 13" xfId="18798"/>
    <cellStyle name="Nota 2 5 14" xfId="29986"/>
    <cellStyle name="Nota 2 5 15" xfId="41172"/>
    <cellStyle name="Nota 2 5 16" xfId="42897"/>
    <cellStyle name="Nota 2 5 2" xfId="386"/>
    <cellStyle name="Nota 2 5 2 10" xfId="15492"/>
    <cellStyle name="Nota 2 5 2 10 2" xfId="26363"/>
    <cellStyle name="Nota 2 5 2 10 3" xfId="37549"/>
    <cellStyle name="Nota 2 5 2 11" xfId="17217"/>
    <cellStyle name="Nota 2 5 2 11 2" xfId="28259"/>
    <cellStyle name="Nota 2 5 2 11 3" xfId="39445"/>
    <cellStyle name="Nota 2 5 2 12" xfId="18942"/>
    <cellStyle name="Nota 2 5 2 13" xfId="30130"/>
    <cellStyle name="Nota 2 5 2 14" xfId="41316"/>
    <cellStyle name="Nota 2 5 2 15" xfId="43041"/>
    <cellStyle name="Nota 2 5 2 2" xfId="704"/>
    <cellStyle name="Nota 2 5 2 2 10" xfId="43329"/>
    <cellStyle name="Nota 2 5 2 2 2" xfId="10602"/>
    <cellStyle name="Nota 2 5 2 2 2 2" xfId="20994"/>
    <cellStyle name="Nota 2 5 2 2 2 3" xfId="32182"/>
    <cellStyle name="Nota 2 5 2 2 3" xfId="12330"/>
    <cellStyle name="Nota 2 5 2 2 3 2" xfId="22887"/>
    <cellStyle name="Nota 2 5 2 2 3 3" xfId="34073"/>
    <cellStyle name="Nota 2 5 2 2 4" xfId="14055"/>
    <cellStyle name="Nota 2 5 2 2 4 2" xfId="24783"/>
    <cellStyle name="Nota 2 5 2 2 4 3" xfId="35969"/>
    <cellStyle name="Nota 2 5 2 2 5" xfId="15780"/>
    <cellStyle name="Nota 2 5 2 2 5 2" xfId="26679"/>
    <cellStyle name="Nota 2 5 2 2 5 3" xfId="37865"/>
    <cellStyle name="Nota 2 5 2 2 6" xfId="17505"/>
    <cellStyle name="Nota 2 5 2 2 6 2" xfId="28575"/>
    <cellStyle name="Nota 2 5 2 2 6 3" xfId="39761"/>
    <cellStyle name="Nota 2 5 2 2 7" xfId="19230"/>
    <cellStyle name="Nota 2 5 2 2 8" xfId="30418"/>
    <cellStyle name="Nota 2 5 2 2 9" xfId="41604"/>
    <cellStyle name="Nota 2 5 2 3" xfId="1020"/>
    <cellStyle name="Nota 2 5 2 3 10" xfId="43617"/>
    <cellStyle name="Nota 2 5 2 3 2" xfId="10890"/>
    <cellStyle name="Nota 2 5 2 3 2 2" xfId="21310"/>
    <cellStyle name="Nota 2 5 2 3 2 3" xfId="32498"/>
    <cellStyle name="Nota 2 5 2 3 3" xfId="12618"/>
    <cellStyle name="Nota 2 5 2 3 3 2" xfId="23203"/>
    <cellStyle name="Nota 2 5 2 3 3 3" xfId="34389"/>
    <cellStyle name="Nota 2 5 2 3 4" xfId="14343"/>
    <cellStyle name="Nota 2 5 2 3 4 2" xfId="25099"/>
    <cellStyle name="Nota 2 5 2 3 4 3" xfId="36285"/>
    <cellStyle name="Nota 2 5 2 3 5" xfId="16068"/>
    <cellStyle name="Nota 2 5 2 3 5 2" xfId="26995"/>
    <cellStyle name="Nota 2 5 2 3 5 3" xfId="38181"/>
    <cellStyle name="Nota 2 5 2 3 6" xfId="17793"/>
    <cellStyle name="Nota 2 5 2 3 6 2" xfId="28891"/>
    <cellStyle name="Nota 2 5 2 3 6 3" xfId="40077"/>
    <cellStyle name="Nota 2 5 2 3 7" xfId="19518"/>
    <cellStyle name="Nota 2 5 2 3 8" xfId="30706"/>
    <cellStyle name="Nota 2 5 2 3 9" xfId="41892"/>
    <cellStyle name="Nota 2 5 2 4" xfId="1336"/>
    <cellStyle name="Nota 2 5 2 4 10" xfId="43905"/>
    <cellStyle name="Nota 2 5 2 4 2" xfId="11178"/>
    <cellStyle name="Nota 2 5 2 4 2 2" xfId="21626"/>
    <cellStyle name="Nota 2 5 2 4 2 3" xfId="32814"/>
    <cellStyle name="Nota 2 5 2 4 3" xfId="12906"/>
    <cellStyle name="Nota 2 5 2 4 3 2" xfId="23519"/>
    <cellStyle name="Nota 2 5 2 4 3 3" xfId="34705"/>
    <cellStyle name="Nota 2 5 2 4 4" xfId="14631"/>
    <cellStyle name="Nota 2 5 2 4 4 2" xfId="25415"/>
    <cellStyle name="Nota 2 5 2 4 4 3" xfId="36601"/>
    <cellStyle name="Nota 2 5 2 4 5" xfId="16356"/>
    <cellStyle name="Nota 2 5 2 4 5 2" xfId="27311"/>
    <cellStyle name="Nota 2 5 2 4 5 3" xfId="38497"/>
    <cellStyle name="Nota 2 5 2 4 6" xfId="18081"/>
    <cellStyle name="Nota 2 5 2 4 6 2" xfId="29207"/>
    <cellStyle name="Nota 2 5 2 4 6 3" xfId="40393"/>
    <cellStyle name="Nota 2 5 2 4 7" xfId="19806"/>
    <cellStyle name="Nota 2 5 2 4 8" xfId="30994"/>
    <cellStyle name="Nota 2 5 2 4 9" xfId="42180"/>
    <cellStyle name="Nota 2 5 2 5" xfId="1652"/>
    <cellStyle name="Nota 2 5 2 5 10" xfId="44193"/>
    <cellStyle name="Nota 2 5 2 5 2" xfId="11466"/>
    <cellStyle name="Nota 2 5 2 5 2 2" xfId="21942"/>
    <cellStyle name="Nota 2 5 2 5 2 3" xfId="33130"/>
    <cellStyle name="Nota 2 5 2 5 3" xfId="13194"/>
    <cellStyle name="Nota 2 5 2 5 3 2" xfId="23835"/>
    <cellStyle name="Nota 2 5 2 5 3 3" xfId="35021"/>
    <cellStyle name="Nota 2 5 2 5 4" xfId="14919"/>
    <cellStyle name="Nota 2 5 2 5 4 2" xfId="25731"/>
    <cellStyle name="Nota 2 5 2 5 4 3" xfId="36917"/>
    <cellStyle name="Nota 2 5 2 5 5" xfId="16644"/>
    <cellStyle name="Nota 2 5 2 5 5 2" xfId="27627"/>
    <cellStyle name="Nota 2 5 2 5 5 3" xfId="38813"/>
    <cellStyle name="Nota 2 5 2 5 6" xfId="18369"/>
    <cellStyle name="Nota 2 5 2 5 6 2" xfId="29523"/>
    <cellStyle name="Nota 2 5 2 5 6 3" xfId="40709"/>
    <cellStyle name="Nota 2 5 2 5 7" xfId="20094"/>
    <cellStyle name="Nota 2 5 2 5 8" xfId="31282"/>
    <cellStyle name="Nota 2 5 2 5 9" xfId="42468"/>
    <cellStyle name="Nota 2 5 2 6" xfId="1968"/>
    <cellStyle name="Nota 2 5 2 6 10" xfId="44481"/>
    <cellStyle name="Nota 2 5 2 6 2" xfId="11754"/>
    <cellStyle name="Nota 2 5 2 6 2 2" xfId="22258"/>
    <cellStyle name="Nota 2 5 2 6 2 3" xfId="33446"/>
    <cellStyle name="Nota 2 5 2 6 3" xfId="13482"/>
    <cellStyle name="Nota 2 5 2 6 3 2" xfId="24151"/>
    <cellStyle name="Nota 2 5 2 6 3 3" xfId="35337"/>
    <cellStyle name="Nota 2 5 2 6 4" xfId="15207"/>
    <cellStyle name="Nota 2 5 2 6 4 2" xfId="26047"/>
    <cellStyle name="Nota 2 5 2 6 4 3" xfId="37233"/>
    <cellStyle name="Nota 2 5 2 6 5" xfId="16932"/>
    <cellStyle name="Nota 2 5 2 6 5 2" xfId="27943"/>
    <cellStyle name="Nota 2 5 2 6 5 3" xfId="39129"/>
    <cellStyle name="Nota 2 5 2 6 6" xfId="18657"/>
    <cellStyle name="Nota 2 5 2 6 6 2" xfId="29839"/>
    <cellStyle name="Nota 2 5 2 6 6 3" xfId="41025"/>
    <cellStyle name="Nota 2 5 2 6 7" xfId="20382"/>
    <cellStyle name="Nota 2 5 2 6 8" xfId="31570"/>
    <cellStyle name="Nota 2 5 2 6 9" xfId="42756"/>
    <cellStyle name="Nota 2 5 2 7" xfId="10313"/>
    <cellStyle name="Nota 2 5 2 7 2" xfId="20678"/>
    <cellStyle name="Nota 2 5 2 7 3" xfId="31866"/>
    <cellStyle name="Nota 2 5 2 8" xfId="12042"/>
    <cellStyle name="Nota 2 5 2 8 2" xfId="22571"/>
    <cellStyle name="Nota 2 5 2 8 3" xfId="33757"/>
    <cellStyle name="Nota 2 5 2 9" xfId="13767"/>
    <cellStyle name="Nota 2 5 2 9 2" xfId="24467"/>
    <cellStyle name="Nota 2 5 2 9 3" xfId="35653"/>
    <cellStyle name="Nota 2 5 3" xfId="546"/>
    <cellStyle name="Nota 2 5 3 10" xfId="43185"/>
    <cellStyle name="Nota 2 5 3 2" xfId="10458"/>
    <cellStyle name="Nota 2 5 3 2 2" xfId="20836"/>
    <cellStyle name="Nota 2 5 3 2 3" xfId="32024"/>
    <cellStyle name="Nota 2 5 3 3" xfId="12186"/>
    <cellStyle name="Nota 2 5 3 3 2" xfId="22729"/>
    <cellStyle name="Nota 2 5 3 3 3" xfId="33915"/>
    <cellStyle name="Nota 2 5 3 4" xfId="13911"/>
    <cellStyle name="Nota 2 5 3 4 2" xfId="24625"/>
    <cellStyle name="Nota 2 5 3 4 3" xfId="35811"/>
    <cellStyle name="Nota 2 5 3 5" xfId="15636"/>
    <cellStyle name="Nota 2 5 3 5 2" xfId="26521"/>
    <cellStyle name="Nota 2 5 3 5 3" xfId="37707"/>
    <cellStyle name="Nota 2 5 3 6" xfId="17361"/>
    <cellStyle name="Nota 2 5 3 6 2" xfId="28417"/>
    <cellStyle name="Nota 2 5 3 6 3" xfId="39603"/>
    <cellStyle name="Nota 2 5 3 7" xfId="19086"/>
    <cellStyle name="Nota 2 5 3 8" xfId="30274"/>
    <cellStyle name="Nota 2 5 3 9" xfId="41460"/>
    <cellStyle name="Nota 2 5 4" xfId="862"/>
    <cellStyle name="Nota 2 5 4 10" xfId="43473"/>
    <cellStyle name="Nota 2 5 4 2" xfId="10746"/>
    <cellStyle name="Nota 2 5 4 2 2" xfId="21152"/>
    <cellStyle name="Nota 2 5 4 2 3" xfId="32340"/>
    <cellStyle name="Nota 2 5 4 3" xfId="12474"/>
    <cellStyle name="Nota 2 5 4 3 2" xfId="23045"/>
    <cellStyle name="Nota 2 5 4 3 3" xfId="34231"/>
    <cellStyle name="Nota 2 5 4 4" xfId="14199"/>
    <cellStyle name="Nota 2 5 4 4 2" xfId="24941"/>
    <cellStyle name="Nota 2 5 4 4 3" xfId="36127"/>
    <cellStyle name="Nota 2 5 4 5" xfId="15924"/>
    <cellStyle name="Nota 2 5 4 5 2" xfId="26837"/>
    <cellStyle name="Nota 2 5 4 5 3" xfId="38023"/>
    <cellStyle name="Nota 2 5 4 6" xfId="17649"/>
    <cellStyle name="Nota 2 5 4 6 2" xfId="28733"/>
    <cellStyle name="Nota 2 5 4 6 3" xfId="39919"/>
    <cellStyle name="Nota 2 5 4 7" xfId="19374"/>
    <cellStyle name="Nota 2 5 4 8" xfId="30562"/>
    <cellStyle name="Nota 2 5 4 9" xfId="41748"/>
    <cellStyle name="Nota 2 5 5" xfId="1178"/>
    <cellStyle name="Nota 2 5 5 10" xfId="43761"/>
    <cellStyle name="Nota 2 5 5 2" xfId="11034"/>
    <cellStyle name="Nota 2 5 5 2 2" xfId="21468"/>
    <cellStyle name="Nota 2 5 5 2 3" xfId="32656"/>
    <cellStyle name="Nota 2 5 5 3" xfId="12762"/>
    <cellStyle name="Nota 2 5 5 3 2" xfId="23361"/>
    <cellStyle name="Nota 2 5 5 3 3" xfId="34547"/>
    <cellStyle name="Nota 2 5 5 4" xfId="14487"/>
    <cellStyle name="Nota 2 5 5 4 2" xfId="25257"/>
    <cellStyle name="Nota 2 5 5 4 3" xfId="36443"/>
    <cellStyle name="Nota 2 5 5 5" xfId="16212"/>
    <cellStyle name="Nota 2 5 5 5 2" xfId="27153"/>
    <cellStyle name="Nota 2 5 5 5 3" xfId="38339"/>
    <cellStyle name="Nota 2 5 5 6" xfId="17937"/>
    <cellStyle name="Nota 2 5 5 6 2" xfId="29049"/>
    <cellStyle name="Nota 2 5 5 6 3" xfId="40235"/>
    <cellStyle name="Nota 2 5 5 7" xfId="19662"/>
    <cellStyle name="Nota 2 5 5 8" xfId="30850"/>
    <cellStyle name="Nota 2 5 5 9" xfId="42036"/>
    <cellStyle name="Nota 2 5 6" xfId="1494"/>
    <cellStyle name="Nota 2 5 6 10" xfId="44049"/>
    <cellStyle name="Nota 2 5 6 2" xfId="11322"/>
    <cellStyle name="Nota 2 5 6 2 2" xfId="21784"/>
    <cellStyle name="Nota 2 5 6 2 3" xfId="32972"/>
    <cellStyle name="Nota 2 5 6 3" xfId="13050"/>
    <cellStyle name="Nota 2 5 6 3 2" xfId="23677"/>
    <cellStyle name="Nota 2 5 6 3 3" xfId="34863"/>
    <cellStyle name="Nota 2 5 6 4" xfId="14775"/>
    <cellStyle name="Nota 2 5 6 4 2" xfId="25573"/>
    <cellStyle name="Nota 2 5 6 4 3" xfId="36759"/>
    <cellStyle name="Nota 2 5 6 5" xfId="16500"/>
    <cellStyle name="Nota 2 5 6 5 2" xfId="27469"/>
    <cellStyle name="Nota 2 5 6 5 3" xfId="38655"/>
    <cellStyle name="Nota 2 5 6 6" xfId="18225"/>
    <cellStyle name="Nota 2 5 6 6 2" xfId="29365"/>
    <cellStyle name="Nota 2 5 6 6 3" xfId="40551"/>
    <cellStyle name="Nota 2 5 6 7" xfId="19950"/>
    <cellStyle name="Nota 2 5 6 8" xfId="31138"/>
    <cellStyle name="Nota 2 5 6 9" xfId="42324"/>
    <cellStyle name="Nota 2 5 7" xfId="1810"/>
    <cellStyle name="Nota 2 5 7 10" xfId="44337"/>
    <cellStyle name="Nota 2 5 7 2" xfId="11610"/>
    <cellStyle name="Nota 2 5 7 2 2" xfId="22100"/>
    <cellStyle name="Nota 2 5 7 2 3" xfId="33288"/>
    <cellStyle name="Nota 2 5 7 3" xfId="13338"/>
    <cellStyle name="Nota 2 5 7 3 2" xfId="23993"/>
    <cellStyle name="Nota 2 5 7 3 3" xfId="35179"/>
    <cellStyle name="Nota 2 5 7 4" xfId="15063"/>
    <cellStyle name="Nota 2 5 7 4 2" xfId="25889"/>
    <cellStyle name="Nota 2 5 7 4 3" xfId="37075"/>
    <cellStyle name="Nota 2 5 7 5" xfId="16788"/>
    <cellStyle name="Nota 2 5 7 5 2" xfId="27785"/>
    <cellStyle name="Nota 2 5 7 5 3" xfId="38971"/>
    <cellStyle name="Nota 2 5 7 6" xfId="18513"/>
    <cellStyle name="Nota 2 5 7 6 2" xfId="29681"/>
    <cellStyle name="Nota 2 5 7 6 3" xfId="40867"/>
    <cellStyle name="Nota 2 5 7 7" xfId="20238"/>
    <cellStyle name="Nota 2 5 7 8" xfId="31426"/>
    <cellStyle name="Nota 2 5 7 9" xfId="42612"/>
    <cellStyle name="Nota 2 5 8" xfId="2048"/>
    <cellStyle name="Nota 2 5 8 2" xfId="20526"/>
    <cellStyle name="Nota 2 5 8 3" xfId="31714"/>
    <cellStyle name="Nota 2 5 9" xfId="11898"/>
    <cellStyle name="Nota 2 5 9 2" xfId="22413"/>
    <cellStyle name="Nota 2 5 9 3" xfId="33599"/>
    <cellStyle name="Nota 2 6" xfId="296"/>
    <cellStyle name="Nota 2 6 10" xfId="15410"/>
    <cellStyle name="Nota 2 6 10 2" xfId="26273"/>
    <cellStyle name="Nota 2 6 10 3" xfId="37459"/>
    <cellStyle name="Nota 2 6 11" xfId="17135"/>
    <cellStyle name="Nota 2 6 11 2" xfId="28169"/>
    <cellStyle name="Nota 2 6 11 3" xfId="39355"/>
    <cellStyle name="Nota 2 6 12" xfId="18860"/>
    <cellStyle name="Nota 2 6 13" xfId="30048"/>
    <cellStyle name="Nota 2 6 14" xfId="41234"/>
    <cellStyle name="Nota 2 6 15" xfId="42959"/>
    <cellStyle name="Nota 2 6 2" xfId="614"/>
    <cellStyle name="Nota 2 6 2 10" xfId="43247"/>
    <cellStyle name="Nota 2 6 2 2" xfId="10520"/>
    <cellStyle name="Nota 2 6 2 2 2" xfId="20904"/>
    <cellStyle name="Nota 2 6 2 2 3" xfId="32092"/>
    <cellStyle name="Nota 2 6 2 3" xfId="12248"/>
    <cellStyle name="Nota 2 6 2 3 2" xfId="22797"/>
    <cellStyle name="Nota 2 6 2 3 3" xfId="33983"/>
    <cellStyle name="Nota 2 6 2 4" xfId="13973"/>
    <cellStyle name="Nota 2 6 2 4 2" xfId="24693"/>
    <cellStyle name="Nota 2 6 2 4 3" xfId="35879"/>
    <cellStyle name="Nota 2 6 2 5" xfId="15698"/>
    <cellStyle name="Nota 2 6 2 5 2" xfId="26589"/>
    <cellStyle name="Nota 2 6 2 5 3" xfId="37775"/>
    <cellStyle name="Nota 2 6 2 6" xfId="17423"/>
    <cellStyle name="Nota 2 6 2 6 2" xfId="28485"/>
    <cellStyle name="Nota 2 6 2 6 3" xfId="39671"/>
    <cellStyle name="Nota 2 6 2 7" xfId="19148"/>
    <cellStyle name="Nota 2 6 2 8" xfId="30336"/>
    <cellStyle name="Nota 2 6 2 9" xfId="41522"/>
    <cellStyle name="Nota 2 6 3" xfId="930"/>
    <cellStyle name="Nota 2 6 3 10" xfId="43535"/>
    <cellStyle name="Nota 2 6 3 2" xfId="10808"/>
    <cellStyle name="Nota 2 6 3 2 2" xfId="21220"/>
    <cellStyle name="Nota 2 6 3 2 3" xfId="32408"/>
    <cellStyle name="Nota 2 6 3 3" xfId="12536"/>
    <cellStyle name="Nota 2 6 3 3 2" xfId="23113"/>
    <cellStyle name="Nota 2 6 3 3 3" xfId="34299"/>
    <cellStyle name="Nota 2 6 3 4" xfId="14261"/>
    <cellStyle name="Nota 2 6 3 4 2" xfId="25009"/>
    <cellStyle name="Nota 2 6 3 4 3" xfId="36195"/>
    <cellStyle name="Nota 2 6 3 5" xfId="15986"/>
    <cellStyle name="Nota 2 6 3 5 2" xfId="26905"/>
    <cellStyle name="Nota 2 6 3 5 3" xfId="38091"/>
    <cellStyle name="Nota 2 6 3 6" xfId="17711"/>
    <cellStyle name="Nota 2 6 3 6 2" xfId="28801"/>
    <cellStyle name="Nota 2 6 3 6 3" xfId="39987"/>
    <cellStyle name="Nota 2 6 3 7" xfId="19436"/>
    <cellStyle name="Nota 2 6 3 8" xfId="30624"/>
    <cellStyle name="Nota 2 6 3 9" xfId="41810"/>
    <cellStyle name="Nota 2 6 4" xfId="1246"/>
    <cellStyle name="Nota 2 6 4 10" xfId="43823"/>
    <cellStyle name="Nota 2 6 4 2" xfId="11096"/>
    <cellStyle name="Nota 2 6 4 2 2" xfId="21536"/>
    <cellStyle name="Nota 2 6 4 2 3" xfId="32724"/>
    <cellStyle name="Nota 2 6 4 3" xfId="12824"/>
    <cellStyle name="Nota 2 6 4 3 2" xfId="23429"/>
    <cellStyle name="Nota 2 6 4 3 3" xfId="34615"/>
    <cellStyle name="Nota 2 6 4 4" xfId="14549"/>
    <cellStyle name="Nota 2 6 4 4 2" xfId="25325"/>
    <cellStyle name="Nota 2 6 4 4 3" xfId="36511"/>
    <cellStyle name="Nota 2 6 4 5" xfId="16274"/>
    <cellStyle name="Nota 2 6 4 5 2" xfId="27221"/>
    <cellStyle name="Nota 2 6 4 5 3" xfId="38407"/>
    <cellStyle name="Nota 2 6 4 6" xfId="17999"/>
    <cellStyle name="Nota 2 6 4 6 2" xfId="29117"/>
    <cellStyle name="Nota 2 6 4 6 3" xfId="40303"/>
    <cellStyle name="Nota 2 6 4 7" xfId="19724"/>
    <cellStyle name="Nota 2 6 4 8" xfId="30912"/>
    <cellStyle name="Nota 2 6 4 9" xfId="42098"/>
    <cellStyle name="Nota 2 6 5" xfId="1562"/>
    <cellStyle name="Nota 2 6 5 10" xfId="44111"/>
    <cellStyle name="Nota 2 6 5 2" xfId="11384"/>
    <cellStyle name="Nota 2 6 5 2 2" xfId="21852"/>
    <cellStyle name="Nota 2 6 5 2 3" xfId="33040"/>
    <cellStyle name="Nota 2 6 5 3" xfId="13112"/>
    <cellStyle name="Nota 2 6 5 3 2" xfId="23745"/>
    <cellStyle name="Nota 2 6 5 3 3" xfId="34931"/>
    <cellStyle name="Nota 2 6 5 4" xfId="14837"/>
    <cellStyle name="Nota 2 6 5 4 2" xfId="25641"/>
    <cellStyle name="Nota 2 6 5 4 3" xfId="36827"/>
    <cellStyle name="Nota 2 6 5 5" xfId="16562"/>
    <cellStyle name="Nota 2 6 5 5 2" xfId="27537"/>
    <cellStyle name="Nota 2 6 5 5 3" xfId="38723"/>
    <cellStyle name="Nota 2 6 5 6" xfId="18287"/>
    <cellStyle name="Nota 2 6 5 6 2" xfId="29433"/>
    <cellStyle name="Nota 2 6 5 6 3" xfId="40619"/>
    <cellStyle name="Nota 2 6 5 7" xfId="20012"/>
    <cellStyle name="Nota 2 6 5 8" xfId="31200"/>
    <cellStyle name="Nota 2 6 5 9" xfId="42386"/>
    <cellStyle name="Nota 2 6 6" xfId="1878"/>
    <cellStyle name="Nota 2 6 6 10" xfId="44399"/>
    <cellStyle name="Nota 2 6 6 2" xfId="11672"/>
    <cellStyle name="Nota 2 6 6 2 2" xfId="22168"/>
    <cellStyle name="Nota 2 6 6 2 3" xfId="33356"/>
    <cellStyle name="Nota 2 6 6 3" xfId="13400"/>
    <cellStyle name="Nota 2 6 6 3 2" xfId="24061"/>
    <cellStyle name="Nota 2 6 6 3 3" xfId="35247"/>
    <cellStyle name="Nota 2 6 6 4" xfId="15125"/>
    <cellStyle name="Nota 2 6 6 4 2" xfId="25957"/>
    <cellStyle name="Nota 2 6 6 4 3" xfId="37143"/>
    <cellStyle name="Nota 2 6 6 5" xfId="16850"/>
    <cellStyle name="Nota 2 6 6 5 2" xfId="27853"/>
    <cellStyle name="Nota 2 6 6 5 3" xfId="39039"/>
    <cellStyle name="Nota 2 6 6 6" xfId="18575"/>
    <cellStyle name="Nota 2 6 6 6 2" xfId="29749"/>
    <cellStyle name="Nota 2 6 6 6 3" xfId="40935"/>
    <cellStyle name="Nota 2 6 6 7" xfId="20300"/>
    <cellStyle name="Nota 2 6 6 8" xfId="31488"/>
    <cellStyle name="Nota 2 6 6 9" xfId="42674"/>
    <cellStyle name="Nota 2 6 7" xfId="10231"/>
    <cellStyle name="Nota 2 6 7 2" xfId="20588"/>
    <cellStyle name="Nota 2 6 7 3" xfId="31776"/>
    <cellStyle name="Nota 2 6 8" xfId="11960"/>
    <cellStyle name="Nota 2 6 8 2" xfId="22481"/>
    <cellStyle name="Nota 2 6 8 3" xfId="33667"/>
    <cellStyle name="Nota 2 6 9" xfId="13685"/>
    <cellStyle name="Nota 2 6 9 2" xfId="24377"/>
    <cellStyle name="Nota 2 6 9 3" xfId="35563"/>
    <cellStyle name="Nota 2 7" xfId="456"/>
    <cellStyle name="Nota 2 7 10" xfId="43103"/>
    <cellStyle name="Nota 2 7 2" xfId="10376"/>
    <cellStyle name="Nota 2 7 2 2" xfId="20746"/>
    <cellStyle name="Nota 2 7 2 3" xfId="31934"/>
    <cellStyle name="Nota 2 7 3" xfId="12104"/>
    <cellStyle name="Nota 2 7 3 2" xfId="22639"/>
    <cellStyle name="Nota 2 7 3 3" xfId="33825"/>
    <cellStyle name="Nota 2 7 4" xfId="13829"/>
    <cellStyle name="Nota 2 7 4 2" xfId="24535"/>
    <cellStyle name="Nota 2 7 4 3" xfId="35721"/>
    <cellStyle name="Nota 2 7 5" xfId="15554"/>
    <cellStyle name="Nota 2 7 5 2" xfId="26431"/>
    <cellStyle name="Nota 2 7 5 3" xfId="37617"/>
    <cellStyle name="Nota 2 7 6" xfId="17279"/>
    <cellStyle name="Nota 2 7 6 2" xfId="28327"/>
    <cellStyle name="Nota 2 7 6 3" xfId="39513"/>
    <cellStyle name="Nota 2 7 7" xfId="19004"/>
    <cellStyle name="Nota 2 7 8" xfId="30192"/>
    <cellStyle name="Nota 2 7 9" xfId="41378"/>
    <cellStyle name="Nota 2 8" xfId="772"/>
    <cellStyle name="Nota 2 8 10" xfId="43391"/>
    <cellStyle name="Nota 2 8 2" xfId="10664"/>
    <cellStyle name="Nota 2 8 2 2" xfId="21062"/>
    <cellStyle name="Nota 2 8 2 3" xfId="32250"/>
    <cellStyle name="Nota 2 8 3" xfId="12392"/>
    <cellStyle name="Nota 2 8 3 2" xfId="22955"/>
    <cellStyle name="Nota 2 8 3 3" xfId="34141"/>
    <cellStyle name="Nota 2 8 4" xfId="14117"/>
    <cellStyle name="Nota 2 8 4 2" xfId="24851"/>
    <cellStyle name="Nota 2 8 4 3" xfId="36037"/>
    <cellStyle name="Nota 2 8 5" xfId="15842"/>
    <cellStyle name="Nota 2 8 5 2" xfId="26747"/>
    <cellStyle name="Nota 2 8 5 3" xfId="37933"/>
    <cellStyle name="Nota 2 8 6" xfId="17567"/>
    <cellStyle name="Nota 2 8 6 2" xfId="28643"/>
    <cellStyle name="Nota 2 8 6 3" xfId="39829"/>
    <cellStyle name="Nota 2 8 7" xfId="19292"/>
    <cellStyle name="Nota 2 8 8" xfId="30480"/>
    <cellStyle name="Nota 2 8 9" xfId="41666"/>
    <cellStyle name="Nota 2 9" xfId="1088"/>
    <cellStyle name="Nota 2 9 10" xfId="43679"/>
    <cellStyle name="Nota 2 9 2" xfId="10952"/>
    <cellStyle name="Nota 2 9 2 2" xfId="21378"/>
    <cellStyle name="Nota 2 9 2 3" xfId="32566"/>
    <cellStyle name="Nota 2 9 3" xfId="12680"/>
    <cellStyle name="Nota 2 9 3 2" xfId="23271"/>
    <cellStyle name="Nota 2 9 3 3" xfId="34457"/>
    <cellStyle name="Nota 2 9 4" xfId="14405"/>
    <cellStyle name="Nota 2 9 4 2" xfId="25167"/>
    <cellStyle name="Nota 2 9 4 3" xfId="36353"/>
    <cellStyle name="Nota 2 9 5" xfId="16130"/>
    <cellStyle name="Nota 2 9 5 2" xfId="27063"/>
    <cellStyle name="Nota 2 9 5 3" xfId="38249"/>
    <cellStyle name="Nota 2 9 6" xfId="17855"/>
    <cellStyle name="Nota 2 9 6 2" xfId="28959"/>
    <cellStyle name="Nota 2 9 6 3" xfId="40145"/>
    <cellStyle name="Nota 2 9 7" xfId="19580"/>
    <cellStyle name="Nota 2 9 8" xfId="30768"/>
    <cellStyle name="Nota 2 9 9" xfId="41954"/>
    <cellStyle name="Nota 3" xfId="5942"/>
    <cellStyle name="Percent 2" xfId="114"/>
    <cellStyle name="Porcentagem" xfId="5" builtinId="5"/>
    <cellStyle name="Porcentagem 2" xfId="115"/>
    <cellStyle name="Porcentagem 2 10" xfId="6544"/>
    <cellStyle name="Porcentagem 2 11" xfId="6405"/>
    <cellStyle name="Porcentagem 2 12" xfId="6456"/>
    <cellStyle name="Porcentagem 2 13" xfId="6688"/>
    <cellStyle name="Porcentagem 2 14" xfId="6869"/>
    <cellStyle name="Porcentagem 2 15" xfId="6060"/>
    <cellStyle name="Porcentagem 2 16" xfId="6466"/>
    <cellStyle name="Porcentagem 2 17" xfId="6785"/>
    <cellStyle name="Porcentagem 2 18" xfId="6398"/>
    <cellStyle name="Porcentagem 2 2" xfId="5203"/>
    <cellStyle name="Porcentagem 2 3" xfId="5061"/>
    <cellStyle name="Porcentagem 2 4" xfId="5451"/>
    <cellStyle name="Porcentagem 2 5" xfId="5990"/>
    <cellStyle name="Porcentagem 2 6" xfId="6169"/>
    <cellStyle name="Porcentagem 2 7" xfId="6659"/>
    <cellStyle name="Porcentagem 2 8" xfId="6685"/>
    <cellStyle name="Porcentagem 2 9" xfId="6216"/>
    <cellStyle name="Porcentagem 3" xfId="116"/>
    <cellStyle name="Porcentagem 3 10" xfId="1405"/>
    <cellStyle name="Porcentagem 3 10 10" xfId="43968"/>
    <cellStyle name="Porcentagem 3 10 2" xfId="11241"/>
    <cellStyle name="Porcentagem 3 10 2 2" xfId="21695"/>
    <cellStyle name="Porcentagem 3 10 2 3" xfId="32883"/>
    <cellStyle name="Porcentagem 3 10 3" xfId="12969"/>
    <cellStyle name="Porcentagem 3 10 3 2" xfId="23588"/>
    <cellStyle name="Porcentagem 3 10 3 3" xfId="34774"/>
    <cellStyle name="Porcentagem 3 10 4" xfId="14694"/>
    <cellStyle name="Porcentagem 3 10 4 2" xfId="25484"/>
    <cellStyle name="Porcentagem 3 10 4 3" xfId="36670"/>
    <cellStyle name="Porcentagem 3 10 5" xfId="16419"/>
    <cellStyle name="Porcentagem 3 10 5 2" xfId="27380"/>
    <cellStyle name="Porcentagem 3 10 5 3" xfId="38566"/>
    <cellStyle name="Porcentagem 3 10 6" xfId="18144"/>
    <cellStyle name="Porcentagem 3 10 6 2" xfId="29276"/>
    <cellStyle name="Porcentagem 3 10 6 3" xfId="40462"/>
    <cellStyle name="Porcentagem 3 10 7" xfId="19869"/>
    <cellStyle name="Porcentagem 3 10 8" xfId="31057"/>
    <cellStyle name="Porcentagem 3 10 9" xfId="42243"/>
    <cellStyle name="Porcentagem 3 11" xfId="1721"/>
    <cellStyle name="Porcentagem 3 11 10" xfId="44256"/>
    <cellStyle name="Porcentagem 3 11 2" xfId="11529"/>
    <cellStyle name="Porcentagem 3 11 2 2" xfId="22011"/>
    <cellStyle name="Porcentagem 3 11 2 3" xfId="33199"/>
    <cellStyle name="Porcentagem 3 11 3" xfId="13257"/>
    <cellStyle name="Porcentagem 3 11 3 2" xfId="23904"/>
    <cellStyle name="Porcentagem 3 11 3 3" xfId="35090"/>
    <cellStyle name="Porcentagem 3 11 4" xfId="14982"/>
    <cellStyle name="Porcentagem 3 11 4 2" xfId="25800"/>
    <cellStyle name="Porcentagem 3 11 4 3" xfId="36986"/>
    <cellStyle name="Porcentagem 3 11 5" xfId="16707"/>
    <cellStyle name="Porcentagem 3 11 5 2" xfId="27696"/>
    <cellStyle name="Porcentagem 3 11 5 3" xfId="38882"/>
    <cellStyle name="Porcentagem 3 11 6" xfId="18432"/>
    <cellStyle name="Porcentagem 3 11 6 2" xfId="29592"/>
    <cellStyle name="Porcentagem 3 11 6 3" xfId="40778"/>
    <cellStyle name="Porcentagem 3 11 7" xfId="20157"/>
    <cellStyle name="Porcentagem 3 11 8" xfId="31345"/>
    <cellStyle name="Porcentagem 3 11 9" xfId="42531"/>
    <cellStyle name="Porcentagem 3 12" xfId="2160"/>
    <cellStyle name="Porcentagem 3 12 2" xfId="20445"/>
    <cellStyle name="Porcentagem 3 12 3" xfId="31633"/>
    <cellStyle name="Porcentagem 3 13" xfId="5901"/>
    <cellStyle name="Porcentagem 3 13 2" xfId="6130"/>
    <cellStyle name="Porcentagem 3 13 3" xfId="6326"/>
    <cellStyle name="Porcentagem 3 13 4" xfId="11817"/>
    <cellStyle name="Porcentagem 3 14" xfId="6499"/>
    <cellStyle name="Porcentagem 3 14 2" xfId="24220"/>
    <cellStyle name="Porcentagem 3 14 3" xfId="35406"/>
    <cellStyle name="Porcentagem 3 15" xfId="6600"/>
    <cellStyle name="Porcentagem 3 15 2" xfId="26116"/>
    <cellStyle name="Porcentagem 3 15 3" xfId="37302"/>
    <cellStyle name="Porcentagem 3 16" xfId="6866"/>
    <cellStyle name="Porcentagem 3 16 2" xfId="28012"/>
    <cellStyle name="Porcentagem 3 16 3" xfId="39198"/>
    <cellStyle name="Porcentagem 3 17" xfId="6242"/>
    <cellStyle name="Porcentagem 3 18" xfId="6490"/>
    <cellStyle name="Porcentagem 3 19" xfId="6573"/>
    <cellStyle name="Porcentagem 3 2" xfId="161"/>
    <cellStyle name="Porcentagem 3 2 10" xfId="11837"/>
    <cellStyle name="Porcentagem 3 2 10 2" xfId="22346"/>
    <cellStyle name="Porcentagem 3 2 10 3" xfId="33532"/>
    <cellStyle name="Porcentagem 3 2 11" xfId="13562"/>
    <cellStyle name="Porcentagem 3 2 11 2" xfId="24242"/>
    <cellStyle name="Porcentagem 3 2 11 3" xfId="35428"/>
    <cellStyle name="Porcentagem 3 2 12" xfId="15287"/>
    <cellStyle name="Porcentagem 3 2 12 2" xfId="26138"/>
    <cellStyle name="Porcentagem 3 2 12 3" xfId="37324"/>
    <cellStyle name="Porcentagem 3 2 13" xfId="17012"/>
    <cellStyle name="Porcentagem 3 2 13 2" xfId="28034"/>
    <cellStyle name="Porcentagem 3 2 13 3" xfId="39220"/>
    <cellStyle name="Porcentagem 3 2 14" xfId="18737"/>
    <cellStyle name="Porcentagem 3 2 15" xfId="29925"/>
    <cellStyle name="Porcentagem 3 2 16" xfId="41111"/>
    <cellStyle name="Porcentagem 3 2 17" xfId="42836"/>
    <cellStyle name="Porcentagem 3 2 2" xfId="251"/>
    <cellStyle name="Porcentagem 3 2 2 10" xfId="13644"/>
    <cellStyle name="Porcentagem 3 2 2 10 2" xfId="24332"/>
    <cellStyle name="Porcentagem 3 2 2 10 3" xfId="35518"/>
    <cellStyle name="Porcentagem 3 2 2 11" xfId="15369"/>
    <cellStyle name="Porcentagem 3 2 2 11 2" xfId="26228"/>
    <cellStyle name="Porcentagem 3 2 2 11 3" xfId="37414"/>
    <cellStyle name="Porcentagem 3 2 2 12" xfId="17094"/>
    <cellStyle name="Porcentagem 3 2 2 12 2" xfId="28124"/>
    <cellStyle name="Porcentagem 3 2 2 12 3" xfId="39310"/>
    <cellStyle name="Porcentagem 3 2 2 13" xfId="18819"/>
    <cellStyle name="Porcentagem 3 2 2 14" xfId="30007"/>
    <cellStyle name="Porcentagem 3 2 2 15" xfId="41193"/>
    <cellStyle name="Porcentagem 3 2 2 16" xfId="42918"/>
    <cellStyle name="Porcentagem 3 2 2 2" xfId="409"/>
    <cellStyle name="Porcentagem 3 2 2 2 10" xfId="15513"/>
    <cellStyle name="Porcentagem 3 2 2 2 10 2" xfId="26386"/>
    <cellStyle name="Porcentagem 3 2 2 2 10 3" xfId="37572"/>
    <cellStyle name="Porcentagem 3 2 2 2 11" xfId="17238"/>
    <cellStyle name="Porcentagem 3 2 2 2 11 2" xfId="28282"/>
    <cellStyle name="Porcentagem 3 2 2 2 11 3" xfId="39468"/>
    <cellStyle name="Porcentagem 3 2 2 2 12" xfId="18963"/>
    <cellStyle name="Porcentagem 3 2 2 2 13" xfId="30151"/>
    <cellStyle name="Porcentagem 3 2 2 2 14" xfId="41337"/>
    <cellStyle name="Porcentagem 3 2 2 2 15" xfId="43062"/>
    <cellStyle name="Porcentagem 3 2 2 2 2" xfId="727"/>
    <cellStyle name="Porcentagem 3 2 2 2 2 10" xfId="43350"/>
    <cellStyle name="Porcentagem 3 2 2 2 2 2" xfId="10623"/>
    <cellStyle name="Porcentagem 3 2 2 2 2 2 2" xfId="21017"/>
    <cellStyle name="Porcentagem 3 2 2 2 2 2 3" xfId="32205"/>
    <cellStyle name="Porcentagem 3 2 2 2 2 3" xfId="12351"/>
    <cellStyle name="Porcentagem 3 2 2 2 2 3 2" xfId="22910"/>
    <cellStyle name="Porcentagem 3 2 2 2 2 3 3" xfId="34096"/>
    <cellStyle name="Porcentagem 3 2 2 2 2 4" xfId="14076"/>
    <cellStyle name="Porcentagem 3 2 2 2 2 4 2" xfId="24806"/>
    <cellStyle name="Porcentagem 3 2 2 2 2 4 3" xfId="35992"/>
    <cellStyle name="Porcentagem 3 2 2 2 2 5" xfId="15801"/>
    <cellStyle name="Porcentagem 3 2 2 2 2 5 2" xfId="26702"/>
    <cellStyle name="Porcentagem 3 2 2 2 2 5 3" xfId="37888"/>
    <cellStyle name="Porcentagem 3 2 2 2 2 6" xfId="17526"/>
    <cellStyle name="Porcentagem 3 2 2 2 2 6 2" xfId="28598"/>
    <cellStyle name="Porcentagem 3 2 2 2 2 6 3" xfId="39784"/>
    <cellStyle name="Porcentagem 3 2 2 2 2 7" xfId="19251"/>
    <cellStyle name="Porcentagem 3 2 2 2 2 8" xfId="30439"/>
    <cellStyle name="Porcentagem 3 2 2 2 2 9" xfId="41625"/>
    <cellStyle name="Porcentagem 3 2 2 2 3" xfId="1043"/>
    <cellStyle name="Porcentagem 3 2 2 2 3 10" xfId="43638"/>
    <cellStyle name="Porcentagem 3 2 2 2 3 2" xfId="10911"/>
    <cellStyle name="Porcentagem 3 2 2 2 3 2 2" xfId="21333"/>
    <cellStyle name="Porcentagem 3 2 2 2 3 2 3" xfId="32521"/>
    <cellStyle name="Porcentagem 3 2 2 2 3 3" xfId="12639"/>
    <cellStyle name="Porcentagem 3 2 2 2 3 3 2" xfId="23226"/>
    <cellStyle name="Porcentagem 3 2 2 2 3 3 3" xfId="34412"/>
    <cellStyle name="Porcentagem 3 2 2 2 3 4" xfId="14364"/>
    <cellStyle name="Porcentagem 3 2 2 2 3 4 2" xfId="25122"/>
    <cellStyle name="Porcentagem 3 2 2 2 3 4 3" xfId="36308"/>
    <cellStyle name="Porcentagem 3 2 2 2 3 5" xfId="16089"/>
    <cellStyle name="Porcentagem 3 2 2 2 3 5 2" xfId="27018"/>
    <cellStyle name="Porcentagem 3 2 2 2 3 5 3" xfId="38204"/>
    <cellStyle name="Porcentagem 3 2 2 2 3 6" xfId="17814"/>
    <cellStyle name="Porcentagem 3 2 2 2 3 6 2" xfId="28914"/>
    <cellStyle name="Porcentagem 3 2 2 2 3 6 3" xfId="40100"/>
    <cellStyle name="Porcentagem 3 2 2 2 3 7" xfId="19539"/>
    <cellStyle name="Porcentagem 3 2 2 2 3 8" xfId="30727"/>
    <cellStyle name="Porcentagem 3 2 2 2 3 9" xfId="41913"/>
    <cellStyle name="Porcentagem 3 2 2 2 4" xfId="1359"/>
    <cellStyle name="Porcentagem 3 2 2 2 4 10" xfId="43926"/>
    <cellStyle name="Porcentagem 3 2 2 2 4 2" xfId="11199"/>
    <cellStyle name="Porcentagem 3 2 2 2 4 2 2" xfId="21649"/>
    <cellStyle name="Porcentagem 3 2 2 2 4 2 3" xfId="32837"/>
    <cellStyle name="Porcentagem 3 2 2 2 4 3" xfId="12927"/>
    <cellStyle name="Porcentagem 3 2 2 2 4 3 2" xfId="23542"/>
    <cellStyle name="Porcentagem 3 2 2 2 4 3 3" xfId="34728"/>
    <cellStyle name="Porcentagem 3 2 2 2 4 4" xfId="14652"/>
    <cellStyle name="Porcentagem 3 2 2 2 4 4 2" xfId="25438"/>
    <cellStyle name="Porcentagem 3 2 2 2 4 4 3" xfId="36624"/>
    <cellStyle name="Porcentagem 3 2 2 2 4 5" xfId="16377"/>
    <cellStyle name="Porcentagem 3 2 2 2 4 5 2" xfId="27334"/>
    <cellStyle name="Porcentagem 3 2 2 2 4 5 3" xfId="38520"/>
    <cellStyle name="Porcentagem 3 2 2 2 4 6" xfId="18102"/>
    <cellStyle name="Porcentagem 3 2 2 2 4 6 2" xfId="29230"/>
    <cellStyle name="Porcentagem 3 2 2 2 4 6 3" xfId="40416"/>
    <cellStyle name="Porcentagem 3 2 2 2 4 7" xfId="19827"/>
    <cellStyle name="Porcentagem 3 2 2 2 4 8" xfId="31015"/>
    <cellStyle name="Porcentagem 3 2 2 2 4 9" xfId="42201"/>
    <cellStyle name="Porcentagem 3 2 2 2 5" xfId="1675"/>
    <cellStyle name="Porcentagem 3 2 2 2 5 10" xfId="44214"/>
    <cellStyle name="Porcentagem 3 2 2 2 5 2" xfId="11487"/>
    <cellStyle name="Porcentagem 3 2 2 2 5 2 2" xfId="21965"/>
    <cellStyle name="Porcentagem 3 2 2 2 5 2 3" xfId="33153"/>
    <cellStyle name="Porcentagem 3 2 2 2 5 3" xfId="13215"/>
    <cellStyle name="Porcentagem 3 2 2 2 5 3 2" xfId="23858"/>
    <cellStyle name="Porcentagem 3 2 2 2 5 3 3" xfId="35044"/>
    <cellStyle name="Porcentagem 3 2 2 2 5 4" xfId="14940"/>
    <cellStyle name="Porcentagem 3 2 2 2 5 4 2" xfId="25754"/>
    <cellStyle name="Porcentagem 3 2 2 2 5 4 3" xfId="36940"/>
    <cellStyle name="Porcentagem 3 2 2 2 5 5" xfId="16665"/>
    <cellStyle name="Porcentagem 3 2 2 2 5 5 2" xfId="27650"/>
    <cellStyle name="Porcentagem 3 2 2 2 5 5 3" xfId="38836"/>
    <cellStyle name="Porcentagem 3 2 2 2 5 6" xfId="18390"/>
    <cellStyle name="Porcentagem 3 2 2 2 5 6 2" xfId="29546"/>
    <cellStyle name="Porcentagem 3 2 2 2 5 6 3" xfId="40732"/>
    <cellStyle name="Porcentagem 3 2 2 2 5 7" xfId="20115"/>
    <cellStyle name="Porcentagem 3 2 2 2 5 8" xfId="31303"/>
    <cellStyle name="Porcentagem 3 2 2 2 5 9" xfId="42489"/>
    <cellStyle name="Porcentagem 3 2 2 2 6" xfId="1991"/>
    <cellStyle name="Porcentagem 3 2 2 2 6 10" xfId="44502"/>
    <cellStyle name="Porcentagem 3 2 2 2 6 2" xfId="11775"/>
    <cellStyle name="Porcentagem 3 2 2 2 6 2 2" xfId="22281"/>
    <cellStyle name="Porcentagem 3 2 2 2 6 2 3" xfId="33469"/>
    <cellStyle name="Porcentagem 3 2 2 2 6 3" xfId="13503"/>
    <cellStyle name="Porcentagem 3 2 2 2 6 3 2" xfId="24174"/>
    <cellStyle name="Porcentagem 3 2 2 2 6 3 3" xfId="35360"/>
    <cellStyle name="Porcentagem 3 2 2 2 6 4" xfId="15228"/>
    <cellStyle name="Porcentagem 3 2 2 2 6 4 2" xfId="26070"/>
    <cellStyle name="Porcentagem 3 2 2 2 6 4 3" xfId="37256"/>
    <cellStyle name="Porcentagem 3 2 2 2 6 5" xfId="16953"/>
    <cellStyle name="Porcentagem 3 2 2 2 6 5 2" xfId="27966"/>
    <cellStyle name="Porcentagem 3 2 2 2 6 5 3" xfId="39152"/>
    <cellStyle name="Porcentagem 3 2 2 2 6 6" xfId="18678"/>
    <cellStyle name="Porcentagem 3 2 2 2 6 6 2" xfId="29862"/>
    <cellStyle name="Porcentagem 3 2 2 2 6 6 3" xfId="41048"/>
    <cellStyle name="Porcentagem 3 2 2 2 6 7" xfId="20403"/>
    <cellStyle name="Porcentagem 3 2 2 2 6 8" xfId="31591"/>
    <cellStyle name="Porcentagem 3 2 2 2 6 9" xfId="42777"/>
    <cellStyle name="Porcentagem 3 2 2 2 7" xfId="10334"/>
    <cellStyle name="Porcentagem 3 2 2 2 7 2" xfId="20701"/>
    <cellStyle name="Porcentagem 3 2 2 2 7 3" xfId="31889"/>
    <cellStyle name="Porcentagem 3 2 2 2 8" xfId="12063"/>
    <cellStyle name="Porcentagem 3 2 2 2 8 2" xfId="22594"/>
    <cellStyle name="Porcentagem 3 2 2 2 8 3" xfId="33780"/>
    <cellStyle name="Porcentagem 3 2 2 2 9" xfId="13788"/>
    <cellStyle name="Porcentagem 3 2 2 2 9 2" xfId="24490"/>
    <cellStyle name="Porcentagem 3 2 2 2 9 3" xfId="35676"/>
    <cellStyle name="Porcentagem 3 2 2 3" xfId="569"/>
    <cellStyle name="Porcentagem 3 2 2 3 10" xfId="43206"/>
    <cellStyle name="Porcentagem 3 2 2 3 2" xfId="10479"/>
    <cellStyle name="Porcentagem 3 2 2 3 2 2" xfId="20859"/>
    <cellStyle name="Porcentagem 3 2 2 3 2 3" xfId="32047"/>
    <cellStyle name="Porcentagem 3 2 2 3 3" xfId="12207"/>
    <cellStyle name="Porcentagem 3 2 2 3 3 2" xfId="22752"/>
    <cellStyle name="Porcentagem 3 2 2 3 3 3" xfId="33938"/>
    <cellStyle name="Porcentagem 3 2 2 3 4" xfId="13932"/>
    <cellStyle name="Porcentagem 3 2 2 3 4 2" xfId="24648"/>
    <cellStyle name="Porcentagem 3 2 2 3 4 3" xfId="35834"/>
    <cellStyle name="Porcentagem 3 2 2 3 5" xfId="15657"/>
    <cellStyle name="Porcentagem 3 2 2 3 5 2" xfId="26544"/>
    <cellStyle name="Porcentagem 3 2 2 3 5 3" xfId="37730"/>
    <cellStyle name="Porcentagem 3 2 2 3 6" xfId="17382"/>
    <cellStyle name="Porcentagem 3 2 2 3 6 2" xfId="28440"/>
    <cellStyle name="Porcentagem 3 2 2 3 6 3" xfId="39626"/>
    <cellStyle name="Porcentagem 3 2 2 3 7" xfId="19107"/>
    <cellStyle name="Porcentagem 3 2 2 3 8" xfId="30295"/>
    <cellStyle name="Porcentagem 3 2 2 3 9" xfId="41481"/>
    <cellStyle name="Porcentagem 3 2 2 4" xfId="885"/>
    <cellStyle name="Porcentagem 3 2 2 4 10" xfId="43494"/>
    <cellStyle name="Porcentagem 3 2 2 4 2" xfId="10767"/>
    <cellStyle name="Porcentagem 3 2 2 4 2 2" xfId="21175"/>
    <cellStyle name="Porcentagem 3 2 2 4 2 3" xfId="32363"/>
    <cellStyle name="Porcentagem 3 2 2 4 3" xfId="12495"/>
    <cellStyle name="Porcentagem 3 2 2 4 3 2" xfId="23068"/>
    <cellStyle name="Porcentagem 3 2 2 4 3 3" xfId="34254"/>
    <cellStyle name="Porcentagem 3 2 2 4 4" xfId="14220"/>
    <cellStyle name="Porcentagem 3 2 2 4 4 2" xfId="24964"/>
    <cellStyle name="Porcentagem 3 2 2 4 4 3" xfId="36150"/>
    <cellStyle name="Porcentagem 3 2 2 4 5" xfId="15945"/>
    <cellStyle name="Porcentagem 3 2 2 4 5 2" xfId="26860"/>
    <cellStyle name="Porcentagem 3 2 2 4 5 3" xfId="38046"/>
    <cellStyle name="Porcentagem 3 2 2 4 6" xfId="17670"/>
    <cellStyle name="Porcentagem 3 2 2 4 6 2" xfId="28756"/>
    <cellStyle name="Porcentagem 3 2 2 4 6 3" xfId="39942"/>
    <cellStyle name="Porcentagem 3 2 2 4 7" xfId="19395"/>
    <cellStyle name="Porcentagem 3 2 2 4 8" xfId="30583"/>
    <cellStyle name="Porcentagem 3 2 2 4 9" xfId="41769"/>
    <cellStyle name="Porcentagem 3 2 2 5" xfId="1201"/>
    <cellStyle name="Porcentagem 3 2 2 5 10" xfId="43782"/>
    <cellStyle name="Porcentagem 3 2 2 5 2" xfId="11055"/>
    <cellStyle name="Porcentagem 3 2 2 5 2 2" xfId="21491"/>
    <cellStyle name="Porcentagem 3 2 2 5 2 3" xfId="32679"/>
    <cellStyle name="Porcentagem 3 2 2 5 3" xfId="12783"/>
    <cellStyle name="Porcentagem 3 2 2 5 3 2" xfId="23384"/>
    <cellStyle name="Porcentagem 3 2 2 5 3 3" xfId="34570"/>
    <cellStyle name="Porcentagem 3 2 2 5 4" xfId="14508"/>
    <cellStyle name="Porcentagem 3 2 2 5 4 2" xfId="25280"/>
    <cellStyle name="Porcentagem 3 2 2 5 4 3" xfId="36466"/>
    <cellStyle name="Porcentagem 3 2 2 5 5" xfId="16233"/>
    <cellStyle name="Porcentagem 3 2 2 5 5 2" xfId="27176"/>
    <cellStyle name="Porcentagem 3 2 2 5 5 3" xfId="38362"/>
    <cellStyle name="Porcentagem 3 2 2 5 6" xfId="17958"/>
    <cellStyle name="Porcentagem 3 2 2 5 6 2" xfId="29072"/>
    <cellStyle name="Porcentagem 3 2 2 5 6 3" xfId="40258"/>
    <cellStyle name="Porcentagem 3 2 2 5 7" xfId="19683"/>
    <cellStyle name="Porcentagem 3 2 2 5 8" xfId="30871"/>
    <cellStyle name="Porcentagem 3 2 2 5 9" xfId="42057"/>
    <cellStyle name="Porcentagem 3 2 2 6" xfId="1517"/>
    <cellStyle name="Porcentagem 3 2 2 6 10" xfId="44070"/>
    <cellStyle name="Porcentagem 3 2 2 6 2" xfId="11343"/>
    <cellStyle name="Porcentagem 3 2 2 6 2 2" xfId="21807"/>
    <cellStyle name="Porcentagem 3 2 2 6 2 3" xfId="32995"/>
    <cellStyle name="Porcentagem 3 2 2 6 3" xfId="13071"/>
    <cellStyle name="Porcentagem 3 2 2 6 3 2" xfId="23700"/>
    <cellStyle name="Porcentagem 3 2 2 6 3 3" xfId="34886"/>
    <cellStyle name="Porcentagem 3 2 2 6 4" xfId="14796"/>
    <cellStyle name="Porcentagem 3 2 2 6 4 2" xfId="25596"/>
    <cellStyle name="Porcentagem 3 2 2 6 4 3" xfId="36782"/>
    <cellStyle name="Porcentagem 3 2 2 6 5" xfId="16521"/>
    <cellStyle name="Porcentagem 3 2 2 6 5 2" xfId="27492"/>
    <cellStyle name="Porcentagem 3 2 2 6 5 3" xfId="38678"/>
    <cellStyle name="Porcentagem 3 2 2 6 6" xfId="18246"/>
    <cellStyle name="Porcentagem 3 2 2 6 6 2" xfId="29388"/>
    <cellStyle name="Porcentagem 3 2 2 6 6 3" xfId="40574"/>
    <cellStyle name="Porcentagem 3 2 2 6 7" xfId="19971"/>
    <cellStyle name="Porcentagem 3 2 2 6 8" xfId="31159"/>
    <cellStyle name="Porcentagem 3 2 2 6 9" xfId="42345"/>
    <cellStyle name="Porcentagem 3 2 2 7" xfId="1833"/>
    <cellStyle name="Porcentagem 3 2 2 7 10" xfId="44358"/>
    <cellStyle name="Porcentagem 3 2 2 7 2" xfId="11631"/>
    <cellStyle name="Porcentagem 3 2 2 7 2 2" xfId="22123"/>
    <cellStyle name="Porcentagem 3 2 2 7 2 3" xfId="33311"/>
    <cellStyle name="Porcentagem 3 2 2 7 3" xfId="13359"/>
    <cellStyle name="Porcentagem 3 2 2 7 3 2" xfId="24016"/>
    <cellStyle name="Porcentagem 3 2 2 7 3 3" xfId="35202"/>
    <cellStyle name="Porcentagem 3 2 2 7 4" xfId="15084"/>
    <cellStyle name="Porcentagem 3 2 2 7 4 2" xfId="25912"/>
    <cellStyle name="Porcentagem 3 2 2 7 4 3" xfId="37098"/>
    <cellStyle name="Porcentagem 3 2 2 7 5" xfId="16809"/>
    <cellStyle name="Porcentagem 3 2 2 7 5 2" xfId="27808"/>
    <cellStyle name="Porcentagem 3 2 2 7 5 3" xfId="38994"/>
    <cellStyle name="Porcentagem 3 2 2 7 6" xfId="18534"/>
    <cellStyle name="Porcentagem 3 2 2 7 6 2" xfId="29704"/>
    <cellStyle name="Porcentagem 3 2 2 7 6 3" xfId="40890"/>
    <cellStyle name="Porcentagem 3 2 2 7 7" xfId="20259"/>
    <cellStyle name="Porcentagem 3 2 2 7 8" xfId="31447"/>
    <cellStyle name="Porcentagem 3 2 2 7 9" xfId="42633"/>
    <cellStyle name="Porcentagem 3 2 2 8" xfId="54"/>
    <cellStyle name="Porcentagem 3 2 2 8 2" xfId="20547"/>
    <cellStyle name="Porcentagem 3 2 2 8 3" xfId="31735"/>
    <cellStyle name="Porcentagem 3 2 2 9" xfId="11919"/>
    <cellStyle name="Porcentagem 3 2 2 9 2" xfId="22436"/>
    <cellStyle name="Porcentagem 3 2 2 9 3" xfId="33622"/>
    <cellStyle name="Porcentagem 3 2 3" xfId="319"/>
    <cellStyle name="Porcentagem 3 2 3 10" xfId="15431"/>
    <cellStyle name="Porcentagem 3 2 3 10 2" xfId="26296"/>
    <cellStyle name="Porcentagem 3 2 3 10 3" xfId="37482"/>
    <cellStyle name="Porcentagem 3 2 3 11" xfId="17156"/>
    <cellStyle name="Porcentagem 3 2 3 11 2" xfId="28192"/>
    <cellStyle name="Porcentagem 3 2 3 11 3" xfId="39378"/>
    <cellStyle name="Porcentagem 3 2 3 12" xfId="18881"/>
    <cellStyle name="Porcentagem 3 2 3 13" xfId="30069"/>
    <cellStyle name="Porcentagem 3 2 3 14" xfId="41255"/>
    <cellStyle name="Porcentagem 3 2 3 15" xfId="42980"/>
    <cellStyle name="Porcentagem 3 2 3 2" xfId="637"/>
    <cellStyle name="Porcentagem 3 2 3 2 10" xfId="43268"/>
    <cellStyle name="Porcentagem 3 2 3 2 2" xfId="10541"/>
    <cellStyle name="Porcentagem 3 2 3 2 2 2" xfId="20927"/>
    <cellStyle name="Porcentagem 3 2 3 2 2 3" xfId="32115"/>
    <cellStyle name="Porcentagem 3 2 3 2 3" xfId="12269"/>
    <cellStyle name="Porcentagem 3 2 3 2 3 2" xfId="22820"/>
    <cellStyle name="Porcentagem 3 2 3 2 3 3" xfId="34006"/>
    <cellStyle name="Porcentagem 3 2 3 2 4" xfId="13994"/>
    <cellStyle name="Porcentagem 3 2 3 2 4 2" xfId="24716"/>
    <cellStyle name="Porcentagem 3 2 3 2 4 3" xfId="35902"/>
    <cellStyle name="Porcentagem 3 2 3 2 5" xfId="15719"/>
    <cellStyle name="Porcentagem 3 2 3 2 5 2" xfId="26612"/>
    <cellStyle name="Porcentagem 3 2 3 2 5 3" xfId="37798"/>
    <cellStyle name="Porcentagem 3 2 3 2 6" xfId="17444"/>
    <cellStyle name="Porcentagem 3 2 3 2 6 2" xfId="28508"/>
    <cellStyle name="Porcentagem 3 2 3 2 6 3" xfId="39694"/>
    <cellStyle name="Porcentagem 3 2 3 2 7" xfId="19169"/>
    <cellStyle name="Porcentagem 3 2 3 2 8" xfId="30357"/>
    <cellStyle name="Porcentagem 3 2 3 2 9" xfId="41543"/>
    <cellStyle name="Porcentagem 3 2 3 3" xfId="953"/>
    <cellStyle name="Porcentagem 3 2 3 3 10" xfId="43556"/>
    <cellStyle name="Porcentagem 3 2 3 3 2" xfId="10829"/>
    <cellStyle name="Porcentagem 3 2 3 3 2 2" xfId="21243"/>
    <cellStyle name="Porcentagem 3 2 3 3 2 3" xfId="32431"/>
    <cellStyle name="Porcentagem 3 2 3 3 3" xfId="12557"/>
    <cellStyle name="Porcentagem 3 2 3 3 3 2" xfId="23136"/>
    <cellStyle name="Porcentagem 3 2 3 3 3 3" xfId="34322"/>
    <cellStyle name="Porcentagem 3 2 3 3 4" xfId="14282"/>
    <cellStyle name="Porcentagem 3 2 3 3 4 2" xfId="25032"/>
    <cellStyle name="Porcentagem 3 2 3 3 4 3" xfId="36218"/>
    <cellStyle name="Porcentagem 3 2 3 3 5" xfId="16007"/>
    <cellStyle name="Porcentagem 3 2 3 3 5 2" xfId="26928"/>
    <cellStyle name="Porcentagem 3 2 3 3 5 3" xfId="38114"/>
    <cellStyle name="Porcentagem 3 2 3 3 6" xfId="17732"/>
    <cellStyle name="Porcentagem 3 2 3 3 6 2" xfId="28824"/>
    <cellStyle name="Porcentagem 3 2 3 3 6 3" xfId="40010"/>
    <cellStyle name="Porcentagem 3 2 3 3 7" xfId="19457"/>
    <cellStyle name="Porcentagem 3 2 3 3 8" xfId="30645"/>
    <cellStyle name="Porcentagem 3 2 3 3 9" xfId="41831"/>
    <cellStyle name="Porcentagem 3 2 3 4" xfId="1269"/>
    <cellStyle name="Porcentagem 3 2 3 4 10" xfId="43844"/>
    <cellStyle name="Porcentagem 3 2 3 4 2" xfId="11117"/>
    <cellStyle name="Porcentagem 3 2 3 4 2 2" xfId="21559"/>
    <cellStyle name="Porcentagem 3 2 3 4 2 3" xfId="32747"/>
    <cellStyle name="Porcentagem 3 2 3 4 3" xfId="12845"/>
    <cellStyle name="Porcentagem 3 2 3 4 3 2" xfId="23452"/>
    <cellStyle name="Porcentagem 3 2 3 4 3 3" xfId="34638"/>
    <cellStyle name="Porcentagem 3 2 3 4 4" xfId="14570"/>
    <cellStyle name="Porcentagem 3 2 3 4 4 2" xfId="25348"/>
    <cellStyle name="Porcentagem 3 2 3 4 4 3" xfId="36534"/>
    <cellStyle name="Porcentagem 3 2 3 4 5" xfId="16295"/>
    <cellStyle name="Porcentagem 3 2 3 4 5 2" xfId="27244"/>
    <cellStyle name="Porcentagem 3 2 3 4 5 3" xfId="38430"/>
    <cellStyle name="Porcentagem 3 2 3 4 6" xfId="18020"/>
    <cellStyle name="Porcentagem 3 2 3 4 6 2" xfId="29140"/>
    <cellStyle name="Porcentagem 3 2 3 4 6 3" xfId="40326"/>
    <cellStyle name="Porcentagem 3 2 3 4 7" xfId="19745"/>
    <cellStyle name="Porcentagem 3 2 3 4 8" xfId="30933"/>
    <cellStyle name="Porcentagem 3 2 3 4 9" xfId="42119"/>
    <cellStyle name="Porcentagem 3 2 3 5" xfId="1585"/>
    <cellStyle name="Porcentagem 3 2 3 5 10" xfId="44132"/>
    <cellStyle name="Porcentagem 3 2 3 5 2" xfId="11405"/>
    <cellStyle name="Porcentagem 3 2 3 5 2 2" xfId="21875"/>
    <cellStyle name="Porcentagem 3 2 3 5 2 3" xfId="33063"/>
    <cellStyle name="Porcentagem 3 2 3 5 3" xfId="13133"/>
    <cellStyle name="Porcentagem 3 2 3 5 3 2" xfId="23768"/>
    <cellStyle name="Porcentagem 3 2 3 5 3 3" xfId="34954"/>
    <cellStyle name="Porcentagem 3 2 3 5 4" xfId="14858"/>
    <cellStyle name="Porcentagem 3 2 3 5 4 2" xfId="25664"/>
    <cellStyle name="Porcentagem 3 2 3 5 4 3" xfId="36850"/>
    <cellStyle name="Porcentagem 3 2 3 5 5" xfId="16583"/>
    <cellStyle name="Porcentagem 3 2 3 5 5 2" xfId="27560"/>
    <cellStyle name="Porcentagem 3 2 3 5 5 3" xfId="38746"/>
    <cellStyle name="Porcentagem 3 2 3 5 6" xfId="18308"/>
    <cellStyle name="Porcentagem 3 2 3 5 6 2" xfId="29456"/>
    <cellStyle name="Porcentagem 3 2 3 5 6 3" xfId="40642"/>
    <cellStyle name="Porcentagem 3 2 3 5 7" xfId="20033"/>
    <cellStyle name="Porcentagem 3 2 3 5 8" xfId="31221"/>
    <cellStyle name="Porcentagem 3 2 3 5 9" xfId="42407"/>
    <cellStyle name="Porcentagem 3 2 3 6" xfId="1901"/>
    <cellStyle name="Porcentagem 3 2 3 6 10" xfId="44420"/>
    <cellStyle name="Porcentagem 3 2 3 6 2" xfId="11693"/>
    <cellStyle name="Porcentagem 3 2 3 6 2 2" xfId="22191"/>
    <cellStyle name="Porcentagem 3 2 3 6 2 3" xfId="33379"/>
    <cellStyle name="Porcentagem 3 2 3 6 3" xfId="13421"/>
    <cellStyle name="Porcentagem 3 2 3 6 3 2" xfId="24084"/>
    <cellStyle name="Porcentagem 3 2 3 6 3 3" xfId="35270"/>
    <cellStyle name="Porcentagem 3 2 3 6 4" xfId="15146"/>
    <cellStyle name="Porcentagem 3 2 3 6 4 2" xfId="25980"/>
    <cellStyle name="Porcentagem 3 2 3 6 4 3" xfId="37166"/>
    <cellStyle name="Porcentagem 3 2 3 6 5" xfId="16871"/>
    <cellStyle name="Porcentagem 3 2 3 6 5 2" xfId="27876"/>
    <cellStyle name="Porcentagem 3 2 3 6 5 3" xfId="39062"/>
    <cellStyle name="Porcentagem 3 2 3 6 6" xfId="18596"/>
    <cellStyle name="Porcentagem 3 2 3 6 6 2" xfId="29772"/>
    <cellStyle name="Porcentagem 3 2 3 6 6 3" xfId="40958"/>
    <cellStyle name="Porcentagem 3 2 3 6 7" xfId="20321"/>
    <cellStyle name="Porcentagem 3 2 3 6 8" xfId="31509"/>
    <cellStyle name="Porcentagem 3 2 3 6 9" xfId="42695"/>
    <cellStyle name="Porcentagem 3 2 3 7" xfId="10252"/>
    <cellStyle name="Porcentagem 3 2 3 7 2" xfId="20611"/>
    <cellStyle name="Porcentagem 3 2 3 7 3" xfId="31799"/>
    <cellStyle name="Porcentagem 3 2 3 8" xfId="11981"/>
    <cellStyle name="Porcentagem 3 2 3 8 2" xfId="22504"/>
    <cellStyle name="Porcentagem 3 2 3 8 3" xfId="33690"/>
    <cellStyle name="Porcentagem 3 2 3 9" xfId="13706"/>
    <cellStyle name="Porcentagem 3 2 3 9 2" xfId="24400"/>
    <cellStyle name="Porcentagem 3 2 3 9 3" xfId="35586"/>
    <cellStyle name="Porcentagem 3 2 4" xfId="479"/>
    <cellStyle name="Porcentagem 3 2 4 10" xfId="43124"/>
    <cellStyle name="Porcentagem 3 2 4 2" xfId="10397"/>
    <cellStyle name="Porcentagem 3 2 4 2 2" xfId="20769"/>
    <cellStyle name="Porcentagem 3 2 4 2 3" xfId="31957"/>
    <cellStyle name="Porcentagem 3 2 4 3" xfId="12125"/>
    <cellStyle name="Porcentagem 3 2 4 3 2" xfId="22662"/>
    <cellStyle name="Porcentagem 3 2 4 3 3" xfId="33848"/>
    <cellStyle name="Porcentagem 3 2 4 4" xfId="13850"/>
    <cellStyle name="Porcentagem 3 2 4 4 2" xfId="24558"/>
    <cellStyle name="Porcentagem 3 2 4 4 3" xfId="35744"/>
    <cellStyle name="Porcentagem 3 2 4 5" xfId="15575"/>
    <cellStyle name="Porcentagem 3 2 4 5 2" xfId="26454"/>
    <cellStyle name="Porcentagem 3 2 4 5 3" xfId="37640"/>
    <cellStyle name="Porcentagem 3 2 4 6" xfId="17300"/>
    <cellStyle name="Porcentagem 3 2 4 6 2" xfId="28350"/>
    <cellStyle name="Porcentagem 3 2 4 6 3" xfId="39536"/>
    <cellStyle name="Porcentagem 3 2 4 7" xfId="19025"/>
    <cellStyle name="Porcentagem 3 2 4 8" xfId="30213"/>
    <cellStyle name="Porcentagem 3 2 4 9" xfId="41399"/>
    <cellStyle name="Porcentagem 3 2 5" xfId="795"/>
    <cellStyle name="Porcentagem 3 2 5 10" xfId="43412"/>
    <cellStyle name="Porcentagem 3 2 5 2" xfId="10685"/>
    <cellStyle name="Porcentagem 3 2 5 2 2" xfId="21085"/>
    <cellStyle name="Porcentagem 3 2 5 2 3" xfId="32273"/>
    <cellStyle name="Porcentagem 3 2 5 3" xfId="12413"/>
    <cellStyle name="Porcentagem 3 2 5 3 2" xfId="22978"/>
    <cellStyle name="Porcentagem 3 2 5 3 3" xfId="34164"/>
    <cellStyle name="Porcentagem 3 2 5 4" xfId="14138"/>
    <cellStyle name="Porcentagem 3 2 5 4 2" xfId="24874"/>
    <cellStyle name="Porcentagem 3 2 5 4 3" xfId="36060"/>
    <cellStyle name="Porcentagem 3 2 5 5" xfId="15863"/>
    <cellStyle name="Porcentagem 3 2 5 5 2" xfId="26770"/>
    <cellStyle name="Porcentagem 3 2 5 5 3" xfId="37956"/>
    <cellStyle name="Porcentagem 3 2 5 6" xfId="17588"/>
    <cellStyle name="Porcentagem 3 2 5 6 2" xfId="28666"/>
    <cellStyle name="Porcentagem 3 2 5 6 3" xfId="39852"/>
    <cellStyle name="Porcentagem 3 2 5 7" xfId="19313"/>
    <cellStyle name="Porcentagem 3 2 5 8" xfId="30501"/>
    <cellStyle name="Porcentagem 3 2 5 9" xfId="41687"/>
    <cellStyle name="Porcentagem 3 2 6" xfId="1111"/>
    <cellStyle name="Porcentagem 3 2 6 10" xfId="43700"/>
    <cellStyle name="Porcentagem 3 2 6 2" xfId="10973"/>
    <cellStyle name="Porcentagem 3 2 6 2 2" xfId="21401"/>
    <cellStyle name="Porcentagem 3 2 6 2 3" xfId="32589"/>
    <cellStyle name="Porcentagem 3 2 6 3" xfId="12701"/>
    <cellStyle name="Porcentagem 3 2 6 3 2" xfId="23294"/>
    <cellStyle name="Porcentagem 3 2 6 3 3" xfId="34480"/>
    <cellStyle name="Porcentagem 3 2 6 4" xfId="14426"/>
    <cellStyle name="Porcentagem 3 2 6 4 2" xfId="25190"/>
    <cellStyle name="Porcentagem 3 2 6 4 3" xfId="36376"/>
    <cellStyle name="Porcentagem 3 2 6 5" xfId="16151"/>
    <cellStyle name="Porcentagem 3 2 6 5 2" xfId="27086"/>
    <cellStyle name="Porcentagem 3 2 6 5 3" xfId="38272"/>
    <cellStyle name="Porcentagem 3 2 6 6" xfId="17876"/>
    <cellStyle name="Porcentagem 3 2 6 6 2" xfId="28982"/>
    <cellStyle name="Porcentagem 3 2 6 6 3" xfId="40168"/>
    <cellStyle name="Porcentagem 3 2 6 7" xfId="19601"/>
    <cellStyle name="Porcentagem 3 2 6 8" xfId="30789"/>
    <cellStyle name="Porcentagem 3 2 6 9" xfId="41975"/>
    <cellStyle name="Porcentagem 3 2 7" xfId="1427"/>
    <cellStyle name="Porcentagem 3 2 7 10" xfId="43988"/>
    <cellStyle name="Porcentagem 3 2 7 2" xfId="11261"/>
    <cellStyle name="Porcentagem 3 2 7 2 2" xfId="21717"/>
    <cellStyle name="Porcentagem 3 2 7 2 3" xfId="32905"/>
    <cellStyle name="Porcentagem 3 2 7 3" xfId="12989"/>
    <cellStyle name="Porcentagem 3 2 7 3 2" xfId="23610"/>
    <cellStyle name="Porcentagem 3 2 7 3 3" xfId="34796"/>
    <cellStyle name="Porcentagem 3 2 7 4" xfId="14714"/>
    <cellStyle name="Porcentagem 3 2 7 4 2" xfId="25506"/>
    <cellStyle name="Porcentagem 3 2 7 4 3" xfId="36692"/>
    <cellStyle name="Porcentagem 3 2 7 5" xfId="16439"/>
    <cellStyle name="Porcentagem 3 2 7 5 2" xfId="27402"/>
    <cellStyle name="Porcentagem 3 2 7 5 3" xfId="38588"/>
    <cellStyle name="Porcentagem 3 2 7 6" xfId="18164"/>
    <cellStyle name="Porcentagem 3 2 7 6 2" xfId="29298"/>
    <cellStyle name="Porcentagem 3 2 7 6 3" xfId="40484"/>
    <cellStyle name="Porcentagem 3 2 7 7" xfId="19889"/>
    <cellStyle name="Porcentagem 3 2 7 8" xfId="31077"/>
    <cellStyle name="Porcentagem 3 2 7 9" xfId="42263"/>
    <cellStyle name="Porcentagem 3 2 8" xfId="1743"/>
    <cellStyle name="Porcentagem 3 2 8 10" xfId="44276"/>
    <cellStyle name="Porcentagem 3 2 8 2" xfId="11549"/>
    <cellStyle name="Porcentagem 3 2 8 2 2" xfId="22033"/>
    <cellStyle name="Porcentagem 3 2 8 2 3" xfId="33221"/>
    <cellStyle name="Porcentagem 3 2 8 3" xfId="13277"/>
    <cellStyle name="Porcentagem 3 2 8 3 2" xfId="23926"/>
    <cellStyle name="Porcentagem 3 2 8 3 3" xfId="35112"/>
    <cellStyle name="Porcentagem 3 2 8 4" xfId="15002"/>
    <cellStyle name="Porcentagem 3 2 8 4 2" xfId="25822"/>
    <cellStyle name="Porcentagem 3 2 8 4 3" xfId="37008"/>
    <cellStyle name="Porcentagem 3 2 8 5" xfId="16727"/>
    <cellStyle name="Porcentagem 3 2 8 5 2" xfId="27718"/>
    <cellStyle name="Porcentagem 3 2 8 5 3" xfId="38904"/>
    <cellStyle name="Porcentagem 3 2 8 6" xfId="18452"/>
    <cellStyle name="Porcentagem 3 2 8 6 2" xfId="29614"/>
    <cellStyle name="Porcentagem 3 2 8 6 3" xfId="40800"/>
    <cellStyle name="Porcentagem 3 2 8 7" xfId="20177"/>
    <cellStyle name="Porcentagem 3 2 8 8" xfId="31365"/>
    <cellStyle name="Porcentagem 3 2 8 9" xfId="42551"/>
    <cellStyle name="Porcentagem 3 2 9" xfId="2125"/>
    <cellStyle name="Porcentagem 3 2 9 2" xfId="20465"/>
    <cellStyle name="Porcentagem 3 2 9 3" xfId="31653"/>
    <cellStyle name="Porcentagem 3 20" xfId="6619"/>
    <cellStyle name="Porcentagem 3 21" xfId="6399"/>
    <cellStyle name="Porcentagem 3 22" xfId="6641"/>
    <cellStyle name="Porcentagem 3 23" xfId="6859"/>
    <cellStyle name="Porcentagem 3 24" xfId="6845"/>
    <cellStyle name="Porcentagem 3 25" xfId="6397"/>
    <cellStyle name="Porcentagem 3 3" xfId="185"/>
    <cellStyle name="Porcentagem 3 3 10" xfId="11859"/>
    <cellStyle name="Porcentagem 3 3 10 2" xfId="22370"/>
    <cellStyle name="Porcentagem 3 3 10 3" xfId="33556"/>
    <cellStyle name="Porcentagem 3 3 11" xfId="13584"/>
    <cellStyle name="Porcentagem 3 3 11 2" xfId="24266"/>
    <cellStyle name="Porcentagem 3 3 11 3" xfId="35452"/>
    <cellStyle name="Porcentagem 3 3 12" xfId="15309"/>
    <cellStyle name="Porcentagem 3 3 12 2" xfId="26162"/>
    <cellStyle name="Porcentagem 3 3 12 3" xfId="37348"/>
    <cellStyle name="Porcentagem 3 3 13" xfId="17034"/>
    <cellStyle name="Porcentagem 3 3 13 2" xfId="28058"/>
    <cellStyle name="Porcentagem 3 3 13 3" xfId="39244"/>
    <cellStyle name="Porcentagem 3 3 14" xfId="18759"/>
    <cellStyle name="Porcentagem 3 3 15" xfId="29947"/>
    <cellStyle name="Porcentagem 3 3 16" xfId="41133"/>
    <cellStyle name="Porcentagem 3 3 17" xfId="42858"/>
    <cellStyle name="Porcentagem 3 3 2" xfId="275"/>
    <cellStyle name="Porcentagem 3 3 2 10" xfId="13666"/>
    <cellStyle name="Porcentagem 3 3 2 10 2" xfId="24356"/>
    <cellStyle name="Porcentagem 3 3 2 10 3" xfId="35542"/>
    <cellStyle name="Porcentagem 3 3 2 11" xfId="15391"/>
    <cellStyle name="Porcentagem 3 3 2 11 2" xfId="26252"/>
    <cellStyle name="Porcentagem 3 3 2 11 3" xfId="37438"/>
    <cellStyle name="Porcentagem 3 3 2 12" xfId="17116"/>
    <cellStyle name="Porcentagem 3 3 2 12 2" xfId="28148"/>
    <cellStyle name="Porcentagem 3 3 2 12 3" xfId="39334"/>
    <cellStyle name="Porcentagem 3 3 2 13" xfId="18841"/>
    <cellStyle name="Porcentagem 3 3 2 14" xfId="30029"/>
    <cellStyle name="Porcentagem 3 3 2 15" xfId="41215"/>
    <cellStyle name="Porcentagem 3 3 2 16" xfId="42940"/>
    <cellStyle name="Porcentagem 3 3 2 2" xfId="433"/>
    <cellStyle name="Porcentagem 3 3 2 2 10" xfId="15535"/>
    <cellStyle name="Porcentagem 3 3 2 2 10 2" xfId="26410"/>
    <cellStyle name="Porcentagem 3 3 2 2 10 3" xfId="37596"/>
    <cellStyle name="Porcentagem 3 3 2 2 11" xfId="17260"/>
    <cellStyle name="Porcentagem 3 3 2 2 11 2" xfId="28306"/>
    <cellStyle name="Porcentagem 3 3 2 2 11 3" xfId="39492"/>
    <cellStyle name="Porcentagem 3 3 2 2 12" xfId="18985"/>
    <cellStyle name="Porcentagem 3 3 2 2 13" xfId="30173"/>
    <cellStyle name="Porcentagem 3 3 2 2 14" xfId="41359"/>
    <cellStyle name="Porcentagem 3 3 2 2 15" xfId="43084"/>
    <cellStyle name="Porcentagem 3 3 2 2 2" xfId="751"/>
    <cellStyle name="Porcentagem 3 3 2 2 2 10" xfId="43372"/>
    <cellStyle name="Porcentagem 3 3 2 2 2 2" xfId="10645"/>
    <cellStyle name="Porcentagem 3 3 2 2 2 2 2" xfId="21041"/>
    <cellStyle name="Porcentagem 3 3 2 2 2 2 3" xfId="32229"/>
    <cellStyle name="Porcentagem 3 3 2 2 2 3" xfId="12373"/>
    <cellStyle name="Porcentagem 3 3 2 2 2 3 2" xfId="22934"/>
    <cellStyle name="Porcentagem 3 3 2 2 2 3 3" xfId="34120"/>
    <cellStyle name="Porcentagem 3 3 2 2 2 4" xfId="14098"/>
    <cellStyle name="Porcentagem 3 3 2 2 2 4 2" xfId="24830"/>
    <cellStyle name="Porcentagem 3 3 2 2 2 4 3" xfId="36016"/>
    <cellStyle name="Porcentagem 3 3 2 2 2 5" xfId="15823"/>
    <cellStyle name="Porcentagem 3 3 2 2 2 5 2" xfId="26726"/>
    <cellStyle name="Porcentagem 3 3 2 2 2 5 3" xfId="37912"/>
    <cellStyle name="Porcentagem 3 3 2 2 2 6" xfId="17548"/>
    <cellStyle name="Porcentagem 3 3 2 2 2 6 2" xfId="28622"/>
    <cellStyle name="Porcentagem 3 3 2 2 2 6 3" xfId="39808"/>
    <cellStyle name="Porcentagem 3 3 2 2 2 7" xfId="19273"/>
    <cellStyle name="Porcentagem 3 3 2 2 2 8" xfId="30461"/>
    <cellStyle name="Porcentagem 3 3 2 2 2 9" xfId="41647"/>
    <cellStyle name="Porcentagem 3 3 2 2 3" xfId="1067"/>
    <cellStyle name="Porcentagem 3 3 2 2 3 10" xfId="43660"/>
    <cellStyle name="Porcentagem 3 3 2 2 3 2" xfId="10933"/>
    <cellStyle name="Porcentagem 3 3 2 2 3 2 2" xfId="21357"/>
    <cellStyle name="Porcentagem 3 3 2 2 3 2 3" xfId="32545"/>
    <cellStyle name="Porcentagem 3 3 2 2 3 3" xfId="12661"/>
    <cellStyle name="Porcentagem 3 3 2 2 3 3 2" xfId="23250"/>
    <cellStyle name="Porcentagem 3 3 2 2 3 3 3" xfId="34436"/>
    <cellStyle name="Porcentagem 3 3 2 2 3 4" xfId="14386"/>
    <cellStyle name="Porcentagem 3 3 2 2 3 4 2" xfId="25146"/>
    <cellStyle name="Porcentagem 3 3 2 2 3 4 3" xfId="36332"/>
    <cellStyle name="Porcentagem 3 3 2 2 3 5" xfId="16111"/>
    <cellStyle name="Porcentagem 3 3 2 2 3 5 2" xfId="27042"/>
    <cellStyle name="Porcentagem 3 3 2 2 3 5 3" xfId="38228"/>
    <cellStyle name="Porcentagem 3 3 2 2 3 6" xfId="17836"/>
    <cellStyle name="Porcentagem 3 3 2 2 3 6 2" xfId="28938"/>
    <cellStyle name="Porcentagem 3 3 2 2 3 6 3" xfId="40124"/>
    <cellStyle name="Porcentagem 3 3 2 2 3 7" xfId="19561"/>
    <cellStyle name="Porcentagem 3 3 2 2 3 8" xfId="30749"/>
    <cellStyle name="Porcentagem 3 3 2 2 3 9" xfId="41935"/>
    <cellStyle name="Porcentagem 3 3 2 2 4" xfId="1383"/>
    <cellStyle name="Porcentagem 3 3 2 2 4 10" xfId="43948"/>
    <cellStyle name="Porcentagem 3 3 2 2 4 2" xfId="11221"/>
    <cellStyle name="Porcentagem 3 3 2 2 4 2 2" xfId="21673"/>
    <cellStyle name="Porcentagem 3 3 2 2 4 2 3" xfId="32861"/>
    <cellStyle name="Porcentagem 3 3 2 2 4 3" xfId="12949"/>
    <cellStyle name="Porcentagem 3 3 2 2 4 3 2" xfId="23566"/>
    <cellStyle name="Porcentagem 3 3 2 2 4 3 3" xfId="34752"/>
    <cellStyle name="Porcentagem 3 3 2 2 4 4" xfId="14674"/>
    <cellStyle name="Porcentagem 3 3 2 2 4 4 2" xfId="25462"/>
    <cellStyle name="Porcentagem 3 3 2 2 4 4 3" xfId="36648"/>
    <cellStyle name="Porcentagem 3 3 2 2 4 5" xfId="16399"/>
    <cellStyle name="Porcentagem 3 3 2 2 4 5 2" xfId="27358"/>
    <cellStyle name="Porcentagem 3 3 2 2 4 5 3" xfId="38544"/>
    <cellStyle name="Porcentagem 3 3 2 2 4 6" xfId="18124"/>
    <cellStyle name="Porcentagem 3 3 2 2 4 6 2" xfId="29254"/>
    <cellStyle name="Porcentagem 3 3 2 2 4 6 3" xfId="40440"/>
    <cellStyle name="Porcentagem 3 3 2 2 4 7" xfId="19849"/>
    <cellStyle name="Porcentagem 3 3 2 2 4 8" xfId="31037"/>
    <cellStyle name="Porcentagem 3 3 2 2 4 9" xfId="42223"/>
    <cellStyle name="Porcentagem 3 3 2 2 5" xfId="1699"/>
    <cellStyle name="Porcentagem 3 3 2 2 5 10" xfId="44236"/>
    <cellStyle name="Porcentagem 3 3 2 2 5 2" xfId="11509"/>
    <cellStyle name="Porcentagem 3 3 2 2 5 2 2" xfId="21989"/>
    <cellStyle name="Porcentagem 3 3 2 2 5 2 3" xfId="33177"/>
    <cellStyle name="Porcentagem 3 3 2 2 5 3" xfId="13237"/>
    <cellStyle name="Porcentagem 3 3 2 2 5 3 2" xfId="23882"/>
    <cellStyle name="Porcentagem 3 3 2 2 5 3 3" xfId="35068"/>
    <cellStyle name="Porcentagem 3 3 2 2 5 4" xfId="14962"/>
    <cellStyle name="Porcentagem 3 3 2 2 5 4 2" xfId="25778"/>
    <cellStyle name="Porcentagem 3 3 2 2 5 4 3" xfId="36964"/>
    <cellStyle name="Porcentagem 3 3 2 2 5 5" xfId="16687"/>
    <cellStyle name="Porcentagem 3 3 2 2 5 5 2" xfId="27674"/>
    <cellStyle name="Porcentagem 3 3 2 2 5 5 3" xfId="38860"/>
    <cellStyle name="Porcentagem 3 3 2 2 5 6" xfId="18412"/>
    <cellStyle name="Porcentagem 3 3 2 2 5 6 2" xfId="29570"/>
    <cellStyle name="Porcentagem 3 3 2 2 5 6 3" xfId="40756"/>
    <cellStyle name="Porcentagem 3 3 2 2 5 7" xfId="20137"/>
    <cellStyle name="Porcentagem 3 3 2 2 5 8" xfId="31325"/>
    <cellStyle name="Porcentagem 3 3 2 2 5 9" xfId="42511"/>
    <cellStyle name="Porcentagem 3 3 2 2 6" xfId="2015"/>
    <cellStyle name="Porcentagem 3 3 2 2 6 10" xfId="44524"/>
    <cellStyle name="Porcentagem 3 3 2 2 6 2" xfId="11797"/>
    <cellStyle name="Porcentagem 3 3 2 2 6 2 2" xfId="22305"/>
    <cellStyle name="Porcentagem 3 3 2 2 6 2 3" xfId="33493"/>
    <cellStyle name="Porcentagem 3 3 2 2 6 3" xfId="13525"/>
    <cellStyle name="Porcentagem 3 3 2 2 6 3 2" xfId="24198"/>
    <cellStyle name="Porcentagem 3 3 2 2 6 3 3" xfId="35384"/>
    <cellStyle name="Porcentagem 3 3 2 2 6 4" xfId="15250"/>
    <cellStyle name="Porcentagem 3 3 2 2 6 4 2" xfId="26094"/>
    <cellStyle name="Porcentagem 3 3 2 2 6 4 3" xfId="37280"/>
    <cellStyle name="Porcentagem 3 3 2 2 6 5" xfId="16975"/>
    <cellStyle name="Porcentagem 3 3 2 2 6 5 2" xfId="27990"/>
    <cellStyle name="Porcentagem 3 3 2 2 6 5 3" xfId="39176"/>
    <cellStyle name="Porcentagem 3 3 2 2 6 6" xfId="18700"/>
    <cellStyle name="Porcentagem 3 3 2 2 6 6 2" xfId="29886"/>
    <cellStyle name="Porcentagem 3 3 2 2 6 6 3" xfId="41072"/>
    <cellStyle name="Porcentagem 3 3 2 2 6 7" xfId="20425"/>
    <cellStyle name="Porcentagem 3 3 2 2 6 8" xfId="31613"/>
    <cellStyle name="Porcentagem 3 3 2 2 6 9" xfId="42799"/>
    <cellStyle name="Porcentagem 3 3 2 2 7" xfId="10356"/>
    <cellStyle name="Porcentagem 3 3 2 2 7 2" xfId="20725"/>
    <cellStyle name="Porcentagem 3 3 2 2 7 3" xfId="31913"/>
    <cellStyle name="Porcentagem 3 3 2 2 8" xfId="12085"/>
    <cellStyle name="Porcentagem 3 3 2 2 8 2" xfId="22618"/>
    <cellStyle name="Porcentagem 3 3 2 2 8 3" xfId="33804"/>
    <cellStyle name="Porcentagem 3 3 2 2 9" xfId="13810"/>
    <cellStyle name="Porcentagem 3 3 2 2 9 2" xfId="24514"/>
    <cellStyle name="Porcentagem 3 3 2 2 9 3" xfId="35700"/>
    <cellStyle name="Porcentagem 3 3 2 3" xfId="593"/>
    <cellStyle name="Porcentagem 3 3 2 3 10" xfId="43228"/>
    <cellStyle name="Porcentagem 3 3 2 3 2" xfId="10501"/>
    <cellStyle name="Porcentagem 3 3 2 3 2 2" xfId="20883"/>
    <cellStyle name="Porcentagem 3 3 2 3 2 3" xfId="32071"/>
    <cellStyle name="Porcentagem 3 3 2 3 3" xfId="12229"/>
    <cellStyle name="Porcentagem 3 3 2 3 3 2" xfId="22776"/>
    <cellStyle name="Porcentagem 3 3 2 3 3 3" xfId="33962"/>
    <cellStyle name="Porcentagem 3 3 2 3 4" xfId="13954"/>
    <cellStyle name="Porcentagem 3 3 2 3 4 2" xfId="24672"/>
    <cellStyle name="Porcentagem 3 3 2 3 4 3" xfId="35858"/>
    <cellStyle name="Porcentagem 3 3 2 3 5" xfId="15679"/>
    <cellStyle name="Porcentagem 3 3 2 3 5 2" xfId="26568"/>
    <cellStyle name="Porcentagem 3 3 2 3 5 3" xfId="37754"/>
    <cellStyle name="Porcentagem 3 3 2 3 6" xfId="17404"/>
    <cellStyle name="Porcentagem 3 3 2 3 6 2" xfId="28464"/>
    <cellStyle name="Porcentagem 3 3 2 3 6 3" xfId="39650"/>
    <cellStyle name="Porcentagem 3 3 2 3 7" xfId="19129"/>
    <cellStyle name="Porcentagem 3 3 2 3 8" xfId="30317"/>
    <cellStyle name="Porcentagem 3 3 2 3 9" xfId="41503"/>
    <cellStyle name="Porcentagem 3 3 2 4" xfId="909"/>
    <cellStyle name="Porcentagem 3 3 2 4 10" xfId="43516"/>
    <cellStyle name="Porcentagem 3 3 2 4 2" xfId="10789"/>
    <cellStyle name="Porcentagem 3 3 2 4 2 2" xfId="21199"/>
    <cellStyle name="Porcentagem 3 3 2 4 2 3" xfId="32387"/>
    <cellStyle name="Porcentagem 3 3 2 4 3" xfId="12517"/>
    <cellStyle name="Porcentagem 3 3 2 4 3 2" xfId="23092"/>
    <cellStyle name="Porcentagem 3 3 2 4 3 3" xfId="34278"/>
    <cellStyle name="Porcentagem 3 3 2 4 4" xfId="14242"/>
    <cellStyle name="Porcentagem 3 3 2 4 4 2" xfId="24988"/>
    <cellStyle name="Porcentagem 3 3 2 4 4 3" xfId="36174"/>
    <cellStyle name="Porcentagem 3 3 2 4 5" xfId="15967"/>
    <cellStyle name="Porcentagem 3 3 2 4 5 2" xfId="26884"/>
    <cellStyle name="Porcentagem 3 3 2 4 5 3" xfId="38070"/>
    <cellStyle name="Porcentagem 3 3 2 4 6" xfId="17692"/>
    <cellStyle name="Porcentagem 3 3 2 4 6 2" xfId="28780"/>
    <cellStyle name="Porcentagem 3 3 2 4 6 3" xfId="39966"/>
    <cellStyle name="Porcentagem 3 3 2 4 7" xfId="19417"/>
    <cellStyle name="Porcentagem 3 3 2 4 8" xfId="30605"/>
    <cellStyle name="Porcentagem 3 3 2 4 9" xfId="41791"/>
    <cellStyle name="Porcentagem 3 3 2 5" xfId="1225"/>
    <cellStyle name="Porcentagem 3 3 2 5 10" xfId="43804"/>
    <cellStyle name="Porcentagem 3 3 2 5 2" xfId="11077"/>
    <cellStyle name="Porcentagem 3 3 2 5 2 2" xfId="21515"/>
    <cellStyle name="Porcentagem 3 3 2 5 2 3" xfId="32703"/>
    <cellStyle name="Porcentagem 3 3 2 5 3" xfId="12805"/>
    <cellStyle name="Porcentagem 3 3 2 5 3 2" xfId="23408"/>
    <cellStyle name="Porcentagem 3 3 2 5 3 3" xfId="34594"/>
    <cellStyle name="Porcentagem 3 3 2 5 4" xfId="14530"/>
    <cellStyle name="Porcentagem 3 3 2 5 4 2" xfId="25304"/>
    <cellStyle name="Porcentagem 3 3 2 5 4 3" xfId="36490"/>
    <cellStyle name="Porcentagem 3 3 2 5 5" xfId="16255"/>
    <cellStyle name="Porcentagem 3 3 2 5 5 2" xfId="27200"/>
    <cellStyle name="Porcentagem 3 3 2 5 5 3" xfId="38386"/>
    <cellStyle name="Porcentagem 3 3 2 5 6" xfId="17980"/>
    <cellStyle name="Porcentagem 3 3 2 5 6 2" xfId="29096"/>
    <cellStyle name="Porcentagem 3 3 2 5 6 3" xfId="40282"/>
    <cellStyle name="Porcentagem 3 3 2 5 7" xfId="19705"/>
    <cellStyle name="Porcentagem 3 3 2 5 8" xfId="30893"/>
    <cellStyle name="Porcentagem 3 3 2 5 9" xfId="42079"/>
    <cellStyle name="Porcentagem 3 3 2 6" xfId="1541"/>
    <cellStyle name="Porcentagem 3 3 2 6 10" xfId="44092"/>
    <cellStyle name="Porcentagem 3 3 2 6 2" xfId="11365"/>
    <cellStyle name="Porcentagem 3 3 2 6 2 2" xfId="21831"/>
    <cellStyle name="Porcentagem 3 3 2 6 2 3" xfId="33019"/>
    <cellStyle name="Porcentagem 3 3 2 6 3" xfId="13093"/>
    <cellStyle name="Porcentagem 3 3 2 6 3 2" xfId="23724"/>
    <cellStyle name="Porcentagem 3 3 2 6 3 3" xfId="34910"/>
    <cellStyle name="Porcentagem 3 3 2 6 4" xfId="14818"/>
    <cellStyle name="Porcentagem 3 3 2 6 4 2" xfId="25620"/>
    <cellStyle name="Porcentagem 3 3 2 6 4 3" xfId="36806"/>
    <cellStyle name="Porcentagem 3 3 2 6 5" xfId="16543"/>
    <cellStyle name="Porcentagem 3 3 2 6 5 2" xfId="27516"/>
    <cellStyle name="Porcentagem 3 3 2 6 5 3" xfId="38702"/>
    <cellStyle name="Porcentagem 3 3 2 6 6" xfId="18268"/>
    <cellStyle name="Porcentagem 3 3 2 6 6 2" xfId="29412"/>
    <cellStyle name="Porcentagem 3 3 2 6 6 3" xfId="40598"/>
    <cellStyle name="Porcentagem 3 3 2 6 7" xfId="19993"/>
    <cellStyle name="Porcentagem 3 3 2 6 8" xfId="31181"/>
    <cellStyle name="Porcentagem 3 3 2 6 9" xfId="42367"/>
    <cellStyle name="Porcentagem 3 3 2 7" xfId="1857"/>
    <cellStyle name="Porcentagem 3 3 2 7 10" xfId="44380"/>
    <cellStyle name="Porcentagem 3 3 2 7 2" xfId="11653"/>
    <cellStyle name="Porcentagem 3 3 2 7 2 2" xfId="22147"/>
    <cellStyle name="Porcentagem 3 3 2 7 2 3" xfId="33335"/>
    <cellStyle name="Porcentagem 3 3 2 7 3" xfId="13381"/>
    <cellStyle name="Porcentagem 3 3 2 7 3 2" xfId="24040"/>
    <cellStyle name="Porcentagem 3 3 2 7 3 3" xfId="35226"/>
    <cellStyle name="Porcentagem 3 3 2 7 4" xfId="15106"/>
    <cellStyle name="Porcentagem 3 3 2 7 4 2" xfId="25936"/>
    <cellStyle name="Porcentagem 3 3 2 7 4 3" xfId="37122"/>
    <cellStyle name="Porcentagem 3 3 2 7 5" xfId="16831"/>
    <cellStyle name="Porcentagem 3 3 2 7 5 2" xfId="27832"/>
    <cellStyle name="Porcentagem 3 3 2 7 5 3" xfId="39018"/>
    <cellStyle name="Porcentagem 3 3 2 7 6" xfId="18556"/>
    <cellStyle name="Porcentagem 3 3 2 7 6 2" xfId="29728"/>
    <cellStyle name="Porcentagem 3 3 2 7 6 3" xfId="40914"/>
    <cellStyle name="Porcentagem 3 3 2 7 7" xfId="20281"/>
    <cellStyle name="Porcentagem 3 3 2 7 8" xfId="31469"/>
    <cellStyle name="Porcentagem 3 3 2 7 9" xfId="42655"/>
    <cellStyle name="Porcentagem 3 3 2 8" xfId="2084"/>
    <cellStyle name="Porcentagem 3 3 2 8 2" xfId="20569"/>
    <cellStyle name="Porcentagem 3 3 2 8 3" xfId="31757"/>
    <cellStyle name="Porcentagem 3 3 2 9" xfId="11941"/>
    <cellStyle name="Porcentagem 3 3 2 9 2" xfId="22460"/>
    <cellStyle name="Porcentagem 3 3 2 9 3" xfId="33646"/>
    <cellStyle name="Porcentagem 3 3 3" xfId="343"/>
    <cellStyle name="Porcentagem 3 3 3 10" xfId="15453"/>
    <cellStyle name="Porcentagem 3 3 3 10 2" xfId="26320"/>
    <cellStyle name="Porcentagem 3 3 3 10 3" xfId="37506"/>
    <cellStyle name="Porcentagem 3 3 3 11" xfId="17178"/>
    <cellStyle name="Porcentagem 3 3 3 11 2" xfId="28216"/>
    <cellStyle name="Porcentagem 3 3 3 11 3" xfId="39402"/>
    <cellStyle name="Porcentagem 3 3 3 12" xfId="18903"/>
    <cellStyle name="Porcentagem 3 3 3 13" xfId="30091"/>
    <cellStyle name="Porcentagem 3 3 3 14" xfId="41277"/>
    <cellStyle name="Porcentagem 3 3 3 15" xfId="43002"/>
    <cellStyle name="Porcentagem 3 3 3 2" xfId="661"/>
    <cellStyle name="Porcentagem 3 3 3 2 10" xfId="43290"/>
    <cellStyle name="Porcentagem 3 3 3 2 2" xfId="10563"/>
    <cellStyle name="Porcentagem 3 3 3 2 2 2" xfId="20951"/>
    <cellStyle name="Porcentagem 3 3 3 2 2 3" xfId="32139"/>
    <cellStyle name="Porcentagem 3 3 3 2 3" xfId="12291"/>
    <cellStyle name="Porcentagem 3 3 3 2 3 2" xfId="22844"/>
    <cellStyle name="Porcentagem 3 3 3 2 3 3" xfId="34030"/>
    <cellStyle name="Porcentagem 3 3 3 2 4" xfId="14016"/>
    <cellStyle name="Porcentagem 3 3 3 2 4 2" xfId="24740"/>
    <cellStyle name="Porcentagem 3 3 3 2 4 3" xfId="35926"/>
    <cellStyle name="Porcentagem 3 3 3 2 5" xfId="15741"/>
    <cellStyle name="Porcentagem 3 3 3 2 5 2" xfId="26636"/>
    <cellStyle name="Porcentagem 3 3 3 2 5 3" xfId="37822"/>
    <cellStyle name="Porcentagem 3 3 3 2 6" xfId="17466"/>
    <cellStyle name="Porcentagem 3 3 3 2 6 2" xfId="28532"/>
    <cellStyle name="Porcentagem 3 3 3 2 6 3" xfId="39718"/>
    <cellStyle name="Porcentagem 3 3 3 2 7" xfId="19191"/>
    <cellStyle name="Porcentagem 3 3 3 2 8" xfId="30379"/>
    <cellStyle name="Porcentagem 3 3 3 2 9" xfId="41565"/>
    <cellStyle name="Porcentagem 3 3 3 3" xfId="977"/>
    <cellStyle name="Porcentagem 3 3 3 3 10" xfId="43578"/>
    <cellStyle name="Porcentagem 3 3 3 3 2" xfId="10851"/>
    <cellStyle name="Porcentagem 3 3 3 3 2 2" xfId="21267"/>
    <cellStyle name="Porcentagem 3 3 3 3 2 3" xfId="32455"/>
    <cellStyle name="Porcentagem 3 3 3 3 3" xfId="12579"/>
    <cellStyle name="Porcentagem 3 3 3 3 3 2" xfId="23160"/>
    <cellStyle name="Porcentagem 3 3 3 3 3 3" xfId="34346"/>
    <cellStyle name="Porcentagem 3 3 3 3 4" xfId="14304"/>
    <cellStyle name="Porcentagem 3 3 3 3 4 2" xfId="25056"/>
    <cellStyle name="Porcentagem 3 3 3 3 4 3" xfId="36242"/>
    <cellStyle name="Porcentagem 3 3 3 3 5" xfId="16029"/>
    <cellStyle name="Porcentagem 3 3 3 3 5 2" xfId="26952"/>
    <cellStyle name="Porcentagem 3 3 3 3 5 3" xfId="38138"/>
    <cellStyle name="Porcentagem 3 3 3 3 6" xfId="17754"/>
    <cellStyle name="Porcentagem 3 3 3 3 6 2" xfId="28848"/>
    <cellStyle name="Porcentagem 3 3 3 3 6 3" xfId="40034"/>
    <cellStyle name="Porcentagem 3 3 3 3 7" xfId="19479"/>
    <cellStyle name="Porcentagem 3 3 3 3 8" xfId="30667"/>
    <cellStyle name="Porcentagem 3 3 3 3 9" xfId="41853"/>
    <cellStyle name="Porcentagem 3 3 3 4" xfId="1293"/>
    <cellStyle name="Porcentagem 3 3 3 4 10" xfId="43866"/>
    <cellStyle name="Porcentagem 3 3 3 4 2" xfId="11139"/>
    <cellStyle name="Porcentagem 3 3 3 4 2 2" xfId="21583"/>
    <cellStyle name="Porcentagem 3 3 3 4 2 3" xfId="32771"/>
    <cellStyle name="Porcentagem 3 3 3 4 3" xfId="12867"/>
    <cellStyle name="Porcentagem 3 3 3 4 3 2" xfId="23476"/>
    <cellStyle name="Porcentagem 3 3 3 4 3 3" xfId="34662"/>
    <cellStyle name="Porcentagem 3 3 3 4 4" xfId="14592"/>
    <cellStyle name="Porcentagem 3 3 3 4 4 2" xfId="25372"/>
    <cellStyle name="Porcentagem 3 3 3 4 4 3" xfId="36558"/>
    <cellStyle name="Porcentagem 3 3 3 4 5" xfId="16317"/>
    <cellStyle name="Porcentagem 3 3 3 4 5 2" xfId="27268"/>
    <cellStyle name="Porcentagem 3 3 3 4 5 3" xfId="38454"/>
    <cellStyle name="Porcentagem 3 3 3 4 6" xfId="18042"/>
    <cellStyle name="Porcentagem 3 3 3 4 6 2" xfId="29164"/>
    <cellStyle name="Porcentagem 3 3 3 4 6 3" xfId="40350"/>
    <cellStyle name="Porcentagem 3 3 3 4 7" xfId="19767"/>
    <cellStyle name="Porcentagem 3 3 3 4 8" xfId="30955"/>
    <cellStyle name="Porcentagem 3 3 3 4 9" xfId="42141"/>
    <cellStyle name="Porcentagem 3 3 3 5" xfId="1609"/>
    <cellStyle name="Porcentagem 3 3 3 5 10" xfId="44154"/>
    <cellStyle name="Porcentagem 3 3 3 5 2" xfId="11427"/>
    <cellStyle name="Porcentagem 3 3 3 5 2 2" xfId="21899"/>
    <cellStyle name="Porcentagem 3 3 3 5 2 3" xfId="33087"/>
    <cellStyle name="Porcentagem 3 3 3 5 3" xfId="13155"/>
    <cellStyle name="Porcentagem 3 3 3 5 3 2" xfId="23792"/>
    <cellStyle name="Porcentagem 3 3 3 5 3 3" xfId="34978"/>
    <cellStyle name="Porcentagem 3 3 3 5 4" xfId="14880"/>
    <cellStyle name="Porcentagem 3 3 3 5 4 2" xfId="25688"/>
    <cellStyle name="Porcentagem 3 3 3 5 4 3" xfId="36874"/>
    <cellStyle name="Porcentagem 3 3 3 5 5" xfId="16605"/>
    <cellStyle name="Porcentagem 3 3 3 5 5 2" xfId="27584"/>
    <cellStyle name="Porcentagem 3 3 3 5 5 3" xfId="38770"/>
    <cellStyle name="Porcentagem 3 3 3 5 6" xfId="18330"/>
    <cellStyle name="Porcentagem 3 3 3 5 6 2" xfId="29480"/>
    <cellStyle name="Porcentagem 3 3 3 5 6 3" xfId="40666"/>
    <cellStyle name="Porcentagem 3 3 3 5 7" xfId="20055"/>
    <cellStyle name="Porcentagem 3 3 3 5 8" xfId="31243"/>
    <cellStyle name="Porcentagem 3 3 3 5 9" xfId="42429"/>
    <cellStyle name="Porcentagem 3 3 3 6" xfId="1925"/>
    <cellStyle name="Porcentagem 3 3 3 6 10" xfId="44442"/>
    <cellStyle name="Porcentagem 3 3 3 6 2" xfId="11715"/>
    <cellStyle name="Porcentagem 3 3 3 6 2 2" xfId="22215"/>
    <cellStyle name="Porcentagem 3 3 3 6 2 3" xfId="33403"/>
    <cellStyle name="Porcentagem 3 3 3 6 3" xfId="13443"/>
    <cellStyle name="Porcentagem 3 3 3 6 3 2" xfId="24108"/>
    <cellStyle name="Porcentagem 3 3 3 6 3 3" xfId="35294"/>
    <cellStyle name="Porcentagem 3 3 3 6 4" xfId="15168"/>
    <cellStyle name="Porcentagem 3 3 3 6 4 2" xfId="26004"/>
    <cellStyle name="Porcentagem 3 3 3 6 4 3" xfId="37190"/>
    <cellStyle name="Porcentagem 3 3 3 6 5" xfId="16893"/>
    <cellStyle name="Porcentagem 3 3 3 6 5 2" xfId="27900"/>
    <cellStyle name="Porcentagem 3 3 3 6 5 3" xfId="39086"/>
    <cellStyle name="Porcentagem 3 3 3 6 6" xfId="18618"/>
    <cellStyle name="Porcentagem 3 3 3 6 6 2" xfId="29796"/>
    <cellStyle name="Porcentagem 3 3 3 6 6 3" xfId="40982"/>
    <cellStyle name="Porcentagem 3 3 3 6 7" xfId="20343"/>
    <cellStyle name="Porcentagem 3 3 3 6 8" xfId="31531"/>
    <cellStyle name="Porcentagem 3 3 3 6 9" xfId="42717"/>
    <cellStyle name="Porcentagem 3 3 3 7" xfId="10274"/>
    <cellStyle name="Porcentagem 3 3 3 7 2" xfId="20635"/>
    <cellStyle name="Porcentagem 3 3 3 7 3" xfId="31823"/>
    <cellStyle name="Porcentagem 3 3 3 8" xfId="12003"/>
    <cellStyle name="Porcentagem 3 3 3 8 2" xfId="22528"/>
    <cellStyle name="Porcentagem 3 3 3 8 3" xfId="33714"/>
    <cellStyle name="Porcentagem 3 3 3 9" xfId="13728"/>
    <cellStyle name="Porcentagem 3 3 3 9 2" xfId="24424"/>
    <cellStyle name="Porcentagem 3 3 3 9 3" xfId="35610"/>
    <cellStyle name="Porcentagem 3 3 4" xfId="503"/>
    <cellStyle name="Porcentagem 3 3 4 10" xfId="43146"/>
    <cellStyle name="Porcentagem 3 3 4 2" xfId="10419"/>
    <cellStyle name="Porcentagem 3 3 4 2 2" xfId="20793"/>
    <cellStyle name="Porcentagem 3 3 4 2 3" xfId="31981"/>
    <cellStyle name="Porcentagem 3 3 4 3" xfId="12147"/>
    <cellStyle name="Porcentagem 3 3 4 3 2" xfId="22686"/>
    <cellStyle name="Porcentagem 3 3 4 3 3" xfId="33872"/>
    <cellStyle name="Porcentagem 3 3 4 4" xfId="13872"/>
    <cellStyle name="Porcentagem 3 3 4 4 2" xfId="24582"/>
    <cellStyle name="Porcentagem 3 3 4 4 3" xfId="35768"/>
    <cellStyle name="Porcentagem 3 3 4 5" xfId="15597"/>
    <cellStyle name="Porcentagem 3 3 4 5 2" xfId="26478"/>
    <cellStyle name="Porcentagem 3 3 4 5 3" xfId="37664"/>
    <cellStyle name="Porcentagem 3 3 4 6" xfId="17322"/>
    <cellStyle name="Porcentagem 3 3 4 6 2" xfId="28374"/>
    <cellStyle name="Porcentagem 3 3 4 6 3" xfId="39560"/>
    <cellStyle name="Porcentagem 3 3 4 7" xfId="19047"/>
    <cellStyle name="Porcentagem 3 3 4 8" xfId="30235"/>
    <cellStyle name="Porcentagem 3 3 4 9" xfId="41421"/>
    <cellStyle name="Porcentagem 3 3 5" xfId="819"/>
    <cellStyle name="Porcentagem 3 3 5 10" xfId="43434"/>
    <cellStyle name="Porcentagem 3 3 5 2" xfId="10707"/>
    <cellStyle name="Porcentagem 3 3 5 2 2" xfId="21109"/>
    <cellStyle name="Porcentagem 3 3 5 2 3" xfId="32297"/>
    <cellStyle name="Porcentagem 3 3 5 3" xfId="12435"/>
    <cellStyle name="Porcentagem 3 3 5 3 2" xfId="23002"/>
    <cellStyle name="Porcentagem 3 3 5 3 3" xfId="34188"/>
    <cellStyle name="Porcentagem 3 3 5 4" xfId="14160"/>
    <cellStyle name="Porcentagem 3 3 5 4 2" xfId="24898"/>
    <cellStyle name="Porcentagem 3 3 5 4 3" xfId="36084"/>
    <cellStyle name="Porcentagem 3 3 5 5" xfId="15885"/>
    <cellStyle name="Porcentagem 3 3 5 5 2" xfId="26794"/>
    <cellStyle name="Porcentagem 3 3 5 5 3" xfId="37980"/>
    <cellStyle name="Porcentagem 3 3 5 6" xfId="17610"/>
    <cellStyle name="Porcentagem 3 3 5 6 2" xfId="28690"/>
    <cellStyle name="Porcentagem 3 3 5 6 3" xfId="39876"/>
    <cellStyle name="Porcentagem 3 3 5 7" xfId="19335"/>
    <cellStyle name="Porcentagem 3 3 5 8" xfId="30523"/>
    <cellStyle name="Porcentagem 3 3 5 9" xfId="41709"/>
    <cellStyle name="Porcentagem 3 3 6" xfId="1135"/>
    <cellStyle name="Porcentagem 3 3 6 10" xfId="43722"/>
    <cellStyle name="Porcentagem 3 3 6 2" xfId="10995"/>
    <cellStyle name="Porcentagem 3 3 6 2 2" xfId="21425"/>
    <cellStyle name="Porcentagem 3 3 6 2 3" xfId="32613"/>
    <cellStyle name="Porcentagem 3 3 6 3" xfId="12723"/>
    <cellStyle name="Porcentagem 3 3 6 3 2" xfId="23318"/>
    <cellStyle name="Porcentagem 3 3 6 3 3" xfId="34504"/>
    <cellStyle name="Porcentagem 3 3 6 4" xfId="14448"/>
    <cellStyle name="Porcentagem 3 3 6 4 2" xfId="25214"/>
    <cellStyle name="Porcentagem 3 3 6 4 3" xfId="36400"/>
    <cellStyle name="Porcentagem 3 3 6 5" xfId="16173"/>
    <cellStyle name="Porcentagem 3 3 6 5 2" xfId="27110"/>
    <cellStyle name="Porcentagem 3 3 6 5 3" xfId="38296"/>
    <cellStyle name="Porcentagem 3 3 6 6" xfId="17898"/>
    <cellStyle name="Porcentagem 3 3 6 6 2" xfId="29006"/>
    <cellStyle name="Porcentagem 3 3 6 6 3" xfId="40192"/>
    <cellStyle name="Porcentagem 3 3 6 7" xfId="19623"/>
    <cellStyle name="Porcentagem 3 3 6 8" xfId="30811"/>
    <cellStyle name="Porcentagem 3 3 6 9" xfId="41997"/>
    <cellStyle name="Porcentagem 3 3 7" xfId="1451"/>
    <cellStyle name="Porcentagem 3 3 7 10" xfId="44010"/>
    <cellStyle name="Porcentagem 3 3 7 2" xfId="11283"/>
    <cellStyle name="Porcentagem 3 3 7 2 2" xfId="21741"/>
    <cellStyle name="Porcentagem 3 3 7 2 3" xfId="32929"/>
    <cellStyle name="Porcentagem 3 3 7 3" xfId="13011"/>
    <cellStyle name="Porcentagem 3 3 7 3 2" xfId="23634"/>
    <cellStyle name="Porcentagem 3 3 7 3 3" xfId="34820"/>
    <cellStyle name="Porcentagem 3 3 7 4" xfId="14736"/>
    <cellStyle name="Porcentagem 3 3 7 4 2" xfId="25530"/>
    <cellStyle name="Porcentagem 3 3 7 4 3" xfId="36716"/>
    <cellStyle name="Porcentagem 3 3 7 5" xfId="16461"/>
    <cellStyle name="Porcentagem 3 3 7 5 2" xfId="27426"/>
    <cellStyle name="Porcentagem 3 3 7 5 3" xfId="38612"/>
    <cellStyle name="Porcentagem 3 3 7 6" xfId="18186"/>
    <cellStyle name="Porcentagem 3 3 7 6 2" xfId="29322"/>
    <cellStyle name="Porcentagem 3 3 7 6 3" xfId="40508"/>
    <cellStyle name="Porcentagem 3 3 7 7" xfId="19911"/>
    <cellStyle name="Porcentagem 3 3 7 8" xfId="31099"/>
    <cellStyle name="Porcentagem 3 3 7 9" xfId="42285"/>
    <cellStyle name="Porcentagem 3 3 8" xfId="1767"/>
    <cellStyle name="Porcentagem 3 3 8 10" xfId="44298"/>
    <cellStyle name="Porcentagem 3 3 8 2" xfId="11571"/>
    <cellStyle name="Porcentagem 3 3 8 2 2" xfId="22057"/>
    <cellStyle name="Porcentagem 3 3 8 2 3" xfId="33245"/>
    <cellStyle name="Porcentagem 3 3 8 3" xfId="13299"/>
    <cellStyle name="Porcentagem 3 3 8 3 2" xfId="23950"/>
    <cellStyle name="Porcentagem 3 3 8 3 3" xfId="35136"/>
    <cellStyle name="Porcentagem 3 3 8 4" xfId="15024"/>
    <cellStyle name="Porcentagem 3 3 8 4 2" xfId="25846"/>
    <cellStyle name="Porcentagem 3 3 8 4 3" xfId="37032"/>
    <cellStyle name="Porcentagem 3 3 8 5" xfId="16749"/>
    <cellStyle name="Porcentagem 3 3 8 5 2" xfId="27742"/>
    <cellStyle name="Porcentagem 3 3 8 5 3" xfId="38928"/>
    <cellStyle name="Porcentagem 3 3 8 6" xfId="18474"/>
    <cellStyle name="Porcentagem 3 3 8 6 2" xfId="29638"/>
    <cellStyle name="Porcentagem 3 3 8 6 3" xfId="40824"/>
    <cellStyle name="Porcentagem 3 3 8 7" xfId="20199"/>
    <cellStyle name="Porcentagem 3 3 8 8" xfId="31387"/>
    <cellStyle name="Porcentagem 3 3 8 9" xfId="42573"/>
    <cellStyle name="Porcentagem 3 3 9" xfId="2034"/>
    <cellStyle name="Porcentagem 3 3 9 2" xfId="20487"/>
    <cellStyle name="Porcentagem 3 3 9 3" xfId="31675"/>
    <cellStyle name="Porcentagem 3 4" xfId="207"/>
    <cellStyle name="Porcentagem 3 4 10" xfId="13604"/>
    <cellStyle name="Porcentagem 3 4 10 2" xfId="24288"/>
    <cellStyle name="Porcentagem 3 4 10 3" xfId="35474"/>
    <cellStyle name="Porcentagem 3 4 11" xfId="15329"/>
    <cellStyle name="Porcentagem 3 4 11 2" xfId="26184"/>
    <cellStyle name="Porcentagem 3 4 11 3" xfId="37370"/>
    <cellStyle name="Porcentagem 3 4 12" xfId="17054"/>
    <cellStyle name="Porcentagem 3 4 12 2" xfId="28080"/>
    <cellStyle name="Porcentagem 3 4 12 3" xfId="39266"/>
    <cellStyle name="Porcentagem 3 4 13" xfId="18779"/>
    <cellStyle name="Porcentagem 3 4 14" xfId="29967"/>
    <cellStyle name="Porcentagem 3 4 15" xfId="41153"/>
    <cellStyle name="Porcentagem 3 4 16" xfId="42878"/>
    <cellStyle name="Porcentagem 3 4 2" xfId="365"/>
    <cellStyle name="Porcentagem 3 4 2 10" xfId="15473"/>
    <cellStyle name="Porcentagem 3 4 2 10 2" xfId="26342"/>
    <cellStyle name="Porcentagem 3 4 2 10 3" xfId="37528"/>
    <cellStyle name="Porcentagem 3 4 2 11" xfId="17198"/>
    <cellStyle name="Porcentagem 3 4 2 11 2" xfId="28238"/>
    <cellStyle name="Porcentagem 3 4 2 11 3" xfId="39424"/>
    <cellStyle name="Porcentagem 3 4 2 12" xfId="18923"/>
    <cellStyle name="Porcentagem 3 4 2 13" xfId="30111"/>
    <cellStyle name="Porcentagem 3 4 2 14" xfId="41297"/>
    <cellStyle name="Porcentagem 3 4 2 15" xfId="43022"/>
    <cellStyle name="Porcentagem 3 4 2 2" xfId="683"/>
    <cellStyle name="Porcentagem 3 4 2 2 10" xfId="43310"/>
    <cellStyle name="Porcentagem 3 4 2 2 2" xfId="10583"/>
    <cellStyle name="Porcentagem 3 4 2 2 2 2" xfId="20973"/>
    <cellStyle name="Porcentagem 3 4 2 2 2 3" xfId="32161"/>
    <cellStyle name="Porcentagem 3 4 2 2 3" xfId="12311"/>
    <cellStyle name="Porcentagem 3 4 2 2 3 2" xfId="22866"/>
    <cellStyle name="Porcentagem 3 4 2 2 3 3" xfId="34052"/>
    <cellStyle name="Porcentagem 3 4 2 2 4" xfId="14036"/>
    <cellStyle name="Porcentagem 3 4 2 2 4 2" xfId="24762"/>
    <cellStyle name="Porcentagem 3 4 2 2 4 3" xfId="35948"/>
    <cellStyle name="Porcentagem 3 4 2 2 5" xfId="15761"/>
    <cellStyle name="Porcentagem 3 4 2 2 5 2" xfId="26658"/>
    <cellStyle name="Porcentagem 3 4 2 2 5 3" xfId="37844"/>
    <cellStyle name="Porcentagem 3 4 2 2 6" xfId="17486"/>
    <cellStyle name="Porcentagem 3 4 2 2 6 2" xfId="28554"/>
    <cellStyle name="Porcentagem 3 4 2 2 6 3" xfId="39740"/>
    <cellStyle name="Porcentagem 3 4 2 2 7" xfId="19211"/>
    <cellStyle name="Porcentagem 3 4 2 2 8" xfId="30399"/>
    <cellStyle name="Porcentagem 3 4 2 2 9" xfId="41585"/>
    <cellStyle name="Porcentagem 3 4 2 3" xfId="999"/>
    <cellStyle name="Porcentagem 3 4 2 3 10" xfId="43598"/>
    <cellStyle name="Porcentagem 3 4 2 3 2" xfId="10871"/>
    <cellStyle name="Porcentagem 3 4 2 3 2 2" xfId="21289"/>
    <cellStyle name="Porcentagem 3 4 2 3 2 3" xfId="32477"/>
    <cellStyle name="Porcentagem 3 4 2 3 3" xfId="12599"/>
    <cellStyle name="Porcentagem 3 4 2 3 3 2" xfId="23182"/>
    <cellStyle name="Porcentagem 3 4 2 3 3 3" xfId="34368"/>
    <cellStyle name="Porcentagem 3 4 2 3 4" xfId="14324"/>
    <cellStyle name="Porcentagem 3 4 2 3 4 2" xfId="25078"/>
    <cellStyle name="Porcentagem 3 4 2 3 4 3" xfId="36264"/>
    <cellStyle name="Porcentagem 3 4 2 3 5" xfId="16049"/>
    <cellStyle name="Porcentagem 3 4 2 3 5 2" xfId="26974"/>
    <cellStyle name="Porcentagem 3 4 2 3 5 3" xfId="38160"/>
    <cellStyle name="Porcentagem 3 4 2 3 6" xfId="17774"/>
    <cellStyle name="Porcentagem 3 4 2 3 6 2" xfId="28870"/>
    <cellStyle name="Porcentagem 3 4 2 3 6 3" xfId="40056"/>
    <cellStyle name="Porcentagem 3 4 2 3 7" xfId="19499"/>
    <cellStyle name="Porcentagem 3 4 2 3 8" xfId="30687"/>
    <cellStyle name="Porcentagem 3 4 2 3 9" xfId="41873"/>
    <cellStyle name="Porcentagem 3 4 2 4" xfId="1315"/>
    <cellStyle name="Porcentagem 3 4 2 4 10" xfId="43886"/>
    <cellStyle name="Porcentagem 3 4 2 4 2" xfId="11159"/>
    <cellStyle name="Porcentagem 3 4 2 4 2 2" xfId="21605"/>
    <cellStyle name="Porcentagem 3 4 2 4 2 3" xfId="32793"/>
    <cellStyle name="Porcentagem 3 4 2 4 3" xfId="12887"/>
    <cellStyle name="Porcentagem 3 4 2 4 3 2" xfId="23498"/>
    <cellStyle name="Porcentagem 3 4 2 4 3 3" xfId="34684"/>
    <cellStyle name="Porcentagem 3 4 2 4 4" xfId="14612"/>
    <cellStyle name="Porcentagem 3 4 2 4 4 2" xfId="25394"/>
    <cellStyle name="Porcentagem 3 4 2 4 4 3" xfId="36580"/>
    <cellStyle name="Porcentagem 3 4 2 4 5" xfId="16337"/>
    <cellStyle name="Porcentagem 3 4 2 4 5 2" xfId="27290"/>
    <cellStyle name="Porcentagem 3 4 2 4 5 3" xfId="38476"/>
    <cellStyle name="Porcentagem 3 4 2 4 6" xfId="18062"/>
    <cellStyle name="Porcentagem 3 4 2 4 6 2" xfId="29186"/>
    <cellStyle name="Porcentagem 3 4 2 4 6 3" xfId="40372"/>
    <cellStyle name="Porcentagem 3 4 2 4 7" xfId="19787"/>
    <cellStyle name="Porcentagem 3 4 2 4 8" xfId="30975"/>
    <cellStyle name="Porcentagem 3 4 2 4 9" xfId="42161"/>
    <cellStyle name="Porcentagem 3 4 2 5" xfId="1631"/>
    <cellStyle name="Porcentagem 3 4 2 5 10" xfId="44174"/>
    <cellStyle name="Porcentagem 3 4 2 5 2" xfId="11447"/>
    <cellStyle name="Porcentagem 3 4 2 5 2 2" xfId="21921"/>
    <cellStyle name="Porcentagem 3 4 2 5 2 3" xfId="33109"/>
    <cellStyle name="Porcentagem 3 4 2 5 3" xfId="13175"/>
    <cellStyle name="Porcentagem 3 4 2 5 3 2" xfId="23814"/>
    <cellStyle name="Porcentagem 3 4 2 5 3 3" xfId="35000"/>
    <cellStyle name="Porcentagem 3 4 2 5 4" xfId="14900"/>
    <cellStyle name="Porcentagem 3 4 2 5 4 2" xfId="25710"/>
    <cellStyle name="Porcentagem 3 4 2 5 4 3" xfId="36896"/>
    <cellStyle name="Porcentagem 3 4 2 5 5" xfId="16625"/>
    <cellStyle name="Porcentagem 3 4 2 5 5 2" xfId="27606"/>
    <cellStyle name="Porcentagem 3 4 2 5 5 3" xfId="38792"/>
    <cellStyle name="Porcentagem 3 4 2 5 6" xfId="18350"/>
    <cellStyle name="Porcentagem 3 4 2 5 6 2" xfId="29502"/>
    <cellStyle name="Porcentagem 3 4 2 5 6 3" xfId="40688"/>
    <cellStyle name="Porcentagem 3 4 2 5 7" xfId="20075"/>
    <cellStyle name="Porcentagem 3 4 2 5 8" xfId="31263"/>
    <cellStyle name="Porcentagem 3 4 2 5 9" xfId="42449"/>
    <cellStyle name="Porcentagem 3 4 2 6" xfId="1947"/>
    <cellStyle name="Porcentagem 3 4 2 6 10" xfId="44462"/>
    <cellStyle name="Porcentagem 3 4 2 6 2" xfId="11735"/>
    <cellStyle name="Porcentagem 3 4 2 6 2 2" xfId="22237"/>
    <cellStyle name="Porcentagem 3 4 2 6 2 3" xfId="33425"/>
    <cellStyle name="Porcentagem 3 4 2 6 3" xfId="13463"/>
    <cellStyle name="Porcentagem 3 4 2 6 3 2" xfId="24130"/>
    <cellStyle name="Porcentagem 3 4 2 6 3 3" xfId="35316"/>
    <cellStyle name="Porcentagem 3 4 2 6 4" xfId="15188"/>
    <cellStyle name="Porcentagem 3 4 2 6 4 2" xfId="26026"/>
    <cellStyle name="Porcentagem 3 4 2 6 4 3" xfId="37212"/>
    <cellStyle name="Porcentagem 3 4 2 6 5" xfId="16913"/>
    <cellStyle name="Porcentagem 3 4 2 6 5 2" xfId="27922"/>
    <cellStyle name="Porcentagem 3 4 2 6 5 3" xfId="39108"/>
    <cellStyle name="Porcentagem 3 4 2 6 6" xfId="18638"/>
    <cellStyle name="Porcentagem 3 4 2 6 6 2" xfId="29818"/>
    <cellStyle name="Porcentagem 3 4 2 6 6 3" xfId="41004"/>
    <cellStyle name="Porcentagem 3 4 2 6 7" xfId="20363"/>
    <cellStyle name="Porcentagem 3 4 2 6 8" xfId="31551"/>
    <cellStyle name="Porcentagem 3 4 2 6 9" xfId="42737"/>
    <cellStyle name="Porcentagem 3 4 2 7" xfId="10294"/>
    <cellStyle name="Porcentagem 3 4 2 7 2" xfId="20657"/>
    <cellStyle name="Porcentagem 3 4 2 7 3" xfId="31845"/>
    <cellStyle name="Porcentagem 3 4 2 8" xfId="12023"/>
    <cellStyle name="Porcentagem 3 4 2 8 2" xfId="22550"/>
    <cellStyle name="Porcentagem 3 4 2 8 3" xfId="33736"/>
    <cellStyle name="Porcentagem 3 4 2 9" xfId="13748"/>
    <cellStyle name="Porcentagem 3 4 2 9 2" xfId="24446"/>
    <cellStyle name="Porcentagem 3 4 2 9 3" xfId="35632"/>
    <cellStyle name="Porcentagem 3 4 3" xfId="525"/>
    <cellStyle name="Porcentagem 3 4 3 10" xfId="43166"/>
    <cellStyle name="Porcentagem 3 4 3 2" xfId="10439"/>
    <cellStyle name="Porcentagem 3 4 3 2 2" xfId="20815"/>
    <cellStyle name="Porcentagem 3 4 3 2 3" xfId="32003"/>
    <cellStyle name="Porcentagem 3 4 3 3" xfId="12167"/>
    <cellStyle name="Porcentagem 3 4 3 3 2" xfId="22708"/>
    <cellStyle name="Porcentagem 3 4 3 3 3" xfId="33894"/>
    <cellStyle name="Porcentagem 3 4 3 4" xfId="13892"/>
    <cellStyle name="Porcentagem 3 4 3 4 2" xfId="24604"/>
    <cellStyle name="Porcentagem 3 4 3 4 3" xfId="35790"/>
    <cellStyle name="Porcentagem 3 4 3 5" xfId="15617"/>
    <cellStyle name="Porcentagem 3 4 3 5 2" xfId="26500"/>
    <cellStyle name="Porcentagem 3 4 3 5 3" xfId="37686"/>
    <cellStyle name="Porcentagem 3 4 3 6" xfId="17342"/>
    <cellStyle name="Porcentagem 3 4 3 6 2" xfId="28396"/>
    <cellStyle name="Porcentagem 3 4 3 6 3" xfId="39582"/>
    <cellStyle name="Porcentagem 3 4 3 7" xfId="19067"/>
    <cellStyle name="Porcentagem 3 4 3 8" xfId="30255"/>
    <cellStyle name="Porcentagem 3 4 3 9" xfId="41441"/>
    <cellStyle name="Porcentagem 3 4 4" xfId="841"/>
    <cellStyle name="Porcentagem 3 4 4 10" xfId="43454"/>
    <cellStyle name="Porcentagem 3 4 4 2" xfId="10727"/>
    <cellStyle name="Porcentagem 3 4 4 2 2" xfId="21131"/>
    <cellStyle name="Porcentagem 3 4 4 2 3" xfId="32319"/>
    <cellStyle name="Porcentagem 3 4 4 3" xfId="12455"/>
    <cellStyle name="Porcentagem 3 4 4 3 2" xfId="23024"/>
    <cellStyle name="Porcentagem 3 4 4 3 3" xfId="34210"/>
    <cellStyle name="Porcentagem 3 4 4 4" xfId="14180"/>
    <cellStyle name="Porcentagem 3 4 4 4 2" xfId="24920"/>
    <cellStyle name="Porcentagem 3 4 4 4 3" xfId="36106"/>
    <cellStyle name="Porcentagem 3 4 4 5" xfId="15905"/>
    <cellStyle name="Porcentagem 3 4 4 5 2" xfId="26816"/>
    <cellStyle name="Porcentagem 3 4 4 5 3" xfId="38002"/>
    <cellStyle name="Porcentagem 3 4 4 6" xfId="17630"/>
    <cellStyle name="Porcentagem 3 4 4 6 2" xfId="28712"/>
    <cellStyle name="Porcentagem 3 4 4 6 3" xfId="39898"/>
    <cellStyle name="Porcentagem 3 4 4 7" xfId="19355"/>
    <cellStyle name="Porcentagem 3 4 4 8" xfId="30543"/>
    <cellStyle name="Porcentagem 3 4 4 9" xfId="41729"/>
    <cellStyle name="Porcentagem 3 4 5" xfId="1157"/>
    <cellStyle name="Porcentagem 3 4 5 10" xfId="43742"/>
    <cellStyle name="Porcentagem 3 4 5 2" xfId="11015"/>
    <cellStyle name="Porcentagem 3 4 5 2 2" xfId="21447"/>
    <cellStyle name="Porcentagem 3 4 5 2 3" xfId="32635"/>
    <cellStyle name="Porcentagem 3 4 5 3" xfId="12743"/>
    <cellStyle name="Porcentagem 3 4 5 3 2" xfId="23340"/>
    <cellStyle name="Porcentagem 3 4 5 3 3" xfId="34526"/>
    <cellStyle name="Porcentagem 3 4 5 4" xfId="14468"/>
    <cellStyle name="Porcentagem 3 4 5 4 2" xfId="25236"/>
    <cellStyle name="Porcentagem 3 4 5 4 3" xfId="36422"/>
    <cellStyle name="Porcentagem 3 4 5 5" xfId="16193"/>
    <cellStyle name="Porcentagem 3 4 5 5 2" xfId="27132"/>
    <cellStyle name="Porcentagem 3 4 5 5 3" xfId="38318"/>
    <cellStyle name="Porcentagem 3 4 5 6" xfId="17918"/>
    <cellStyle name="Porcentagem 3 4 5 6 2" xfId="29028"/>
    <cellStyle name="Porcentagem 3 4 5 6 3" xfId="40214"/>
    <cellStyle name="Porcentagem 3 4 5 7" xfId="19643"/>
    <cellStyle name="Porcentagem 3 4 5 8" xfId="30831"/>
    <cellStyle name="Porcentagem 3 4 5 9" xfId="42017"/>
    <cellStyle name="Porcentagem 3 4 6" xfId="1473"/>
    <cellStyle name="Porcentagem 3 4 6 10" xfId="44030"/>
    <cellStyle name="Porcentagem 3 4 6 2" xfId="11303"/>
    <cellStyle name="Porcentagem 3 4 6 2 2" xfId="21763"/>
    <cellStyle name="Porcentagem 3 4 6 2 3" xfId="32951"/>
    <cellStyle name="Porcentagem 3 4 6 3" xfId="13031"/>
    <cellStyle name="Porcentagem 3 4 6 3 2" xfId="23656"/>
    <cellStyle name="Porcentagem 3 4 6 3 3" xfId="34842"/>
    <cellStyle name="Porcentagem 3 4 6 4" xfId="14756"/>
    <cellStyle name="Porcentagem 3 4 6 4 2" xfId="25552"/>
    <cellStyle name="Porcentagem 3 4 6 4 3" xfId="36738"/>
    <cellStyle name="Porcentagem 3 4 6 5" xfId="16481"/>
    <cellStyle name="Porcentagem 3 4 6 5 2" xfId="27448"/>
    <cellStyle name="Porcentagem 3 4 6 5 3" xfId="38634"/>
    <cellStyle name="Porcentagem 3 4 6 6" xfId="18206"/>
    <cellStyle name="Porcentagem 3 4 6 6 2" xfId="29344"/>
    <cellStyle name="Porcentagem 3 4 6 6 3" xfId="40530"/>
    <cellStyle name="Porcentagem 3 4 6 7" xfId="19931"/>
    <cellStyle name="Porcentagem 3 4 6 8" xfId="31119"/>
    <cellStyle name="Porcentagem 3 4 6 9" xfId="42305"/>
    <cellStyle name="Porcentagem 3 4 7" xfId="1789"/>
    <cellStyle name="Porcentagem 3 4 7 10" xfId="44318"/>
    <cellStyle name="Porcentagem 3 4 7 2" xfId="11591"/>
    <cellStyle name="Porcentagem 3 4 7 2 2" xfId="22079"/>
    <cellStyle name="Porcentagem 3 4 7 2 3" xfId="33267"/>
    <cellStyle name="Porcentagem 3 4 7 3" xfId="13319"/>
    <cellStyle name="Porcentagem 3 4 7 3 2" xfId="23972"/>
    <cellStyle name="Porcentagem 3 4 7 3 3" xfId="35158"/>
    <cellStyle name="Porcentagem 3 4 7 4" xfId="15044"/>
    <cellStyle name="Porcentagem 3 4 7 4 2" xfId="25868"/>
    <cellStyle name="Porcentagem 3 4 7 4 3" xfId="37054"/>
    <cellStyle name="Porcentagem 3 4 7 5" xfId="16769"/>
    <cellStyle name="Porcentagem 3 4 7 5 2" xfId="27764"/>
    <cellStyle name="Porcentagem 3 4 7 5 3" xfId="38950"/>
    <cellStyle name="Porcentagem 3 4 7 6" xfId="18494"/>
    <cellStyle name="Porcentagem 3 4 7 6 2" xfId="29660"/>
    <cellStyle name="Porcentagem 3 4 7 6 3" xfId="40846"/>
    <cellStyle name="Porcentagem 3 4 7 7" xfId="20219"/>
    <cellStyle name="Porcentagem 3 4 7 8" xfId="31407"/>
    <cellStyle name="Porcentagem 3 4 7 9" xfId="42593"/>
    <cellStyle name="Porcentagem 3 4 8" xfId="2072"/>
    <cellStyle name="Porcentagem 3 4 8 2" xfId="20507"/>
    <cellStyle name="Porcentagem 3 4 8 3" xfId="31695"/>
    <cellStyle name="Porcentagem 3 4 9" xfId="11879"/>
    <cellStyle name="Porcentagem 3 4 9 2" xfId="22392"/>
    <cellStyle name="Porcentagem 3 4 9 3" xfId="33578"/>
    <cellStyle name="Porcentagem 3 5" xfId="229"/>
    <cellStyle name="Porcentagem 3 5 10" xfId="13624"/>
    <cellStyle name="Porcentagem 3 5 10 2" xfId="24310"/>
    <cellStyle name="Porcentagem 3 5 10 3" xfId="35496"/>
    <cellStyle name="Porcentagem 3 5 11" xfId="15349"/>
    <cellStyle name="Porcentagem 3 5 11 2" xfId="26206"/>
    <cellStyle name="Porcentagem 3 5 11 3" xfId="37392"/>
    <cellStyle name="Porcentagem 3 5 12" xfId="17074"/>
    <cellStyle name="Porcentagem 3 5 12 2" xfId="28102"/>
    <cellStyle name="Porcentagem 3 5 12 3" xfId="39288"/>
    <cellStyle name="Porcentagem 3 5 13" xfId="18799"/>
    <cellStyle name="Porcentagem 3 5 14" xfId="29987"/>
    <cellStyle name="Porcentagem 3 5 15" xfId="41173"/>
    <cellStyle name="Porcentagem 3 5 16" xfId="42898"/>
    <cellStyle name="Porcentagem 3 5 2" xfId="387"/>
    <cellStyle name="Porcentagem 3 5 2 10" xfId="15493"/>
    <cellStyle name="Porcentagem 3 5 2 10 2" xfId="26364"/>
    <cellStyle name="Porcentagem 3 5 2 10 3" xfId="37550"/>
    <cellStyle name="Porcentagem 3 5 2 11" xfId="17218"/>
    <cellStyle name="Porcentagem 3 5 2 11 2" xfId="28260"/>
    <cellStyle name="Porcentagem 3 5 2 11 3" xfId="39446"/>
    <cellStyle name="Porcentagem 3 5 2 12" xfId="18943"/>
    <cellStyle name="Porcentagem 3 5 2 13" xfId="30131"/>
    <cellStyle name="Porcentagem 3 5 2 14" xfId="41317"/>
    <cellStyle name="Porcentagem 3 5 2 15" xfId="43042"/>
    <cellStyle name="Porcentagem 3 5 2 2" xfId="705"/>
    <cellStyle name="Porcentagem 3 5 2 2 10" xfId="43330"/>
    <cellStyle name="Porcentagem 3 5 2 2 2" xfId="10603"/>
    <cellStyle name="Porcentagem 3 5 2 2 2 2" xfId="20995"/>
    <cellStyle name="Porcentagem 3 5 2 2 2 3" xfId="32183"/>
    <cellStyle name="Porcentagem 3 5 2 2 3" xfId="12331"/>
    <cellStyle name="Porcentagem 3 5 2 2 3 2" xfId="22888"/>
    <cellStyle name="Porcentagem 3 5 2 2 3 3" xfId="34074"/>
    <cellStyle name="Porcentagem 3 5 2 2 4" xfId="14056"/>
    <cellStyle name="Porcentagem 3 5 2 2 4 2" xfId="24784"/>
    <cellStyle name="Porcentagem 3 5 2 2 4 3" xfId="35970"/>
    <cellStyle name="Porcentagem 3 5 2 2 5" xfId="15781"/>
    <cellStyle name="Porcentagem 3 5 2 2 5 2" xfId="26680"/>
    <cellStyle name="Porcentagem 3 5 2 2 5 3" xfId="37866"/>
    <cellStyle name="Porcentagem 3 5 2 2 6" xfId="17506"/>
    <cellStyle name="Porcentagem 3 5 2 2 6 2" xfId="28576"/>
    <cellStyle name="Porcentagem 3 5 2 2 6 3" xfId="39762"/>
    <cellStyle name="Porcentagem 3 5 2 2 7" xfId="19231"/>
    <cellStyle name="Porcentagem 3 5 2 2 8" xfId="30419"/>
    <cellStyle name="Porcentagem 3 5 2 2 9" xfId="41605"/>
    <cellStyle name="Porcentagem 3 5 2 3" xfId="1021"/>
    <cellStyle name="Porcentagem 3 5 2 3 10" xfId="43618"/>
    <cellStyle name="Porcentagem 3 5 2 3 2" xfId="10891"/>
    <cellStyle name="Porcentagem 3 5 2 3 2 2" xfId="21311"/>
    <cellStyle name="Porcentagem 3 5 2 3 2 3" xfId="32499"/>
    <cellStyle name="Porcentagem 3 5 2 3 3" xfId="12619"/>
    <cellStyle name="Porcentagem 3 5 2 3 3 2" xfId="23204"/>
    <cellStyle name="Porcentagem 3 5 2 3 3 3" xfId="34390"/>
    <cellStyle name="Porcentagem 3 5 2 3 4" xfId="14344"/>
    <cellStyle name="Porcentagem 3 5 2 3 4 2" xfId="25100"/>
    <cellStyle name="Porcentagem 3 5 2 3 4 3" xfId="36286"/>
    <cellStyle name="Porcentagem 3 5 2 3 5" xfId="16069"/>
    <cellStyle name="Porcentagem 3 5 2 3 5 2" xfId="26996"/>
    <cellStyle name="Porcentagem 3 5 2 3 5 3" xfId="38182"/>
    <cellStyle name="Porcentagem 3 5 2 3 6" xfId="17794"/>
    <cellStyle name="Porcentagem 3 5 2 3 6 2" xfId="28892"/>
    <cellStyle name="Porcentagem 3 5 2 3 6 3" xfId="40078"/>
    <cellStyle name="Porcentagem 3 5 2 3 7" xfId="19519"/>
    <cellStyle name="Porcentagem 3 5 2 3 8" xfId="30707"/>
    <cellStyle name="Porcentagem 3 5 2 3 9" xfId="41893"/>
    <cellStyle name="Porcentagem 3 5 2 4" xfId="1337"/>
    <cellStyle name="Porcentagem 3 5 2 4 10" xfId="43906"/>
    <cellStyle name="Porcentagem 3 5 2 4 2" xfId="11179"/>
    <cellStyle name="Porcentagem 3 5 2 4 2 2" xfId="21627"/>
    <cellStyle name="Porcentagem 3 5 2 4 2 3" xfId="32815"/>
    <cellStyle name="Porcentagem 3 5 2 4 3" xfId="12907"/>
    <cellStyle name="Porcentagem 3 5 2 4 3 2" xfId="23520"/>
    <cellStyle name="Porcentagem 3 5 2 4 3 3" xfId="34706"/>
    <cellStyle name="Porcentagem 3 5 2 4 4" xfId="14632"/>
    <cellStyle name="Porcentagem 3 5 2 4 4 2" xfId="25416"/>
    <cellStyle name="Porcentagem 3 5 2 4 4 3" xfId="36602"/>
    <cellStyle name="Porcentagem 3 5 2 4 5" xfId="16357"/>
    <cellStyle name="Porcentagem 3 5 2 4 5 2" xfId="27312"/>
    <cellStyle name="Porcentagem 3 5 2 4 5 3" xfId="38498"/>
    <cellStyle name="Porcentagem 3 5 2 4 6" xfId="18082"/>
    <cellStyle name="Porcentagem 3 5 2 4 6 2" xfId="29208"/>
    <cellStyle name="Porcentagem 3 5 2 4 6 3" xfId="40394"/>
    <cellStyle name="Porcentagem 3 5 2 4 7" xfId="19807"/>
    <cellStyle name="Porcentagem 3 5 2 4 8" xfId="30995"/>
    <cellStyle name="Porcentagem 3 5 2 4 9" xfId="42181"/>
    <cellStyle name="Porcentagem 3 5 2 5" xfId="1653"/>
    <cellStyle name="Porcentagem 3 5 2 5 10" xfId="44194"/>
    <cellStyle name="Porcentagem 3 5 2 5 2" xfId="11467"/>
    <cellStyle name="Porcentagem 3 5 2 5 2 2" xfId="21943"/>
    <cellStyle name="Porcentagem 3 5 2 5 2 3" xfId="33131"/>
    <cellStyle name="Porcentagem 3 5 2 5 3" xfId="13195"/>
    <cellStyle name="Porcentagem 3 5 2 5 3 2" xfId="23836"/>
    <cellStyle name="Porcentagem 3 5 2 5 3 3" xfId="35022"/>
    <cellStyle name="Porcentagem 3 5 2 5 4" xfId="14920"/>
    <cellStyle name="Porcentagem 3 5 2 5 4 2" xfId="25732"/>
    <cellStyle name="Porcentagem 3 5 2 5 4 3" xfId="36918"/>
    <cellStyle name="Porcentagem 3 5 2 5 5" xfId="16645"/>
    <cellStyle name="Porcentagem 3 5 2 5 5 2" xfId="27628"/>
    <cellStyle name="Porcentagem 3 5 2 5 5 3" xfId="38814"/>
    <cellStyle name="Porcentagem 3 5 2 5 6" xfId="18370"/>
    <cellStyle name="Porcentagem 3 5 2 5 6 2" xfId="29524"/>
    <cellStyle name="Porcentagem 3 5 2 5 6 3" xfId="40710"/>
    <cellStyle name="Porcentagem 3 5 2 5 7" xfId="20095"/>
    <cellStyle name="Porcentagem 3 5 2 5 8" xfId="31283"/>
    <cellStyle name="Porcentagem 3 5 2 5 9" xfId="42469"/>
    <cellStyle name="Porcentagem 3 5 2 6" xfId="1969"/>
    <cellStyle name="Porcentagem 3 5 2 6 10" xfId="44482"/>
    <cellStyle name="Porcentagem 3 5 2 6 2" xfId="11755"/>
    <cellStyle name="Porcentagem 3 5 2 6 2 2" xfId="22259"/>
    <cellStyle name="Porcentagem 3 5 2 6 2 3" xfId="33447"/>
    <cellStyle name="Porcentagem 3 5 2 6 3" xfId="13483"/>
    <cellStyle name="Porcentagem 3 5 2 6 3 2" xfId="24152"/>
    <cellStyle name="Porcentagem 3 5 2 6 3 3" xfId="35338"/>
    <cellStyle name="Porcentagem 3 5 2 6 4" xfId="15208"/>
    <cellStyle name="Porcentagem 3 5 2 6 4 2" xfId="26048"/>
    <cellStyle name="Porcentagem 3 5 2 6 4 3" xfId="37234"/>
    <cellStyle name="Porcentagem 3 5 2 6 5" xfId="16933"/>
    <cellStyle name="Porcentagem 3 5 2 6 5 2" xfId="27944"/>
    <cellStyle name="Porcentagem 3 5 2 6 5 3" xfId="39130"/>
    <cellStyle name="Porcentagem 3 5 2 6 6" xfId="18658"/>
    <cellStyle name="Porcentagem 3 5 2 6 6 2" xfId="29840"/>
    <cellStyle name="Porcentagem 3 5 2 6 6 3" xfId="41026"/>
    <cellStyle name="Porcentagem 3 5 2 6 7" xfId="20383"/>
    <cellStyle name="Porcentagem 3 5 2 6 8" xfId="31571"/>
    <cellStyle name="Porcentagem 3 5 2 6 9" xfId="42757"/>
    <cellStyle name="Porcentagem 3 5 2 7" xfId="10314"/>
    <cellStyle name="Porcentagem 3 5 2 7 2" xfId="20679"/>
    <cellStyle name="Porcentagem 3 5 2 7 3" xfId="31867"/>
    <cellStyle name="Porcentagem 3 5 2 8" xfId="12043"/>
    <cellStyle name="Porcentagem 3 5 2 8 2" xfId="22572"/>
    <cellStyle name="Porcentagem 3 5 2 8 3" xfId="33758"/>
    <cellStyle name="Porcentagem 3 5 2 9" xfId="13768"/>
    <cellStyle name="Porcentagem 3 5 2 9 2" xfId="24468"/>
    <cellStyle name="Porcentagem 3 5 2 9 3" xfId="35654"/>
    <cellStyle name="Porcentagem 3 5 3" xfId="547"/>
    <cellStyle name="Porcentagem 3 5 3 10" xfId="43186"/>
    <cellStyle name="Porcentagem 3 5 3 2" xfId="10459"/>
    <cellStyle name="Porcentagem 3 5 3 2 2" xfId="20837"/>
    <cellStyle name="Porcentagem 3 5 3 2 3" xfId="32025"/>
    <cellStyle name="Porcentagem 3 5 3 3" xfId="12187"/>
    <cellStyle name="Porcentagem 3 5 3 3 2" xfId="22730"/>
    <cellStyle name="Porcentagem 3 5 3 3 3" xfId="33916"/>
    <cellStyle name="Porcentagem 3 5 3 4" xfId="13912"/>
    <cellStyle name="Porcentagem 3 5 3 4 2" xfId="24626"/>
    <cellStyle name="Porcentagem 3 5 3 4 3" xfId="35812"/>
    <cellStyle name="Porcentagem 3 5 3 5" xfId="15637"/>
    <cellStyle name="Porcentagem 3 5 3 5 2" xfId="26522"/>
    <cellStyle name="Porcentagem 3 5 3 5 3" xfId="37708"/>
    <cellStyle name="Porcentagem 3 5 3 6" xfId="17362"/>
    <cellStyle name="Porcentagem 3 5 3 6 2" xfId="28418"/>
    <cellStyle name="Porcentagem 3 5 3 6 3" xfId="39604"/>
    <cellStyle name="Porcentagem 3 5 3 7" xfId="19087"/>
    <cellStyle name="Porcentagem 3 5 3 8" xfId="30275"/>
    <cellStyle name="Porcentagem 3 5 3 9" xfId="41461"/>
    <cellStyle name="Porcentagem 3 5 4" xfId="863"/>
    <cellStyle name="Porcentagem 3 5 4 10" xfId="43474"/>
    <cellStyle name="Porcentagem 3 5 4 2" xfId="10747"/>
    <cellStyle name="Porcentagem 3 5 4 2 2" xfId="21153"/>
    <cellStyle name="Porcentagem 3 5 4 2 3" xfId="32341"/>
    <cellStyle name="Porcentagem 3 5 4 3" xfId="12475"/>
    <cellStyle name="Porcentagem 3 5 4 3 2" xfId="23046"/>
    <cellStyle name="Porcentagem 3 5 4 3 3" xfId="34232"/>
    <cellStyle name="Porcentagem 3 5 4 4" xfId="14200"/>
    <cellStyle name="Porcentagem 3 5 4 4 2" xfId="24942"/>
    <cellStyle name="Porcentagem 3 5 4 4 3" xfId="36128"/>
    <cellStyle name="Porcentagem 3 5 4 5" xfId="15925"/>
    <cellStyle name="Porcentagem 3 5 4 5 2" xfId="26838"/>
    <cellStyle name="Porcentagem 3 5 4 5 3" xfId="38024"/>
    <cellStyle name="Porcentagem 3 5 4 6" xfId="17650"/>
    <cellStyle name="Porcentagem 3 5 4 6 2" xfId="28734"/>
    <cellStyle name="Porcentagem 3 5 4 6 3" xfId="39920"/>
    <cellStyle name="Porcentagem 3 5 4 7" xfId="19375"/>
    <cellStyle name="Porcentagem 3 5 4 8" xfId="30563"/>
    <cellStyle name="Porcentagem 3 5 4 9" xfId="41749"/>
    <cellStyle name="Porcentagem 3 5 5" xfId="1179"/>
    <cellStyle name="Porcentagem 3 5 5 10" xfId="43762"/>
    <cellStyle name="Porcentagem 3 5 5 2" xfId="11035"/>
    <cellStyle name="Porcentagem 3 5 5 2 2" xfId="21469"/>
    <cellStyle name="Porcentagem 3 5 5 2 3" xfId="32657"/>
    <cellStyle name="Porcentagem 3 5 5 3" xfId="12763"/>
    <cellStyle name="Porcentagem 3 5 5 3 2" xfId="23362"/>
    <cellStyle name="Porcentagem 3 5 5 3 3" xfId="34548"/>
    <cellStyle name="Porcentagem 3 5 5 4" xfId="14488"/>
    <cellStyle name="Porcentagem 3 5 5 4 2" xfId="25258"/>
    <cellStyle name="Porcentagem 3 5 5 4 3" xfId="36444"/>
    <cellStyle name="Porcentagem 3 5 5 5" xfId="16213"/>
    <cellStyle name="Porcentagem 3 5 5 5 2" xfId="27154"/>
    <cellStyle name="Porcentagem 3 5 5 5 3" xfId="38340"/>
    <cellStyle name="Porcentagem 3 5 5 6" xfId="17938"/>
    <cellStyle name="Porcentagem 3 5 5 6 2" xfId="29050"/>
    <cellStyle name="Porcentagem 3 5 5 6 3" xfId="40236"/>
    <cellStyle name="Porcentagem 3 5 5 7" xfId="19663"/>
    <cellStyle name="Porcentagem 3 5 5 8" xfId="30851"/>
    <cellStyle name="Porcentagem 3 5 5 9" xfId="42037"/>
    <cellStyle name="Porcentagem 3 5 6" xfId="1495"/>
    <cellStyle name="Porcentagem 3 5 6 10" xfId="44050"/>
    <cellStyle name="Porcentagem 3 5 6 2" xfId="11323"/>
    <cellStyle name="Porcentagem 3 5 6 2 2" xfId="21785"/>
    <cellStyle name="Porcentagem 3 5 6 2 3" xfId="32973"/>
    <cellStyle name="Porcentagem 3 5 6 3" xfId="13051"/>
    <cellStyle name="Porcentagem 3 5 6 3 2" xfId="23678"/>
    <cellStyle name="Porcentagem 3 5 6 3 3" xfId="34864"/>
    <cellStyle name="Porcentagem 3 5 6 4" xfId="14776"/>
    <cellStyle name="Porcentagem 3 5 6 4 2" xfId="25574"/>
    <cellStyle name="Porcentagem 3 5 6 4 3" xfId="36760"/>
    <cellStyle name="Porcentagem 3 5 6 5" xfId="16501"/>
    <cellStyle name="Porcentagem 3 5 6 5 2" xfId="27470"/>
    <cellStyle name="Porcentagem 3 5 6 5 3" xfId="38656"/>
    <cellStyle name="Porcentagem 3 5 6 6" xfId="18226"/>
    <cellStyle name="Porcentagem 3 5 6 6 2" xfId="29366"/>
    <cellStyle name="Porcentagem 3 5 6 6 3" xfId="40552"/>
    <cellStyle name="Porcentagem 3 5 6 7" xfId="19951"/>
    <cellStyle name="Porcentagem 3 5 6 8" xfId="31139"/>
    <cellStyle name="Porcentagem 3 5 6 9" xfId="42325"/>
    <cellStyle name="Porcentagem 3 5 7" xfId="1811"/>
    <cellStyle name="Porcentagem 3 5 7 10" xfId="44338"/>
    <cellStyle name="Porcentagem 3 5 7 2" xfId="11611"/>
    <cellStyle name="Porcentagem 3 5 7 2 2" xfId="22101"/>
    <cellStyle name="Porcentagem 3 5 7 2 3" xfId="33289"/>
    <cellStyle name="Porcentagem 3 5 7 3" xfId="13339"/>
    <cellStyle name="Porcentagem 3 5 7 3 2" xfId="23994"/>
    <cellStyle name="Porcentagem 3 5 7 3 3" xfId="35180"/>
    <cellStyle name="Porcentagem 3 5 7 4" xfId="15064"/>
    <cellStyle name="Porcentagem 3 5 7 4 2" xfId="25890"/>
    <cellStyle name="Porcentagem 3 5 7 4 3" xfId="37076"/>
    <cellStyle name="Porcentagem 3 5 7 5" xfId="16789"/>
    <cellStyle name="Porcentagem 3 5 7 5 2" xfId="27786"/>
    <cellStyle name="Porcentagem 3 5 7 5 3" xfId="38972"/>
    <cellStyle name="Porcentagem 3 5 7 6" xfId="18514"/>
    <cellStyle name="Porcentagem 3 5 7 6 2" xfId="29682"/>
    <cellStyle name="Porcentagem 3 5 7 6 3" xfId="40868"/>
    <cellStyle name="Porcentagem 3 5 7 7" xfId="20239"/>
    <cellStyle name="Porcentagem 3 5 7 8" xfId="31427"/>
    <cellStyle name="Porcentagem 3 5 7 9" xfId="42613"/>
    <cellStyle name="Porcentagem 3 5 8" xfId="2172"/>
    <cellStyle name="Porcentagem 3 5 8 2" xfId="20527"/>
    <cellStyle name="Porcentagem 3 5 8 3" xfId="31715"/>
    <cellStyle name="Porcentagem 3 5 9" xfId="11899"/>
    <cellStyle name="Porcentagem 3 5 9 2" xfId="22414"/>
    <cellStyle name="Porcentagem 3 5 9 3" xfId="33600"/>
    <cellStyle name="Porcentagem 3 6" xfId="297"/>
    <cellStyle name="Porcentagem 3 6 10" xfId="15411"/>
    <cellStyle name="Porcentagem 3 6 10 2" xfId="26274"/>
    <cellStyle name="Porcentagem 3 6 10 3" xfId="37460"/>
    <cellStyle name="Porcentagem 3 6 11" xfId="17136"/>
    <cellStyle name="Porcentagem 3 6 11 2" xfId="28170"/>
    <cellStyle name="Porcentagem 3 6 11 3" xfId="39356"/>
    <cellStyle name="Porcentagem 3 6 12" xfId="18861"/>
    <cellStyle name="Porcentagem 3 6 13" xfId="30049"/>
    <cellStyle name="Porcentagem 3 6 14" xfId="41235"/>
    <cellStyle name="Porcentagem 3 6 15" xfId="42960"/>
    <cellStyle name="Porcentagem 3 6 2" xfId="615"/>
    <cellStyle name="Porcentagem 3 6 2 10" xfId="43248"/>
    <cellStyle name="Porcentagem 3 6 2 2" xfId="10521"/>
    <cellStyle name="Porcentagem 3 6 2 2 2" xfId="20905"/>
    <cellStyle name="Porcentagem 3 6 2 2 3" xfId="32093"/>
    <cellStyle name="Porcentagem 3 6 2 3" xfId="12249"/>
    <cellStyle name="Porcentagem 3 6 2 3 2" xfId="22798"/>
    <cellStyle name="Porcentagem 3 6 2 3 3" xfId="33984"/>
    <cellStyle name="Porcentagem 3 6 2 4" xfId="13974"/>
    <cellStyle name="Porcentagem 3 6 2 4 2" xfId="24694"/>
    <cellStyle name="Porcentagem 3 6 2 4 3" xfId="35880"/>
    <cellStyle name="Porcentagem 3 6 2 5" xfId="15699"/>
    <cellStyle name="Porcentagem 3 6 2 5 2" xfId="26590"/>
    <cellStyle name="Porcentagem 3 6 2 5 3" xfId="37776"/>
    <cellStyle name="Porcentagem 3 6 2 6" xfId="17424"/>
    <cellStyle name="Porcentagem 3 6 2 6 2" xfId="28486"/>
    <cellStyle name="Porcentagem 3 6 2 6 3" xfId="39672"/>
    <cellStyle name="Porcentagem 3 6 2 7" xfId="19149"/>
    <cellStyle name="Porcentagem 3 6 2 8" xfId="30337"/>
    <cellStyle name="Porcentagem 3 6 2 9" xfId="41523"/>
    <cellStyle name="Porcentagem 3 6 3" xfId="931"/>
    <cellStyle name="Porcentagem 3 6 3 10" xfId="43536"/>
    <cellStyle name="Porcentagem 3 6 3 2" xfId="10809"/>
    <cellStyle name="Porcentagem 3 6 3 2 2" xfId="21221"/>
    <cellStyle name="Porcentagem 3 6 3 2 3" xfId="32409"/>
    <cellStyle name="Porcentagem 3 6 3 3" xfId="12537"/>
    <cellStyle name="Porcentagem 3 6 3 3 2" xfId="23114"/>
    <cellStyle name="Porcentagem 3 6 3 3 3" xfId="34300"/>
    <cellStyle name="Porcentagem 3 6 3 4" xfId="14262"/>
    <cellStyle name="Porcentagem 3 6 3 4 2" xfId="25010"/>
    <cellStyle name="Porcentagem 3 6 3 4 3" xfId="36196"/>
    <cellStyle name="Porcentagem 3 6 3 5" xfId="15987"/>
    <cellStyle name="Porcentagem 3 6 3 5 2" xfId="26906"/>
    <cellStyle name="Porcentagem 3 6 3 5 3" xfId="38092"/>
    <cellStyle name="Porcentagem 3 6 3 6" xfId="17712"/>
    <cellStyle name="Porcentagem 3 6 3 6 2" xfId="28802"/>
    <cellStyle name="Porcentagem 3 6 3 6 3" xfId="39988"/>
    <cellStyle name="Porcentagem 3 6 3 7" xfId="19437"/>
    <cellStyle name="Porcentagem 3 6 3 8" xfId="30625"/>
    <cellStyle name="Porcentagem 3 6 3 9" xfId="41811"/>
    <cellStyle name="Porcentagem 3 6 4" xfId="1247"/>
    <cellStyle name="Porcentagem 3 6 4 10" xfId="43824"/>
    <cellStyle name="Porcentagem 3 6 4 2" xfId="11097"/>
    <cellStyle name="Porcentagem 3 6 4 2 2" xfId="21537"/>
    <cellStyle name="Porcentagem 3 6 4 2 3" xfId="32725"/>
    <cellStyle name="Porcentagem 3 6 4 3" xfId="12825"/>
    <cellStyle name="Porcentagem 3 6 4 3 2" xfId="23430"/>
    <cellStyle name="Porcentagem 3 6 4 3 3" xfId="34616"/>
    <cellStyle name="Porcentagem 3 6 4 4" xfId="14550"/>
    <cellStyle name="Porcentagem 3 6 4 4 2" xfId="25326"/>
    <cellStyle name="Porcentagem 3 6 4 4 3" xfId="36512"/>
    <cellStyle name="Porcentagem 3 6 4 5" xfId="16275"/>
    <cellStyle name="Porcentagem 3 6 4 5 2" xfId="27222"/>
    <cellStyle name="Porcentagem 3 6 4 5 3" xfId="38408"/>
    <cellStyle name="Porcentagem 3 6 4 6" xfId="18000"/>
    <cellStyle name="Porcentagem 3 6 4 6 2" xfId="29118"/>
    <cellStyle name="Porcentagem 3 6 4 6 3" xfId="40304"/>
    <cellStyle name="Porcentagem 3 6 4 7" xfId="19725"/>
    <cellStyle name="Porcentagem 3 6 4 8" xfId="30913"/>
    <cellStyle name="Porcentagem 3 6 4 9" xfId="42099"/>
    <cellStyle name="Porcentagem 3 6 5" xfId="1563"/>
    <cellStyle name="Porcentagem 3 6 5 10" xfId="44112"/>
    <cellStyle name="Porcentagem 3 6 5 2" xfId="11385"/>
    <cellStyle name="Porcentagem 3 6 5 2 2" xfId="21853"/>
    <cellStyle name="Porcentagem 3 6 5 2 3" xfId="33041"/>
    <cellStyle name="Porcentagem 3 6 5 3" xfId="13113"/>
    <cellStyle name="Porcentagem 3 6 5 3 2" xfId="23746"/>
    <cellStyle name="Porcentagem 3 6 5 3 3" xfId="34932"/>
    <cellStyle name="Porcentagem 3 6 5 4" xfId="14838"/>
    <cellStyle name="Porcentagem 3 6 5 4 2" xfId="25642"/>
    <cellStyle name="Porcentagem 3 6 5 4 3" xfId="36828"/>
    <cellStyle name="Porcentagem 3 6 5 5" xfId="16563"/>
    <cellStyle name="Porcentagem 3 6 5 5 2" xfId="27538"/>
    <cellStyle name="Porcentagem 3 6 5 5 3" xfId="38724"/>
    <cellStyle name="Porcentagem 3 6 5 6" xfId="18288"/>
    <cellStyle name="Porcentagem 3 6 5 6 2" xfId="29434"/>
    <cellStyle name="Porcentagem 3 6 5 6 3" xfId="40620"/>
    <cellStyle name="Porcentagem 3 6 5 7" xfId="20013"/>
    <cellStyle name="Porcentagem 3 6 5 8" xfId="31201"/>
    <cellStyle name="Porcentagem 3 6 5 9" xfId="42387"/>
    <cellStyle name="Porcentagem 3 6 6" xfId="1879"/>
    <cellStyle name="Porcentagem 3 6 6 10" xfId="44400"/>
    <cellStyle name="Porcentagem 3 6 6 2" xfId="11673"/>
    <cellStyle name="Porcentagem 3 6 6 2 2" xfId="22169"/>
    <cellStyle name="Porcentagem 3 6 6 2 3" xfId="33357"/>
    <cellStyle name="Porcentagem 3 6 6 3" xfId="13401"/>
    <cellStyle name="Porcentagem 3 6 6 3 2" xfId="24062"/>
    <cellStyle name="Porcentagem 3 6 6 3 3" xfId="35248"/>
    <cellStyle name="Porcentagem 3 6 6 4" xfId="15126"/>
    <cellStyle name="Porcentagem 3 6 6 4 2" xfId="25958"/>
    <cellStyle name="Porcentagem 3 6 6 4 3" xfId="37144"/>
    <cellStyle name="Porcentagem 3 6 6 5" xfId="16851"/>
    <cellStyle name="Porcentagem 3 6 6 5 2" xfId="27854"/>
    <cellStyle name="Porcentagem 3 6 6 5 3" xfId="39040"/>
    <cellStyle name="Porcentagem 3 6 6 6" xfId="18576"/>
    <cellStyle name="Porcentagem 3 6 6 6 2" xfId="29750"/>
    <cellStyle name="Porcentagem 3 6 6 6 3" xfId="40936"/>
    <cellStyle name="Porcentagem 3 6 6 7" xfId="20301"/>
    <cellStyle name="Porcentagem 3 6 6 8" xfId="31489"/>
    <cellStyle name="Porcentagem 3 6 6 9" xfId="42675"/>
    <cellStyle name="Porcentagem 3 6 7" xfId="10232"/>
    <cellStyle name="Porcentagem 3 6 7 2" xfId="20589"/>
    <cellStyle name="Porcentagem 3 6 7 3" xfId="31777"/>
    <cellStyle name="Porcentagem 3 6 8" xfId="11961"/>
    <cellStyle name="Porcentagem 3 6 8 2" xfId="22482"/>
    <cellStyle name="Porcentagem 3 6 8 3" xfId="33668"/>
    <cellStyle name="Porcentagem 3 6 9" xfId="13686"/>
    <cellStyle name="Porcentagem 3 6 9 2" xfId="24378"/>
    <cellStyle name="Porcentagem 3 6 9 3" xfId="35564"/>
    <cellStyle name="Porcentagem 3 7" xfId="457"/>
    <cellStyle name="Porcentagem 3 7 10" xfId="43104"/>
    <cellStyle name="Porcentagem 3 7 2" xfId="10377"/>
    <cellStyle name="Porcentagem 3 7 2 2" xfId="20747"/>
    <cellStyle name="Porcentagem 3 7 2 3" xfId="31935"/>
    <cellStyle name="Porcentagem 3 7 3" xfId="12105"/>
    <cellStyle name="Porcentagem 3 7 3 2" xfId="22640"/>
    <cellStyle name="Porcentagem 3 7 3 3" xfId="33826"/>
    <cellStyle name="Porcentagem 3 7 4" xfId="13830"/>
    <cellStyle name="Porcentagem 3 7 4 2" xfId="24536"/>
    <cellStyle name="Porcentagem 3 7 4 3" xfId="35722"/>
    <cellStyle name="Porcentagem 3 7 5" xfId="15555"/>
    <cellStyle name="Porcentagem 3 7 5 2" xfId="26432"/>
    <cellStyle name="Porcentagem 3 7 5 3" xfId="37618"/>
    <cellStyle name="Porcentagem 3 7 6" xfId="17280"/>
    <cellStyle name="Porcentagem 3 7 6 2" xfId="28328"/>
    <cellStyle name="Porcentagem 3 7 6 3" xfId="39514"/>
    <cellStyle name="Porcentagem 3 7 7" xfId="19005"/>
    <cellStyle name="Porcentagem 3 7 8" xfId="30193"/>
    <cellStyle name="Porcentagem 3 7 9" xfId="41379"/>
    <cellStyle name="Porcentagem 3 8" xfId="773"/>
    <cellStyle name="Porcentagem 3 8 10" xfId="43392"/>
    <cellStyle name="Porcentagem 3 8 2" xfId="10665"/>
    <cellStyle name="Porcentagem 3 8 2 2" xfId="21063"/>
    <cellStyle name="Porcentagem 3 8 2 3" xfId="32251"/>
    <cellStyle name="Porcentagem 3 8 3" xfId="12393"/>
    <cellStyle name="Porcentagem 3 8 3 2" xfId="22956"/>
    <cellStyle name="Porcentagem 3 8 3 3" xfId="34142"/>
    <cellStyle name="Porcentagem 3 8 4" xfId="14118"/>
    <cellStyle name="Porcentagem 3 8 4 2" xfId="24852"/>
    <cellStyle name="Porcentagem 3 8 4 3" xfId="36038"/>
    <cellStyle name="Porcentagem 3 8 5" xfId="15843"/>
    <cellStyle name="Porcentagem 3 8 5 2" xfId="26748"/>
    <cellStyle name="Porcentagem 3 8 5 3" xfId="37934"/>
    <cellStyle name="Porcentagem 3 8 6" xfId="17568"/>
    <cellStyle name="Porcentagem 3 8 6 2" xfId="28644"/>
    <cellStyle name="Porcentagem 3 8 6 3" xfId="39830"/>
    <cellStyle name="Porcentagem 3 8 7" xfId="19293"/>
    <cellStyle name="Porcentagem 3 8 8" xfId="30481"/>
    <cellStyle name="Porcentagem 3 8 9" xfId="41667"/>
    <cellStyle name="Porcentagem 3 9" xfId="1089"/>
    <cellStyle name="Porcentagem 3 9 10" xfId="43680"/>
    <cellStyle name="Porcentagem 3 9 2" xfId="10953"/>
    <cellStyle name="Porcentagem 3 9 2 2" xfId="21379"/>
    <cellStyle name="Porcentagem 3 9 2 3" xfId="32567"/>
    <cellStyle name="Porcentagem 3 9 3" xfId="12681"/>
    <cellStyle name="Porcentagem 3 9 3 2" xfId="23272"/>
    <cellStyle name="Porcentagem 3 9 3 3" xfId="34458"/>
    <cellStyle name="Porcentagem 3 9 4" xfId="14406"/>
    <cellStyle name="Porcentagem 3 9 4 2" xfId="25168"/>
    <cellStyle name="Porcentagem 3 9 4 3" xfId="36354"/>
    <cellStyle name="Porcentagem 3 9 5" xfId="16131"/>
    <cellStyle name="Porcentagem 3 9 5 2" xfId="27064"/>
    <cellStyle name="Porcentagem 3 9 5 3" xfId="38250"/>
    <cellStyle name="Porcentagem 3 9 6" xfId="17856"/>
    <cellStyle name="Porcentagem 3 9 6 2" xfId="28960"/>
    <cellStyle name="Porcentagem 3 9 6 3" xfId="40146"/>
    <cellStyle name="Porcentagem 3 9 7" xfId="19581"/>
    <cellStyle name="Porcentagem 3 9 8" xfId="30769"/>
    <cellStyle name="Porcentagem 3 9 9" xfId="41955"/>
    <cellStyle name="Porcentagem 4" xfId="4792"/>
    <cellStyle name="Porcentagem 4 2" xfId="5657"/>
    <cellStyle name="PREÇO FECHADO" xfId="117"/>
    <cellStyle name="Saída" xfId="18" builtinId="21" customBuiltin="1"/>
    <cellStyle name="Separador de milhares" xfId="2" builtinId="3"/>
    <cellStyle name="Separador de milhares 10" xfId="5931"/>
    <cellStyle name="Separador de milhares 11" xfId="4593"/>
    <cellStyle name="Separador de milhares 12" xfId="5393"/>
    <cellStyle name="Separador de milhares 14" xfId="119"/>
    <cellStyle name="Separador de milhares 14 10" xfId="1406"/>
    <cellStyle name="Separador de milhares 14 10 10" xfId="43969"/>
    <cellStyle name="Separador de milhares 14 10 2" xfId="11242"/>
    <cellStyle name="Separador de milhares 14 10 2 2" xfId="21696"/>
    <cellStyle name="Separador de milhares 14 10 2 3" xfId="32884"/>
    <cellStyle name="Separador de milhares 14 10 3" xfId="12970"/>
    <cellStyle name="Separador de milhares 14 10 3 2" xfId="23589"/>
    <cellStyle name="Separador de milhares 14 10 3 3" xfId="34775"/>
    <cellStyle name="Separador de milhares 14 10 4" xfId="14695"/>
    <cellStyle name="Separador de milhares 14 10 4 2" xfId="25485"/>
    <cellStyle name="Separador de milhares 14 10 4 3" xfId="36671"/>
    <cellStyle name="Separador de milhares 14 10 5" xfId="16420"/>
    <cellStyle name="Separador de milhares 14 10 5 2" xfId="27381"/>
    <cellStyle name="Separador de milhares 14 10 5 3" xfId="38567"/>
    <cellStyle name="Separador de milhares 14 10 6" xfId="18145"/>
    <cellStyle name="Separador de milhares 14 10 6 2" xfId="29277"/>
    <cellStyle name="Separador de milhares 14 10 6 3" xfId="40463"/>
    <cellStyle name="Separador de milhares 14 10 7" xfId="19870"/>
    <cellStyle name="Separador de milhares 14 10 8" xfId="31058"/>
    <cellStyle name="Separador de milhares 14 10 9" xfId="42244"/>
    <cellStyle name="Separador de milhares 14 11" xfId="1722"/>
    <cellStyle name="Separador de milhares 14 11 10" xfId="44257"/>
    <cellStyle name="Separador de milhares 14 11 2" xfId="11530"/>
    <cellStyle name="Separador de milhares 14 11 2 2" xfId="22012"/>
    <cellStyle name="Separador de milhares 14 11 2 3" xfId="33200"/>
    <cellStyle name="Separador de milhares 14 11 3" xfId="13258"/>
    <cellStyle name="Separador de milhares 14 11 3 2" xfId="23905"/>
    <cellStyle name="Separador de milhares 14 11 3 3" xfId="35091"/>
    <cellStyle name="Separador de milhares 14 11 4" xfId="14983"/>
    <cellStyle name="Separador de milhares 14 11 4 2" xfId="25801"/>
    <cellStyle name="Separador de milhares 14 11 4 3" xfId="36987"/>
    <cellStyle name="Separador de milhares 14 11 5" xfId="16708"/>
    <cellStyle name="Separador de milhares 14 11 5 2" xfId="27697"/>
    <cellStyle name="Separador de milhares 14 11 5 3" xfId="38883"/>
    <cellStyle name="Separador de milhares 14 11 6" xfId="18433"/>
    <cellStyle name="Separador de milhares 14 11 6 2" xfId="29593"/>
    <cellStyle name="Separador de milhares 14 11 6 3" xfId="40779"/>
    <cellStyle name="Separador de milhares 14 11 7" xfId="20158"/>
    <cellStyle name="Separador de milhares 14 11 8" xfId="31346"/>
    <cellStyle name="Separador de milhares 14 11 9" xfId="42532"/>
    <cellStyle name="Separador de milhares 14 12" xfId="2037"/>
    <cellStyle name="Separador de milhares 14 12 2" xfId="20446"/>
    <cellStyle name="Separador de milhares 14 12 3" xfId="31634"/>
    <cellStyle name="Separador de milhares 14 13" xfId="11818"/>
    <cellStyle name="Separador de milhares 14 13 2" xfId="22325"/>
    <cellStyle name="Separador de milhares 14 13 3" xfId="33513"/>
    <cellStyle name="Separador de milhares 14 14" xfId="13543"/>
    <cellStyle name="Separador de milhares 14 14 2" xfId="24221"/>
    <cellStyle name="Separador de milhares 14 14 3" xfId="35407"/>
    <cellStyle name="Separador de milhares 14 15" xfId="15268"/>
    <cellStyle name="Separador de milhares 14 15 2" xfId="26117"/>
    <cellStyle name="Separador de milhares 14 15 3" xfId="37303"/>
    <cellStyle name="Separador de milhares 14 16" xfId="16993"/>
    <cellStyle name="Separador de milhares 14 16 2" xfId="28013"/>
    <cellStyle name="Separador de milhares 14 16 3" xfId="39199"/>
    <cellStyle name="Separador de milhares 14 17" xfId="18718"/>
    <cellStyle name="Separador de milhares 14 18" xfId="29906"/>
    <cellStyle name="Separador de milhares 14 19" xfId="41092"/>
    <cellStyle name="Separador de milhares 14 2" xfId="162"/>
    <cellStyle name="Separador de milhares 14 2 10" xfId="11838"/>
    <cellStyle name="Separador de milhares 14 2 10 2" xfId="22347"/>
    <cellStyle name="Separador de milhares 14 2 10 3" xfId="33533"/>
    <cellStyle name="Separador de milhares 14 2 11" xfId="13563"/>
    <cellStyle name="Separador de milhares 14 2 11 2" xfId="24243"/>
    <cellStyle name="Separador de milhares 14 2 11 3" xfId="35429"/>
    <cellStyle name="Separador de milhares 14 2 12" xfId="15288"/>
    <cellStyle name="Separador de milhares 14 2 12 2" xfId="26139"/>
    <cellStyle name="Separador de milhares 14 2 12 3" xfId="37325"/>
    <cellStyle name="Separador de milhares 14 2 13" xfId="17013"/>
    <cellStyle name="Separador de milhares 14 2 13 2" xfId="28035"/>
    <cellStyle name="Separador de milhares 14 2 13 3" xfId="39221"/>
    <cellStyle name="Separador de milhares 14 2 14" xfId="18738"/>
    <cellStyle name="Separador de milhares 14 2 15" xfId="29926"/>
    <cellStyle name="Separador de milhares 14 2 16" xfId="41112"/>
    <cellStyle name="Separador de milhares 14 2 17" xfId="42837"/>
    <cellStyle name="Separador de milhares 14 2 2" xfId="252"/>
    <cellStyle name="Separador de milhares 14 2 2 10" xfId="13645"/>
    <cellStyle name="Separador de milhares 14 2 2 10 2" xfId="24333"/>
    <cellStyle name="Separador de milhares 14 2 2 10 3" xfId="35519"/>
    <cellStyle name="Separador de milhares 14 2 2 11" xfId="15370"/>
    <cellStyle name="Separador de milhares 14 2 2 11 2" xfId="26229"/>
    <cellStyle name="Separador de milhares 14 2 2 11 3" xfId="37415"/>
    <cellStyle name="Separador de milhares 14 2 2 12" xfId="17095"/>
    <cellStyle name="Separador de milhares 14 2 2 12 2" xfId="28125"/>
    <cellStyle name="Separador de milhares 14 2 2 12 3" xfId="39311"/>
    <cellStyle name="Separador de milhares 14 2 2 13" xfId="18820"/>
    <cellStyle name="Separador de milhares 14 2 2 14" xfId="30008"/>
    <cellStyle name="Separador de milhares 14 2 2 15" xfId="41194"/>
    <cellStyle name="Separador de milhares 14 2 2 16" xfId="42919"/>
    <cellStyle name="Separador de milhares 14 2 2 2" xfId="410"/>
    <cellStyle name="Separador de milhares 14 2 2 2 10" xfId="15514"/>
    <cellStyle name="Separador de milhares 14 2 2 2 10 2" xfId="26387"/>
    <cellStyle name="Separador de milhares 14 2 2 2 10 3" xfId="37573"/>
    <cellStyle name="Separador de milhares 14 2 2 2 11" xfId="17239"/>
    <cellStyle name="Separador de milhares 14 2 2 2 11 2" xfId="28283"/>
    <cellStyle name="Separador de milhares 14 2 2 2 11 3" xfId="39469"/>
    <cellStyle name="Separador de milhares 14 2 2 2 12" xfId="18964"/>
    <cellStyle name="Separador de milhares 14 2 2 2 13" xfId="30152"/>
    <cellStyle name="Separador de milhares 14 2 2 2 14" xfId="41338"/>
    <cellStyle name="Separador de milhares 14 2 2 2 15" xfId="43063"/>
    <cellStyle name="Separador de milhares 14 2 2 2 2" xfId="728"/>
    <cellStyle name="Separador de milhares 14 2 2 2 2 10" xfId="43351"/>
    <cellStyle name="Separador de milhares 14 2 2 2 2 2" xfId="10624"/>
    <cellStyle name="Separador de milhares 14 2 2 2 2 2 2" xfId="21018"/>
    <cellStyle name="Separador de milhares 14 2 2 2 2 2 3" xfId="32206"/>
    <cellStyle name="Separador de milhares 14 2 2 2 2 3" xfId="12352"/>
    <cellStyle name="Separador de milhares 14 2 2 2 2 3 2" xfId="22911"/>
    <cellStyle name="Separador de milhares 14 2 2 2 2 3 3" xfId="34097"/>
    <cellStyle name="Separador de milhares 14 2 2 2 2 4" xfId="14077"/>
    <cellStyle name="Separador de milhares 14 2 2 2 2 4 2" xfId="24807"/>
    <cellStyle name="Separador de milhares 14 2 2 2 2 4 3" xfId="35993"/>
    <cellStyle name="Separador de milhares 14 2 2 2 2 5" xfId="15802"/>
    <cellStyle name="Separador de milhares 14 2 2 2 2 5 2" xfId="26703"/>
    <cellStyle name="Separador de milhares 14 2 2 2 2 5 3" xfId="37889"/>
    <cellStyle name="Separador de milhares 14 2 2 2 2 6" xfId="17527"/>
    <cellStyle name="Separador de milhares 14 2 2 2 2 6 2" xfId="28599"/>
    <cellStyle name="Separador de milhares 14 2 2 2 2 6 3" xfId="39785"/>
    <cellStyle name="Separador de milhares 14 2 2 2 2 7" xfId="19252"/>
    <cellStyle name="Separador de milhares 14 2 2 2 2 8" xfId="30440"/>
    <cellStyle name="Separador de milhares 14 2 2 2 2 9" xfId="41626"/>
    <cellStyle name="Separador de milhares 14 2 2 2 3" xfId="1044"/>
    <cellStyle name="Separador de milhares 14 2 2 2 3 10" xfId="43639"/>
    <cellStyle name="Separador de milhares 14 2 2 2 3 2" xfId="10912"/>
    <cellStyle name="Separador de milhares 14 2 2 2 3 2 2" xfId="21334"/>
    <cellStyle name="Separador de milhares 14 2 2 2 3 2 3" xfId="32522"/>
    <cellStyle name="Separador de milhares 14 2 2 2 3 3" xfId="12640"/>
    <cellStyle name="Separador de milhares 14 2 2 2 3 3 2" xfId="23227"/>
    <cellStyle name="Separador de milhares 14 2 2 2 3 3 3" xfId="34413"/>
    <cellStyle name="Separador de milhares 14 2 2 2 3 4" xfId="14365"/>
    <cellStyle name="Separador de milhares 14 2 2 2 3 4 2" xfId="25123"/>
    <cellStyle name="Separador de milhares 14 2 2 2 3 4 3" xfId="36309"/>
    <cellStyle name="Separador de milhares 14 2 2 2 3 5" xfId="16090"/>
    <cellStyle name="Separador de milhares 14 2 2 2 3 5 2" xfId="27019"/>
    <cellStyle name="Separador de milhares 14 2 2 2 3 5 3" xfId="38205"/>
    <cellStyle name="Separador de milhares 14 2 2 2 3 6" xfId="17815"/>
    <cellStyle name="Separador de milhares 14 2 2 2 3 6 2" xfId="28915"/>
    <cellStyle name="Separador de milhares 14 2 2 2 3 6 3" xfId="40101"/>
    <cellStyle name="Separador de milhares 14 2 2 2 3 7" xfId="19540"/>
    <cellStyle name="Separador de milhares 14 2 2 2 3 8" xfId="30728"/>
    <cellStyle name="Separador de milhares 14 2 2 2 3 9" xfId="41914"/>
    <cellStyle name="Separador de milhares 14 2 2 2 4" xfId="1360"/>
    <cellStyle name="Separador de milhares 14 2 2 2 4 10" xfId="43927"/>
    <cellStyle name="Separador de milhares 14 2 2 2 4 2" xfId="11200"/>
    <cellStyle name="Separador de milhares 14 2 2 2 4 2 2" xfId="21650"/>
    <cellStyle name="Separador de milhares 14 2 2 2 4 2 3" xfId="32838"/>
    <cellStyle name="Separador de milhares 14 2 2 2 4 3" xfId="12928"/>
    <cellStyle name="Separador de milhares 14 2 2 2 4 3 2" xfId="23543"/>
    <cellStyle name="Separador de milhares 14 2 2 2 4 3 3" xfId="34729"/>
    <cellStyle name="Separador de milhares 14 2 2 2 4 4" xfId="14653"/>
    <cellStyle name="Separador de milhares 14 2 2 2 4 4 2" xfId="25439"/>
    <cellStyle name="Separador de milhares 14 2 2 2 4 4 3" xfId="36625"/>
    <cellStyle name="Separador de milhares 14 2 2 2 4 5" xfId="16378"/>
    <cellStyle name="Separador de milhares 14 2 2 2 4 5 2" xfId="27335"/>
    <cellStyle name="Separador de milhares 14 2 2 2 4 5 3" xfId="38521"/>
    <cellStyle name="Separador de milhares 14 2 2 2 4 6" xfId="18103"/>
    <cellStyle name="Separador de milhares 14 2 2 2 4 6 2" xfId="29231"/>
    <cellStyle name="Separador de milhares 14 2 2 2 4 6 3" xfId="40417"/>
    <cellStyle name="Separador de milhares 14 2 2 2 4 7" xfId="19828"/>
    <cellStyle name="Separador de milhares 14 2 2 2 4 8" xfId="31016"/>
    <cellStyle name="Separador de milhares 14 2 2 2 4 9" xfId="42202"/>
    <cellStyle name="Separador de milhares 14 2 2 2 5" xfId="1676"/>
    <cellStyle name="Separador de milhares 14 2 2 2 5 10" xfId="44215"/>
    <cellStyle name="Separador de milhares 14 2 2 2 5 2" xfId="11488"/>
    <cellStyle name="Separador de milhares 14 2 2 2 5 2 2" xfId="21966"/>
    <cellStyle name="Separador de milhares 14 2 2 2 5 2 3" xfId="33154"/>
    <cellStyle name="Separador de milhares 14 2 2 2 5 3" xfId="13216"/>
    <cellStyle name="Separador de milhares 14 2 2 2 5 3 2" xfId="23859"/>
    <cellStyle name="Separador de milhares 14 2 2 2 5 3 3" xfId="35045"/>
    <cellStyle name="Separador de milhares 14 2 2 2 5 4" xfId="14941"/>
    <cellStyle name="Separador de milhares 14 2 2 2 5 4 2" xfId="25755"/>
    <cellStyle name="Separador de milhares 14 2 2 2 5 4 3" xfId="36941"/>
    <cellStyle name="Separador de milhares 14 2 2 2 5 5" xfId="16666"/>
    <cellStyle name="Separador de milhares 14 2 2 2 5 5 2" xfId="27651"/>
    <cellStyle name="Separador de milhares 14 2 2 2 5 5 3" xfId="38837"/>
    <cellStyle name="Separador de milhares 14 2 2 2 5 6" xfId="18391"/>
    <cellStyle name="Separador de milhares 14 2 2 2 5 6 2" xfId="29547"/>
    <cellStyle name="Separador de milhares 14 2 2 2 5 6 3" xfId="40733"/>
    <cellStyle name="Separador de milhares 14 2 2 2 5 7" xfId="20116"/>
    <cellStyle name="Separador de milhares 14 2 2 2 5 8" xfId="31304"/>
    <cellStyle name="Separador de milhares 14 2 2 2 5 9" xfId="42490"/>
    <cellStyle name="Separador de milhares 14 2 2 2 6" xfId="1992"/>
    <cellStyle name="Separador de milhares 14 2 2 2 6 10" xfId="44503"/>
    <cellStyle name="Separador de milhares 14 2 2 2 6 2" xfId="11776"/>
    <cellStyle name="Separador de milhares 14 2 2 2 6 2 2" xfId="22282"/>
    <cellStyle name="Separador de milhares 14 2 2 2 6 2 3" xfId="33470"/>
    <cellStyle name="Separador de milhares 14 2 2 2 6 3" xfId="13504"/>
    <cellStyle name="Separador de milhares 14 2 2 2 6 3 2" xfId="24175"/>
    <cellStyle name="Separador de milhares 14 2 2 2 6 3 3" xfId="35361"/>
    <cellStyle name="Separador de milhares 14 2 2 2 6 4" xfId="15229"/>
    <cellStyle name="Separador de milhares 14 2 2 2 6 4 2" xfId="26071"/>
    <cellStyle name="Separador de milhares 14 2 2 2 6 4 3" xfId="37257"/>
    <cellStyle name="Separador de milhares 14 2 2 2 6 5" xfId="16954"/>
    <cellStyle name="Separador de milhares 14 2 2 2 6 5 2" xfId="27967"/>
    <cellStyle name="Separador de milhares 14 2 2 2 6 5 3" xfId="39153"/>
    <cellStyle name="Separador de milhares 14 2 2 2 6 6" xfId="18679"/>
    <cellStyle name="Separador de milhares 14 2 2 2 6 6 2" xfId="29863"/>
    <cellStyle name="Separador de milhares 14 2 2 2 6 6 3" xfId="41049"/>
    <cellStyle name="Separador de milhares 14 2 2 2 6 7" xfId="20404"/>
    <cellStyle name="Separador de milhares 14 2 2 2 6 8" xfId="31592"/>
    <cellStyle name="Separador de milhares 14 2 2 2 6 9" xfId="42778"/>
    <cellStyle name="Separador de milhares 14 2 2 2 7" xfId="10335"/>
    <cellStyle name="Separador de milhares 14 2 2 2 7 2" xfId="20702"/>
    <cellStyle name="Separador de milhares 14 2 2 2 7 3" xfId="31890"/>
    <cellStyle name="Separador de milhares 14 2 2 2 8" xfId="12064"/>
    <cellStyle name="Separador de milhares 14 2 2 2 8 2" xfId="22595"/>
    <cellStyle name="Separador de milhares 14 2 2 2 8 3" xfId="33781"/>
    <cellStyle name="Separador de milhares 14 2 2 2 9" xfId="13789"/>
    <cellStyle name="Separador de milhares 14 2 2 2 9 2" xfId="24491"/>
    <cellStyle name="Separador de milhares 14 2 2 2 9 3" xfId="35677"/>
    <cellStyle name="Separador de milhares 14 2 2 3" xfId="570"/>
    <cellStyle name="Separador de milhares 14 2 2 3 10" xfId="43207"/>
    <cellStyle name="Separador de milhares 14 2 2 3 2" xfId="10480"/>
    <cellStyle name="Separador de milhares 14 2 2 3 2 2" xfId="20860"/>
    <cellStyle name="Separador de milhares 14 2 2 3 2 3" xfId="32048"/>
    <cellStyle name="Separador de milhares 14 2 2 3 3" xfId="12208"/>
    <cellStyle name="Separador de milhares 14 2 2 3 3 2" xfId="22753"/>
    <cellStyle name="Separador de milhares 14 2 2 3 3 3" xfId="33939"/>
    <cellStyle name="Separador de milhares 14 2 2 3 4" xfId="13933"/>
    <cellStyle name="Separador de milhares 14 2 2 3 4 2" xfId="24649"/>
    <cellStyle name="Separador de milhares 14 2 2 3 4 3" xfId="35835"/>
    <cellStyle name="Separador de milhares 14 2 2 3 5" xfId="15658"/>
    <cellStyle name="Separador de milhares 14 2 2 3 5 2" xfId="26545"/>
    <cellStyle name="Separador de milhares 14 2 2 3 5 3" xfId="37731"/>
    <cellStyle name="Separador de milhares 14 2 2 3 6" xfId="17383"/>
    <cellStyle name="Separador de milhares 14 2 2 3 6 2" xfId="28441"/>
    <cellStyle name="Separador de milhares 14 2 2 3 6 3" xfId="39627"/>
    <cellStyle name="Separador de milhares 14 2 2 3 7" xfId="19108"/>
    <cellStyle name="Separador de milhares 14 2 2 3 8" xfId="30296"/>
    <cellStyle name="Separador de milhares 14 2 2 3 9" xfId="41482"/>
    <cellStyle name="Separador de milhares 14 2 2 4" xfId="886"/>
    <cellStyle name="Separador de milhares 14 2 2 4 10" xfId="43495"/>
    <cellStyle name="Separador de milhares 14 2 2 4 2" xfId="10768"/>
    <cellStyle name="Separador de milhares 14 2 2 4 2 2" xfId="21176"/>
    <cellStyle name="Separador de milhares 14 2 2 4 2 3" xfId="32364"/>
    <cellStyle name="Separador de milhares 14 2 2 4 3" xfId="12496"/>
    <cellStyle name="Separador de milhares 14 2 2 4 3 2" xfId="23069"/>
    <cellStyle name="Separador de milhares 14 2 2 4 3 3" xfId="34255"/>
    <cellStyle name="Separador de milhares 14 2 2 4 4" xfId="14221"/>
    <cellStyle name="Separador de milhares 14 2 2 4 4 2" xfId="24965"/>
    <cellStyle name="Separador de milhares 14 2 2 4 4 3" xfId="36151"/>
    <cellStyle name="Separador de milhares 14 2 2 4 5" xfId="15946"/>
    <cellStyle name="Separador de milhares 14 2 2 4 5 2" xfId="26861"/>
    <cellStyle name="Separador de milhares 14 2 2 4 5 3" xfId="38047"/>
    <cellStyle name="Separador de milhares 14 2 2 4 6" xfId="17671"/>
    <cellStyle name="Separador de milhares 14 2 2 4 6 2" xfId="28757"/>
    <cellStyle name="Separador de milhares 14 2 2 4 6 3" xfId="39943"/>
    <cellStyle name="Separador de milhares 14 2 2 4 7" xfId="19396"/>
    <cellStyle name="Separador de milhares 14 2 2 4 8" xfId="30584"/>
    <cellStyle name="Separador de milhares 14 2 2 4 9" xfId="41770"/>
    <cellStyle name="Separador de milhares 14 2 2 5" xfId="1202"/>
    <cellStyle name="Separador de milhares 14 2 2 5 10" xfId="43783"/>
    <cellStyle name="Separador de milhares 14 2 2 5 2" xfId="11056"/>
    <cellStyle name="Separador de milhares 14 2 2 5 2 2" xfId="21492"/>
    <cellStyle name="Separador de milhares 14 2 2 5 2 3" xfId="32680"/>
    <cellStyle name="Separador de milhares 14 2 2 5 3" xfId="12784"/>
    <cellStyle name="Separador de milhares 14 2 2 5 3 2" xfId="23385"/>
    <cellStyle name="Separador de milhares 14 2 2 5 3 3" xfId="34571"/>
    <cellStyle name="Separador de milhares 14 2 2 5 4" xfId="14509"/>
    <cellStyle name="Separador de milhares 14 2 2 5 4 2" xfId="25281"/>
    <cellStyle name="Separador de milhares 14 2 2 5 4 3" xfId="36467"/>
    <cellStyle name="Separador de milhares 14 2 2 5 5" xfId="16234"/>
    <cellStyle name="Separador de milhares 14 2 2 5 5 2" xfId="27177"/>
    <cellStyle name="Separador de milhares 14 2 2 5 5 3" xfId="38363"/>
    <cellStyle name="Separador de milhares 14 2 2 5 6" xfId="17959"/>
    <cellStyle name="Separador de milhares 14 2 2 5 6 2" xfId="29073"/>
    <cellStyle name="Separador de milhares 14 2 2 5 6 3" xfId="40259"/>
    <cellStyle name="Separador de milhares 14 2 2 5 7" xfId="19684"/>
    <cellStyle name="Separador de milhares 14 2 2 5 8" xfId="30872"/>
    <cellStyle name="Separador de milhares 14 2 2 5 9" xfId="42058"/>
    <cellStyle name="Separador de milhares 14 2 2 6" xfId="1518"/>
    <cellStyle name="Separador de milhares 14 2 2 6 10" xfId="44071"/>
    <cellStyle name="Separador de milhares 14 2 2 6 2" xfId="11344"/>
    <cellStyle name="Separador de milhares 14 2 2 6 2 2" xfId="21808"/>
    <cellStyle name="Separador de milhares 14 2 2 6 2 3" xfId="32996"/>
    <cellStyle name="Separador de milhares 14 2 2 6 3" xfId="13072"/>
    <cellStyle name="Separador de milhares 14 2 2 6 3 2" xfId="23701"/>
    <cellStyle name="Separador de milhares 14 2 2 6 3 3" xfId="34887"/>
    <cellStyle name="Separador de milhares 14 2 2 6 4" xfId="14797"/>
    <cellStyle name="Separador de milhares 14 2 2 6 4 2" xfId="25597"/>
    <cellStyle name="Separador de milhares 14 2 2 6 4 3" xfId="36783"/>
    <cellStyle name="Separador de milhares 14 2 2 6 5" xfId="16522"/>
    <cellStyle name="Separador de milhares 14 2 2 6 5 2" xfId="27493"/>
    <cellStyle name="Separador de milhares 14 2 2 6 5 3" xfId="38679"/>
    <cellStyle name="Separador de milhares 14 2 2 6 6" xfId="18247"/>
    <cellStyle name="Separador de milhares 14 2 2 6 6 2" xfId="29389"/>
    <cellStyle name="Separador de milhares 14 2 2 6 6 3" xfId="40575"/>
    <cellStyle name="Separador de milhares 14 2 2 6 7" xfId="19972"/>
    <cellStyle name="Separador de milhares 14 2 2 6 8" xfId="31160"/>
    <cellStyle name="Separador de milhares 14 2 2 6 9" xfId="42346"/>
    <cellStyle name="Separador de milhares 14 2 2 7" xfId="1834"/>
    <cellStyle name="Separador de milhares 14 2 2 7 10" xfId="44359"/>
    <cellStyle name="Separador de milhares 14 2 2 7 2" xfId="11632"/>
    <cellStyle name="Separador de milhares 14 2 2 7 2 2" xfId="22124"/>
    <cellStyle name="Separador de milhares 14 2 2 7 2 3" xfId="33312"/>
    <cellStyle name="Separador de milhares 14 2 2 7 3" xfId="13360"/>
    <cellStyle name="Separador de milhares 14 2 2 7 3 2" xfId="24017"/>
    <cellStyle name="Separador de milhares 14 2 2 7 3 3" xfId="35203"/>
    <cellStyle name="Separador de milhares 14 2 2 7 4" xfId="15085"/>
    <cellStyle name="Separador de milhares 14 2 2 7 4 2" xfId="25913"/>
    <cellStyle name="Separador de milhares 14 2 2 7 4 3" xfId="37099"/>
    <cellStyle name="Separador de milhares 14 2 2 7 5" xfId="16810"/>
    <cellStyle name="Separador de milhares 14 2 2 7 5 2" xfId="27809"/>
    <cellStyle name="Separador de milhares 14 2 2 7 5 3" xfId="38995"/>
    <cellStyle name="Separador de milhares 14 2 2 7 6" xfId="18535"/>
    <cellStyle name="Separador de milhares 14 2 2 7 6 2" xfId="29705"/>
    <cellStyle name="Separador de milhares 14 2 2 7 6 3" xfId="40891"/>
    <cellStyle name="Separador de milhares 14 2 2 7 7" xfId="20260"/>
    <cellStyle name="Separador de milhares 14 2 2 7 8" xfId="31448"/>
    <cellStyle name="Separador de milhares 14 2 2 7 9" xfId="42634"/>
    <cellStyle name="Separador de milhares 14 2 2 8" xfId="2043"/>
    <cellStyle name="Separador de milhares 14 2 2 8 2" xfId="20548"/>
    <cellStyle name="Separador de milhares 14 2 2 8 3" xfId="31736"/>
    <cellStyle name="Separador de milhares 14 2 2 9" xfId="11920"/>
    <cellStyle name="Separador de milhares 14 2 2 9 2" xfId="22437"/>
    <cellStyle name="Separador de milhares 14 2 2 9 3" xfId="33623"/>
    <cellStyle name="Separador de milhares 14 2 3" xfId="320"/>
    <cellStyle name="Separador de milhares 14 2 3 10" xfId="15432"/>
    <cellStyle name="Separador de milhares 14 2 3 10 2" xfId="26297"/>
    <cellStyle name="Separador de milhares 14 2 3 10 3" xfId="37483"/>
    <cellStyle name="Separador de milhares 14 2 3 11" xfId="17157"/>
    <cellStyle name="Separador de milhares 14 2 3 11 2" xfId="28193"/>
    <cellStyle name="Separador de milhares 14 2 3 11 3" xfId="39379"/>
    <cellStyle name="Separador de milhares 14 2 3 12" xfId="18882"/>
    <cellStyle name="Separador de milhares 14 2 3 13" xfId="30070"/>
    <cellStyle name="Separador de milhares 14 2 3 14" xfId="41256"/>
    <cellStyle name="Separador de milhares 14 2 3 15" xfId="42981"/>
    <cellStyle name="Separador de milhares 14 2 3 2" xfId="638"/>
    <cellStyle name="Separador de milhares 14 2 3 2 10" xfId="43269"/>
    <cellStyle name="Separador de milhares 14 2 3 2 2" xfId="10542"/>
    <cellStyle name="Separador de milhares 14 2 3 2 2 2" xfId="20928"/>
    <cellStyle name="Separador de milhares 14 2 3 2 2 3" xfId="32116"/>
    <cellStyle name="Separador de milhares 14 2 3 2 3" xfId="12270"/>
    <cellStyle name="Separador de milhares 14 2 3 2 3 2" xfId="22821"/>
    <cellStyle name="Separador de milhares 14 2 3 2 3 3" xfId="34007"/>
    <cellStyle name="Separador de milhares 14 2 3 2 4" xfId="13995"/>
    <cellStyle name="Separador de milhares 14 2 3 2 4 2" xfId="24717"/>
    <cellStyle name="Separador de milhares 14 2 3 2 4 3" xfId="35903"/>
    <cellStyle name="Separador de milhares 14 2 3 2 5" xfId="15720"/>
    <cellStyle name="Separador de milhares 14 2 3 2 5 2" xfId="26613"/>
    <cellStyle name="Separador de milhares 14 2 3 2 5 3" xfId="37799"/>
    <cellStyle name="Separador de milhares 14 2 3 2 6" xfId="17445"/>
    <cellStyle name="Separador de milhares 14 2 3 2 6 2" xfId="28509"/>
    <cellStyle name="Separador de milhares 14 2 3 2 6 3" xfId="39695"/>
    <cellStyle name="Separador de milhares 14 2 3 2 7" xfId="19170"/>
    <cellStyle name="Separador de milhares 14 2 3 2 8" xfId="30358"/>
    <cellStyle name="Separador de milhares 14 2 3 2 9" xfId="41544"/>
    <cellStyle name="Separador de milhares 14 2 3 3" xfId="954"/>
    <cellStyle name="Separador de milhares 14 2 3 3 10" xfId="43557"/>
    <cellStyle name="Separador de milhares 14 2 3 3 2" xfId="10830"/>
    <cellStyle name="Separador de milhares 14 2 3 3 2 2" xfId="21244"/>
    <cellStyle name="Separador de milhares 14 2 3 3 2 3" xfId="32432"/>
    <cellStyle name="Separador de milhares 14 2 3 3 3" xfId="12558"/>
    <cellStyle name="Separador de milhares 14 2 3 3 3 2" xfId="23137"/>
    <cellStyle name="Separador de milhares 14 2 3 3 3 3" xfId="34323"/>
    <cellStyle name="Separador de milhares 14 2 3 3 4" xfId="14283"/>
    <cellStyle name="Separador de milhares 14 2 3 3 4 2" xfId="25033"/>
    <cellStyle name="Separador de milhares 14 2 3 3 4 3" xfId="36219"/>
    <cellStyle name="Separador de milhares 14 2 3 3 5" xfId="16008"/>
    <cellStyle name="Separador de milhares 14 2 3 3 5 2" xfId="26929"/>
    <cellStyle name="Separador de milhares 14 2 3 3 5 3" xfId="38115"/>
    <cellStyle name="Separador de milhares 14 2 3 3 6" xfId="17733"/>
    <cellStyle name="Separador de milhares 14 2 3 3 6 2" xfId="28825"/>
    <cellStyle name="Separador de milhares 14 2 3 3 6 3" xfId="40011"/>
    <cellStyle name="Separador de milhares 14 2 3 3 7" xfId="19458"/>
    <cellStyle name="Separador de milhares 14 2 3 3 8" xfId="30646"/>
    <cellStyle name="Separador de milhares 14 2 3 3 9" xfId="41832"/>
    <cellStyle name="Separador de milhares 14 2 3 4" xfId="1270"/>
    <cellStyle name="Separador de milhares 14 2 3 4 10" xfId="43845"/>
    <cellStyle name="Separador de milhares 14 2 3 4 2" xfId="11118"/>
    <cellStyle name="Separador de milhares 14 2 3 4 2 2" xfId="21560"/>
    <cellStyle name="Separador de milhares 14 2 3 4 2 3" xfId="32748"/>
    <cellStyle name="Separador de milhares 14 2 3 4 3" xfId="12846"/>
    <cellStyle name="Separador de milhares 14 2 3 4 3 2" xfId="23453"/>
    <cellStyle name="Separador de milhares 14 2 3 4 3 3" xfId="34639"/>
    <cellStyle name="Separador de milhares 14 2 3 4 4" xfId="14571"/>
    <cellStyle name="Separador de milhares 14 2 3 4 4 2" xfId="25349"/>
    <cellStyle name="Separador de milhares 14 2 3 4 4 3" xfId="36535"/>
    <cellStyle name="Separador de milhares 14 2 3 4 5" xfId="16296"/>
    <cellStyle name="Separador de milhares 14 2 3 4 5 2" xfId="27245"/>
    <cellStyle name="Separador de milhares 14 2 3 4 5 3" xfId="38431"/>
    <cellStyle name="Separador de milhares 14 2 3 4 6" xfId="18021"/>
    <cellStyle name="Separador de milhares 14 2 3 4 6 2" xfId="29141"/>
    <cellStyle name="Separador de milhares 14 2 3 4 6 3" xfId="40327"/>
    <cellStyle name="Separador de milhares 14 2 3 4 7" xfId="19746"/>
    <cellStyle name="Separador de milhares 14 2 3 4 8" xfId="30934"/>
    <cellStyle name="Separador de milhares 14 2 3 4 9" xfId="42120"/>
    <cellStyle name="Separador de milhares 14 2 3 5" xfId="1586"/>
    <cellStyle name="Separador de milhares 14 2 3 5 10" xfId="44133"/>
    <cellStyle name="Separador de milhares 14 2 3 5 2" xfId="11406"/>
    <cellStyle name="Separador de milhares 14 2 3 5 2 2" xfId="21876"/>
    <cellStyle name="Separador de milhares 14 2 3 5 2 3" xfId="33064"/>
    <cellStyle name="Separador de milhares 14 2 3 5 3" xfId="13134"/>
    <cellStyle name="Separador de milhares 14 2 3 5 3 2" xfId="23769"/>
    <cellStyle name="Separador de milhares 14 2 3 5 3 3" xfId="34955"/>
    <cellStyle name="Separador de milhares 14 2 3 5 4" xfId="14859"/>
    <cellStyle name="Separador de milhares 14 2 3 5 4 2" xfId="25665"/>
    <cellStyle name="Separador de milhares 14 2 3 5 4 3" xfId="36851"/>
    <cellStyle name="Separador de milhares 14 2 3 5 5" xfId="16584"/>
    <cellStyle name="Separador de milhares 14 2 3 5 5 2" xfId="27561"/>
    <cellStyle name="Separador de milhares 14 2 3 5 5 3" xfId="38747"/>
    <cellStyle name="Separador de milhares 14 2 3 5 6" xfId="18309"/>
    <cellStyle name="Separador de milhares 14 2 3 5 6 2" xfId="29457"/>
    <cellStyle name="Separador de milhares 14 2 3 5 6 3" xfId="40643"/>
    <cellStyle name="Separador de milhares 14 2 3 5 7" xfId="20034"/>
    <cellStyle name="Separador de milhares 14 2 3 5 8" xfId="31222"/>
    <cellStyle name="Separador de milhares 14 2 3 5 9" xfId="42408"/>
    <cellStyle name="Separador de milhares 14 2 3 6" xfId="1902"/>
    <cellStyle name="Separador de milhares 14 2 3 6 10" xfId="44421"/>
    <cellStyle name="Separador de milhares 14 2 3 6 2" xfId="11694"/>
    <cellStyle name="Separador de milhares 14 2 3 6 2 2" xfId="22192"/>
    <cellStyle name="Separador de milhares 14 2 3 6 2 3" xfId="33380"/>
    <cellStyle name="Separador de milhares 14 2 3 6 3" xfId="13422"/>
    <cellStyle name="Separador de milhares 14 2 3 6 3 2" xfId="24085"/>
    <cellStyle name="Separador de milhares 14 2 3 6 3 3" xfId="35271"/>
    <cellStyle name="Separador de milhares 14 2 3 6 4" xfId="15147"/>
    <cellStyle name="Separador de milhares 14 2 3 6 4 2" xfId="25981"/>
    <cellStyle name="Separador de milhares 14 2 3 6 4 3" xfId="37167"/>
    <cellStyle name="Separador de milhares 14 2 3 6 5" xfId="16872"/>
    <cellStyle name="Separador de milhares 14 2 3 6 5 2" xfId="27877"/>
    <cellStyle name="Separador de milhares 14 2 3 6 5 3" xfId="39063"/>
    <cellStyle name="Separador de milhares 14 2 3 6 6" xfId="18597"/>
    <cellStyle name="Separador de milhares 14 2 3 6 6 2" xfId="29773"/>
    <cellStyle name="Separador de milhares 14 2 3 6 6 3" xfId="40959"/>
    <cellStyle name="Separador de milhares 14 2 3 6 7" xfId="20322"/>
    <cellStyle name="Separador de milhares 14 2 3 6 8" xfId="31510"/>
    <cellStyle name="Separador de milhares 14 2 3 6 9" xfId="42696"/>
    <cellStyle name="Separador de milhares 14 2 3 7" xfId="10253"/>
    <cellStyle name="Separador de milhares 14 2 3 7 2" xfId="20612"/>
    <cellStyle name="Separador de milhares 14 2 3 7 3" xfId="31800"/>
    <cellStyle name="Separador de milhares 14 2 3 8" xfId="11982"/>
    <cellStyle name="Separador de milhares 14 2 3 8 2" xfId="22505"/>
    <cellStyle name="Separador de milhares 14 2 3 8 3" xfId="33691"/>
    <cellStyle name="Separador de milhares 14 2 3 9" xfId="13707"/>
    <cellStyle name="Separador de milhares 14 2 3 9 2" xfId="24401"/>
    <cellStyle name="Separador de milhares 14 2 3 9 3" xfId="35587"/>
    <cellStyle name="Separador de milhares 14 2 4" xfId="480"/>
    <cellStyle name="Separador de milhares 14 2 4 10" xfId="43125"/>
    <cellStyle name="Separador de milhares 14 2 4 2" xfId="10398"/>
    <cellStyle name="Separador de milhares 14 2 4 2 2" xfId="20770"/>
    <cellStyle name="Separador de milhares 14 2 4 2 3" xfId="31958"/>
    <cellStyle name="Separador de milhares 14 2 4 3" xfId="12126"/>
    <cellStyle name="Separador de milhares 14 2 4 3 2" xfId="22663"/>
    <cellStyle name="Separador de milhares 14 2 4 3 3" xfId="33849"/>
    <cellStyle name="Separador de milhares 14 2 4 4" xfId="13851"/>
    <cellStyle name="Separador de milhares 14 2 4 4 2" xfId="24559"/>
    <cellStyle name="Separador de milhares 14 2 4 4 3" xfId="35745"/>
    <cellStyle name="Separador de milhares 14 2 4 5" xfId="15576"/>
    <cellStyle name="Separador de milhares 14 2 4 5 2" xfId="26455"/>
    <cellStyle name="Separador de milhares 14 2 4 5 3" xfId="37641"/>
    <cellStyle name="Separador de milhares 14 2 4 6" xfId="17301"/>
    <cellStyle name="Separador de milhares 14 2 4 6 2" xfId="28351"/>
    <cellStyle name="Separador de milhares 14 2 4 6 3" xfId="39537"/>
    <cellStyle name="Separador de milhares 14 2 4 7" xfId="19026"/>
    <cellStyle name="Separador de milhares 14 2 4 8" xfId="30214"/>
    <cellStyle name="Separador de milhares 14 2 4 9" xfId="41400"/>
    <cellStyle name="Separador de milhares 14 2 5" xfId="796"/>
    <cellStyle name="Separador de milhares 14 2 5 10" xfId="43413"/>
    <cellStyle name="Separador de milhares 14 2 5 2" xfId="10686"/>
    <cellStyle name="Separador de milhares 14 2 5 2 2" xfId="21086"/>
    <cellStyle name="Separador de milhares 14 2 5 2 3" xfId="32274"/>
    <cellStyle name="Separador de milhares 14 2 5 3" xfId="12414"/>
    <cellStyle name="Separador de milhares 14 2 5 3 2" xfId="22979"/>
    <cellStyle name="Separador de milhares 14 2 5 3 3" xfId="34165"/>
    <cellStyle name="Separador de milhares 14 2 5 4" xfId="14139"/>
    <cellStyle name="Separador de milhares 14 2 5 4 2" xfId="24875"/>
    <cellStyle name="Separador de milhares 14 2 5 4 3" xfId="36061"/>
    <cellStyle name="Separador de milhares 14 2 5 5" xfId="15864"/>
    <cellStyle name="Separador de milhares 14 2 5 5 2" xfId="26771"/>
    <cellStyle name="Separador de milhares 14 2 5 5 3" xfId="37957"/>
    <cellStyle name="Separador de milhares 14 2 5 6" xfId="17589"/>
    <cellStyle name="Separador de milhares 14 2 5 6 2" xfId="28667"/>
    <cellStyle name="Separador de milhares 14 2 5 6 3" xfId="39853"/>
    <cellStyle name="Separador de milhares 14 2 5 7" xfId="19314"/>
    <cellStyle name="Separador de milhares 14 2 5 8" xfId="30502"/>
    <cellStyle name="Separador de milhares 14 2 5 9" xfId="41688"/>
    <cellStyle name="Separador de milhares 14 2 6" xfId="1112"/>
    <cellStyle name="Separador de milhares 14 2 6 10" xfId="43701"/>
    <cellStyle name="Separador de milhares 14 2 6 2" xfId="10974"/>
    <cellStyle name="Separador de milhares 14 2 6 2 2" xfId="21402"/>
    <cellStyle name="Separador de milhares 14 2 6 2 3" xfId="32590"/>
    <cellStyle name="Separador de milhares 14 2 6 3" xfId="12702"/>
    <cellStyle name="Separador de milhares 14 2 6 3 2" xfId="23295"/>
    <cellStyle name="Separador de milhares 14 2 6 3 3" xfId="34481"/>
    <cellStyle name="Separador de milhares 14 2 6 4" xfId="14427"/>
    <cellStyle name="Separador de milhares 14 2 6 4 2" xfId="25191"/>
    <cellStyle name="Separador de milhares 14 2 6 4 3" xfId="36377"/>
    <cellStyle name="Separador de milhares 14 2 6 5" xfId="16152"/>
    <cellStyle name="Separador de milhares 14 2 6 5 2" xfId="27087"/>
    <cellStyle name="Separador de milhares 14 2 6 5 3" xfId="38273"/>
    <cellStyle name="Separador de milhares 14 2 6 6" xfId="17877"/>
    <cellStyle name="Separador de milhares 14 2 6 6 2" xfId="28983"/>
    <cellStyle name="Separador de milhares 14 2 6 6 3" xfId="40169"/>
    <cellStyle name="Separador de milhares 14 2 6 7" xfId="19602"/>
    <cellStyle name="Separador de milhares 14 2 6 8" xfId="30790"/>
    <cellStyle name="Separador de milhares 14 2 6 9" xfId="41976"/>
    <cellStyle name="Separador de milhares 14 2 7" xfId="1428"/>
    <cellStyle name="Separador de milhares 14 2 7 10" xfId="43989"/>
    <cellStyle name="Separador de milhares 14 2 7 2" xfId="11262"/>
    <cellStyle name="Separador de milhares 14 2 7 2 2" xfId="21718"/>
    <cellStyle name="Separador de milhares 14 2 7 2 3" xfId="32906"/>
    <cellStyle name="Separador de milhares 14 2 7 3" xfId="12990"/>
    <cellStyle name="Separador de milhares 14 2 7 3 2" xfId="23611"/>
    <cellStyle name="Separador de milhares 14 2 7 3 3" xfId="34797"/>
    <cellStyle name="Separador de milhares 14 2 7 4" xfId="14715"/>
    <cellStyle name="Separador de milhares 14 2 7 4 2" xfId="25507"/>
    <cellStyle name="Separador de milhares 14 2 7 4 3" xfId="36693"/>
    <cellStyle name="Separador de milhares 14 2 7 5" xfId="16440"/>
    <cellStyle name="Separador de milhares 14 2 7 5 2" xfId="27403"/>
    <cellStyle name="Separador de milhares 14 2 7 5 3" xfId="38589"/>
    <cellStyle name="Separador de milhares 14 2 7 6" xfId="18165"/>
    <cellStyle name="Separador de milhares 14 2 7 6 2" xfId="29299"/>
    <cellStyle name="Separador de milhares 14 2 7 6 3" xfId="40485"/>
    <cellStyle name="Separador de milhares 14 2 7 7" xfId="19890"/>
    <cellStyle name="Separador de milhares 14 2 7 8" xfId="31078"/>
    <cellStyle name="Separador de milhares 14 2 7 9" xfId="42264"/>
    <cellStyle name="Separador de milhares 14 2 8" xfId="1744"/>
    <cellStyle name="Separador de milhares 14 2 8 10" xfId="44277"/>
    <cellStyle name="Separador de milhares 14 2 8 2" xfId="11550"/>
    <cellStyle name="Separador de milhares 14 2 8 2 2" xfId="22034"/>
    <cellStyle name="Separador de milhares 14 2 8 2 3" xfId="33222"/>
    <cellStyle name="Separador de milhares 14 2 8 3" xfId="13278"/>
    <cellStyle name="Separador de milhares 14 2 8 3 2" xfId="23927"/>
    <cellStyle name="Separador de milhares 14 2 8 3 3" xfId="35113"/>
    <cellStyle name="Separador de milhares 14 2 8 4" xfId="15003"/>
    <cellStyle name="Separador de milhares 14 2 8 4 2" xfId="25823"/>
    <cellStyle name="Separador de milhares 14 2 8 4 3" xfId="37009"/>
    <cellStyle name="Separador de milhares 14 2 8 5" xfId="16728"/>
    <cellStyle name="Separador de milhares 14 2 8 5 2" xfId="27719"/>
    <cellStyle name="Separador de milhares 14 2 8 5 3" xfId="38905"/>
    <cellStyle name="Separador de milhares 14 2 8 6" xfId="18453"/>
    <cellStyle name="Separador de milhares 14 2 8 6 2" xfId="29615"/>
    <cellStyle name="Separador de milhares 14 2 8 6 3" xfId="40801"/>
    <cellStyle name="Separador de milhares 14 2 8 7" xfId="20178"/>
    <cellStyle name="Separador de milhares 14 2 8 8" xfId="31366"/>
    <cellStyle name="Separador de milhares 14 2 8 9" xfId="42552"/>
    <cellStyle name="Separador de milhares 14 2 9" xfId="2061"/>
    <cellStyle name="Separador de milhares 14 2 9 2" xfId="20466"/>
    <cellStyle name="Separador de milhares 14 2 9 3" xfId="31654"/>
    <cellStyle name="Separador de milhares 14 20" xfId="42817"/>
    <cellStyle name="Separador de milhares 14 3" xfId="186"/>
    <cellStyle name="Separador de milhares 14 3 10" xfId="11860"/>
    <cellStyle name="Separador de milhares 14 3 10 2" xfId="22371"/>
    <cellStyle name="Separador de milhares 14 3 10 3" xfId="33557"/>
    <cellStyle name="Separador de milhares 14 3 11" xfId="13585"/>
    <cellStyle name="Separador de milhares 14 3 11 2" xfId="24267"/>
    <cellStyle name="Separador de milhares 14 3 11 3" xfId="35453"/>
    <cellStyle name="Separador de milhares 14 3 12" xfId="15310"/>
    <cellStyle name="Separador de milhares 14 3 12 2" xfId="26163"/>
    <cellStyle name="Separador de milhares 14 3 12 3" xfId="37349"/>
    <cellStyle name="Separador de milhares 14 3 13" xfId="17035"/>
    <cellStyle name="Separador de milhares 14 3 13 2" xfId="28059"/>
    <cellStyle name="Separador de milhares 14 3 13 3" xfId="39245"/>
    <cellStyle name="Separador de milhares 14 3 14" xfId="18760"/>
    <cellStyle name="Separador de milhares 14 3 15" xfId="29948"/>
    <cellStyle name="Separador de milhares 14 3 16" xfId="41134"/>
    <cellStyle name="Separador de milhares 14 3 17" xfId="42859"/>
    <cellStyle name="Separador de milhares 14 3 2" xfId="276"/>
    <cellStyle name="Separador de milhares 14 3 2 10" xfId="13667"/>
    <cellStyle name="Separador de milhares 14 3 2 10 2" xfId="24357"/>
    <cellStyle name="Separador de milhares 14 3 2 10 3" xfId="35543"/>
    <cellStyle name="Separador de milhares 14 3 2 11" xfId="15392"/>
    <cellStyle name="Separador de milhares 14 3 2 11 2" xfId="26253"/>
    <cellStyle name="Separador de milhares 14 3 2 11 3" xfId="37439"/>
    <cellStyle name="Separador de milhares 14 3 2 12" xfId="17117"/>
    <cellStyle name="Separador de milhares 14 3 2 12 2" xfId="28149"/>
    <cellStyle name="Separador de milhares 14 3 2 12 3" xfId="39335"/>
    <cellStyle name="Separador de milhares 14 3 2 13" xfId="18842"/>
    <cellStyle name="Separador de milhares 14 3 2 14" xfId="30030"/>
    <cellStyle name="Separador de milhares 14 3 2 15" xfId="41216"/>
    <cellStyle name="Separador de milhares 14 3 2 16" xfId="42941"/>
    <cellStyle name="Separador de milhares 14 3 2 2" xfId="434"/>
    <cellStyle name="Separador de milhares 14 3 2 2 10" xfId="15536"/>
    <cellStyle name="Separador de milhares 14 3 2 2 10 2" xfId="26411"/>
    <cellStyle name="Separador de milhares 14 3 2 2 10 3" xfId="37597"/>
    <cellStyle name="Separador de milhares 14 3 2 2 11" xfId="17261"/>
    <cellStyle name="Separador de milhares 14 3 2 2 11 2" xfId="28307"/>
    <cellStyle name="Separador de milhares 14 3 2 2 11 3" xfId="39493"/>
    <cellStyle name="Separador de milhares 14 3 2 2 12" xfId="18986"/>
    <cellStyle name="Separador de milhares 14 3 2 2 13" xfId="30174"/>
    <cellStyle name="Separador de milhares 14 3 2 2 14" xfId="41360"/>
    <cellStyle name="Separador de milhares 14 3 2 2 15" xfId="43085"/>
    <cellStyle name="Separador de milhares 14 3 2 2 2" xfId="752"/>
    <cellStyle name="Separador de milhares 14 3 2 2 2 10" xfId="43373"/>
    <cellStyle name="Separador de milhares 14 3 2 2 2 2" xfId="10646"/>
    <cellStyle name="Separador de milhares 14 3 2 2 2 2 2" xfId="21042"/>
    <cellStyle name="Separador de milhares 14 3 2 2 2 2 3" xfId="32230"/>
    <cellStyle name="Separador de milhares 14 3 2 2 2 3" xfId="12374"/>
    <cellStyle name="Separador de milhares 14 3 2 2 2 3 2" xfId="22935"/>
    <cellStyle name="Separador de milhares 14 3 2 2 2 3 3" xfId="34121"/>
    <cellStyle name="Separador de milhares 14 3 2 2 2 4" xfId="14099"/>
    <cellStyle name="Separador de milhares 14 3 2 2 2 4 2" xfId="24831"/>
    <cellStyle name="Separador de milhares 14 3 2 2 2 4 3" xfId="36017"/>
    <cellStyle name="Separador de milhares 14 3 2 2 2 5" xfId="15824"/>
    <cellStyle name="Separador de milhares 14 3 2 2 2 5 2" xfId="26727"/>
    <cellStyle name="Separador de milhares 14 3 2 2 2 5 3" xfId="37913"/>
    <cellStyle name="Separador de milhares 14 3 2 2 2 6" xfId="17549"/>
    <cellStyle name="Separador de milhares 14 3 2 2 2 6 2" xfId="28623"/>
    <cellStyle name="Separador de milhares 14 3 2 2 2 6 3" xfId="39809"/>
    <cellStyle name="Separador de milhares 14 3 2 2 2 7" xfId="19274"/>
    <cellStyle name="Separador de milhares 14 3 2 2 2 8" xfId="30462"/>
    <cellStyle name="Separador de milhares 14 3 2 2 2 9" xfId="41648"/>
    <cellStyle name="Separador de milhares 14 3 2 2 3" xfId="1068"/>
    <cellStyle name="Separador de milhares 14 3 2 2 3 10" xfId="43661"/>
    <cellStyle name="Separador de milhares 14 3 2 2 3 2" xfId="10934"/>
    <cellStyle name="Separador de milhares 14 3 2 2 3 2 2" xfId="21358"/>
    <cellStyle name="Separador de milhares 14 3 2 2 3 2 3" xfId="32546"/>
    <cellStyle name="Separador de milhares 14 3 2 2 3 3" xfId="12662"/>
    <cellStyle name="Separador de milhares 14 3 2 2 3 3 2" xfId="23251"/>
    <cellStyle name="Separador de milhares 14 3 2 2 3 3 3" xfId="34437"/>
    <cellStyle name="Separador de milhares 14 3 2 2 3 4" xfId="14387"/>
    <cellStyle name="Separador de milhares 14 3 2 2 3 4 2" xfId="25147"/>
    <cellStyle name="Separador de milhares 14 3 2 2 3 4 3" xfId="36333"/>
    <cellStyle name="Separador de milhares 14 3 2 2 3 5" xfId="16112"/>
    <cellStyle name="Separador de milhares 14 3 2 2 3 5 2" xfId="27043"/>
    <cellStyle name="Separador de milhares 14 3 2 2 3 5 3" xfId="38229"/>
    <cellStyle name="Separador de milhares 14 3 2 2 3 6" xfId="17837"/>
    <cellStyle name="Separador de milhares 14 3 2 2 3 6 2" xfId="28939"/>
    <cellStyle name="Separador de milhares 14 3 2 2 3 6 3" xfId="40125"/>
    <cellStyle name="Separador de milhares 14 3 2 2 3 7" xfId="19562"/>
    <cellStyle name="Separador de milhares 14 3 2 2 3 8" xfId="30750"/>
    <cellStyle name="Separador de milhares 14 3 2 2 3 9" xfId="41936"/>
    <cellStyle name="Separador de milhares 14 3 2 2 4" xfId="1384"/>
    <cellStyle name="Separador de milhares 14 3 2 2 4 10" xfId="43949"/>
    <cellStyle name="Separador de milhares 14 3 2 2 4 2" xfId="11222"/>
    <cellStyle name="Separador de milhares 14 3 2 2 4 2 2" xfId="21674"/>
    <cellStyle name="Separador de milhares 14 3 2 2 4 2 3" xfId="32862"/>
    <cellStyle name="Separador de milhares 14 3 2 2 4 3" xfId="12950"/>
    <cellStyle name="Separador de milhares 14 3 2 2 4 3 2" xfId="23567"/>
    <cellStyle name="Separador de milhares 14 3 2 2 4 3 3" xfId="34753"/>
    <cellStyle name="Separador de milhares 14 3 2 2 4 4" xfId="14675"/>
    <cellStyle name="Separador de milhares 14 3 2 2 4 4 2" xfId="25463"/>
    <cellStyle name="Separador de milhares 14 3 2 2 4 4 3" xfId="36649"/>
    <cellStyle name="Separador de milhares 14 3 2 2 4 5" xfId="16400"/>
    <cellStyle name="Separador de milhares 14 3 2 2 4 5 2" xfId="27359"/>
    <cellStyle name="Separador de milhares 14 3 2 2 4 5 3" xfId="38545"/>
    <cellStyle name="Separador de milhares 14 3 2 2 4 6" xfId="18125"/>
    <cellStyle name="Separador de milhares 14 3 2 2 4 6 2" xfId="29255"/>
    <cellStyle name="Separador de milhares 14 3 2 2 4 6 3" xfId="40441"/>
    <cellStyle name="Separador de milhares 14 3 2 2 4 7" xfId="19850"/>
    <cellStyle name="Separador de milhares 14 3 2 2 4 8" xfId="31038"/>
    <cellStyle name="Separador de milhares 14 3 2 2 4 9" xfId="42224"/>
    <cellStyle name="Separador de milhares 14 3 2 2 5" xfId="1700"/>
    <cellStyle name="Separador de milhares 14 3 2 2 5 10" xfId="44237"/>
    <cellStyle name="Separador de milhares 14 3 2 2 5 2" xfId="11510"/>
    <cellStyle name="Separador de milhares 14 3 2 2 5 2 2" xfId="21990"/>
    <cellStyle name="Separador de milhares 14 3 2 2 5 2 3" xfId="33178"/>
    <cellStyle name="Separador de milhares 14 3 2 2 5 3" xfId="13238"/>
    <cellStyle name="Separador de milhares 14 3 2 2 5 3 2" xfId="23883"/>
    <cellStyle name="Separador de milhares 14 3 2 2 5 3 3" xfId="35069"/>
    <cellStyle name="Separador de milhares 14 3 2 2 5 4" xfId="14963"/>
    <cellStyle name="Separador de milhares 14 3 2 2 5 4 2" xfId="25779"/>
    <cellStyle name="Separador de milhares 14 3 2 2 5 4 3" xfId="36965"/>
    <cellStyle name="Separador de milhares 14 3 2 2 5 5" xfId="16688"/>
    <cellStyle name="Separador de milhares 14 3 2 2 5 5 2" xfId="27675"/>
    <cellStyle name="Separador de milhares 14 3 2 2 5 5 3" xfId="38861"/>
    <cellStyle name="Separador de milhares 14 3 2 2 5 6" xfId="18413"/>
    <cellStyle name="Separador de milhares 14 3 2 2 5 6 2" xfId="29571"/>
    <cellStyle name="Separador de milhares 14 3 2 2 5 6 3" xfId="40757"/>
    <cellStyle name="Separador de milhares 14 3 2 2 5 7" xfId="20138"/>
    <cellStyle name="Separador de milhares 14 3 2 2 5 8" xfId="31326"/>
    <cellStyle name="Separador de milhares 14 3 2 2 5 9" xfId="42512"/>
    <cellStyle name="Separador de milhares 14 3 2 2 6" xfId="2016"/>
    <cellStyle name="Separador de milhares 14 3 2 2 6 10" xfId="44525"/>
    <cellStyle name="Separador de milhares 14 3 2 2 6 2" xfId="11798"/>
    <cellStyle name="Separador de milhares 14 3 2 2 6 2 2" xfId="22306"/>
    <cellStyle name="Separador de milhares 14 3 2 2 6 2 3" xfId="33494"/>
    <cellStyle name="Separador de milhares 14 3 2 2 6 3" xfId="13526"/>
    <cellStyle name="Separador de milhares 14 3 2 2 6 3 2" xfId="24199"/>
    <cellStyle name="Separador de milhares 14 3 2 2 6 3 3" xfId="35385"/>
    <cellStyle name="Separador de milhares 14 3 2 2 6 4" xfId="15251"/>
    <cellStyle name="Separador de milhares 14 3 2 2 6 4 2" xfId="26095"/>
    <cellStyle name="Separador de milhares 14 3 2 2 6 4 3" xfId="37281"/>
    <cellStyle name="Separador de milhares 14 3 2 2 6 5" xfId="16976"/>
    <cellStyle name="Separador de milhares 14 3 2 2 6 5 2" xfId="27991"/>
    <cellStyle name="Separador de milhares 14 3 2 2 6 5 3" xfId="39177"/>
    <cellStyle name="Separador de milhares 14 3 2 2 6 6" xfId="18701"/>
    <cellStyle name="Separador de milhares 14 3 2 2 6 6 2" xfId="29887"/>
    <cellStyle name="Separador de milhares 14 3 2 2 6 6 3" xfId="41073"/>
    <cellStyle name="Separador de milhares 14 3 2 2 6 7" xfId="20426"/>
    <cellStyle name="Separador de milhares 14 3 2 2 6 8" xfId="31614"/>
    <cellStyle name="Separador de milhares 14 3 2 2 6 9" xfId="42800"/>
    <cellStyle name="Separador de milhares 14 3 2 2 7" xfId="10357"/>
    <cellStyle name="Separador de milhares 14 3 2 2 7 2" xfId="20726"/>
    <cellStyle name="Separador de milhares 14 3 2 2 7 3" xfId="31914"/>
    <cellStyle name="Separador de milhares 14 3 2 2 8" xfId="12086"/>
    <cellStyle name="Separador de milhares 14 3 2 2 8 2" xfId="22619"/>
    <cellStyle name="Separador de milhares 14 3 2 2 8 3" xfId="33805"/>
    <cellStyle name="Separador de milhares 14 3 2 2 9" xfId="13811"/>
    <cellStyle name="Separador de milhares 14 3 2 2 9 2" xfId="24515"/>
    <cellStyle name="Separador de milhares 14 3 2 2 9 3" xfId="35701"/>
    <cellStyle name="Separador de milhares 14 3 2 3" xfId="594"/>
    <cellStyle name="Separador de milhares 14 3 2 3 10" xfId="43229"/>
    <cellStyle name="Separador de milhares 14 3 2 3 2" xfId="10502"/>
    <cellStyle name="Separador de milhares 14 3 2 3 2 2" xfId="20884"/>
    <cellStyle name="Separador de milhares 14 3 2 3 2 3" xfId="32072"/>
    <cellStyle name="Separador de milhares 14 3 2 3 3" xfId="12230"/>
    <cellStyle name="Separador de milhares 14 3 2 3 3 2" xfId="22777"/>
    <cellStyle name="Separador de milhares 14 3 2 3 3 3" xfId="33963"/>
    <cellStyle name="Separador de milhares 14 3 2 3 4" xfId="13955"/>
    <cellStyle name="Separador de milhares 14 3 2 3 4 2" xfId="24673"/>
    <cellStyle name="Separador de milhares 14 3 2 3 4 3" xfId="35859"/>
    <cellStyle name="Separador de milhares 14 3 2 3 5" xfId="15680"/>
    <cellStyle name="Separador de milhares 14 3 2 3 5 2" xfId="26569"/>
    <cellStyle name="Separador de milhares 14 3 2 3 5 3" xfId="37755"/>
    <cellStyle name="Separador de milhares 14 3 2 3 6" xfId="17405"/>
    <cellStyle name="Separador de milhares 14 3 2 3 6 2" xfId="28465"/>
    <cellStyle name="Separador de milhares 14 3 2 3 6 3" xfId="39651"/>
    <cellStyle name="Separador de milhares 14 3 2 3 7" xfId="19130"/>
    <cellStyle name="Separador de milhares 14 3 2 3 8" xfId="30318"/>
    <cellStyle name="Separador de milhares 14 3 2 3 9" xfId="41504"/>
    <cellStyle name="Separador de milhares 14 3 2 4" xfId="910"/>
    <cellStyle name="Separador de milhares 14 3 2 4 10" xfId="43517"/>
    <cellStyle name="Separador de milhares 14 3 2 4 2" xfId="10790"/>
    <cellStyle name="Separador de milhares 14 3 2 4 2 2" xfId="21200"/>
    <cellStyle name="Separador de milhares 14 3 2 4 2 3" xfId="32388"/>
    <cellStyle name="Separador de milhares 14 3 2 4 3" xfId="12518"/>
    <cellStyle name="Separador de milhares 14 3 2 4 3 2" xfId="23093"/>
    <cellStyle name="Separador de milhares 14 3 2 4 3 3" xfId="34279"/>
    <cellStyle name="Separador de milhares 14 3 2 4 4" xfId="14243"/>
    <cellStyle name="Separador de milhares 14 3 2 4 4 2" xfId="24989"/>
    <cellStyle name="Separador de milhares 14 3 2 4 4 3" xfId="36175"/>
    <cellStyle name="Separador de milhares 14 3 2 4 5" xfId="15968"/>
    <cellStyle name="Separador de milhares 14 3 2 4 5 2" xfId="26885"/>
    <cellStyle name="Separador de milhares 14 3 2 4 5 3" xfId="38071"/>
    <cellStyle name="Separador de milhares 14 3 2 4 6" xfId="17693"/>
    <cellStyle name="Separador de milhares 14 3 2 4 6 2" xfId="28781"/>
    <cellStyle name="Separador de milhares 14 3 2 4 6 3" xfId="39967"/>
    <cellStyle name="Separador de milhares 14 3 2 4 7" xfId="19418"/>
    <cellStyle name="Separador de milhares 14 3 2 4 8" xfId="30606"/>
    <cellStyle name="Separador de milhares 14 3 2 4 9" xfId="41792"/>
    <cellStyle name="Separador de milhares 14 3 2 5" xfId="1226"/>
    <cellStyle name="Separador de milhares 14 3 2 5 10" xfId="43805"/>
    <cellStyle name="Separador de milhares 14 3 2 5 2" xfId="11078"/>
    <cellStyle name="Separador de milhares 14 3 2 5 2 2" xfId="21516"/>
    <cellStyle name="Separador de milhares 14 3 2 5 2 3" xfId="32704"/>
    <cellStyle name="Separador de milhares 14 3 2 5 3" xfId="12806"/>
    <cellStyle name="Separador de milhares 14 3 2 5 3 2" xfId="23409"/>
    <cellStyle name="Separador de milhares 14 3 2 5 3 3" xfId="34595"/>
    <cellStyle name="Separador de milhares 14 3 2 5 4" xfId="14531"/>
    <cellStyle name="Separador de milhares 14 3 2 5 4 2" xfId="25305"/>
    <cellStyle name="Separador de milhares 14 3 2 5 4 3" xfId="36491"/>
    <cellStyle name="Separador de milhares 14 3 2 5 5" xfId="16256"/>
    <cellStyle name="Separador de milhares 14 3 2 5 5 2" xfId="27201"/>
    <cellStyle name="Separador de milhares 14 3 2 5 5 3" xfId="38387"/>
    <cellStyle name="Separador de milhares 14 3 2 5 6" xfId="17981"/>
    <cellStyle name="Separador de milhares 14 3 2 5 6 2" xfId="29097"/>
    <cellStyle name="Separador de milhares 14 3 2 5 6 3" xfId="40283"/>
    <cellStyle name="Separador de milhares 14 3 2 5 7" xfId="19706"/>
    <cellStyle name="Separador de milhares 14 3 2 5 8" xfId="30894"/>
    <cellStyle name="Separador de milhares 14 3 2 5 9" xfId="42080"/>
    <cellStyle name="Separador de milhares 14 3 2 6" xfId="1542"/>
    <cellStyle name="Separador de milhares 14 3 2 6 10" xfId="44093"/>
    <cellStyle name="Separador de milhares 14 3 2 6 2" xfId="11366"/>
    <cellStyle name="Separador de milhares 14 3 2 6 2 2" xfId="21832"/>
    <cellStyle name="Separador de milhares 14 3 2 6 2 3" xfId="33020"/>
    <cellStyle name="Separador de milhares 14 3 2 6 3" xfId="13094"/>
    <cellStyle name="Separador de milhares 14 3 2 6 3 2" xfId="23725"/>
    <cellStyle name="Separador de milhares 14 3 2 6 3 3" xfId="34911"/>
    <cellStyle name="Separador de milhares 14 3 2 6 4" xfId="14819"/>
    <cellStyle name="Separador de milhares 14 3 2 6 4 2" xfId="25621"/>
    <cellStyle name="Separador de milhares 14 3 2 6 4 3" xfId="36807"/>
    <cellStyle name="Separador de milhares 14 3 2 6 5" xfId="16544"/>
    <cellStyle name="Separador de milhares 14 3 2 6 5 2" xfId="27517"/>
    <cellStyle name="Separador de milhares 14 3 2 6 5 3" xfId="38703"/>
    <cellStyle name="Separador de milhares 14 3 2 6 6" xfId="18269"/>
    <cellStyle name="Separador de milhares 14 3 2 6 6 2" xfId="29413"/>
    <cellStyle name="Separador de milhares 14 3 2 6 6 3" xfId="40599"/>
    <cellStyle name="Separador de milhares 14 3 2 6 7" xfId="19994"/>
    <cellStyle name="Separador de milhares 14 3 2 6 8" xfId="31182"/>
    <cellStyle name="Separador de milhares 14 3 2 6 9" xfId="42368"/>
    <cellStyle name="Separador de milhares 14 3 2 7" xfId="1858"/>
    <cellStyle name="Separador de milhares 14 3 2 7 10" xfId="44381"/>
    <cellStyle name="Separador de milhares 14 3 2 7 2" xfId="11654"/>
    <cellStyle name="Separador de milhares 14 3 2 7 2 2" xfId="22148"/>
    <cellStyle name="Separador de milhares 14 3 2 7 2 3" xfId="33336"/>
    <cellStyle name="Separador de milhares 14 3 2 7 3" xfId="13382"/>
    <cellStyle name="Separador de milhares 14 3 2 7 3 2" xfId="24041"/>
    <cellStyle name="Separador de milhares 14 3 2 7 3 3" xfId="35227"/>
    <cellStyle name="Separador de milhares 14 3 2 7 4" xfId="15107"/>
    <cellStyle name="Separador de milhares 14 3 2 7 4 2" xfId="25937"/>
    <cellStyle name="Separador de milhares 14 3 2 7 4 3" xfId="37123"/>
    <cellStyle name="Separador de milhares 14 3 2 7 5" xfId="16832"/>
    <cellStyle name="Separador de milhares 14 3 2 7 5 2" xfId="27833"/>
    <cellStyle name="Separador de milhares 14 3 2 7 5 3" xfId="39019"/>
    <cellStyle name="Separador de milhares 14 3 2 7 6" xfId="18557"/>
    <cellStyle name="Separador de milhares 14 3 2 7 6 2" xfId="29729"/>
    <cellStyle name="Separador de milhares 14 3 2 7 6 3" xfId="40915"/>
    <cellStyle name="Separador de milhares 14 3 2 7 7" xfId="20282"/>
    <cellStyle name="Separador de milhares 14 3 2 7 8" xfId="31470"/>
    <cellStyle name="Separador de milhares 14 3 2 7 9" xfId="42656"/>
    <cellStyle name="Separador de milhares 14 3 2 8" xfId="2127"/>
    <cellStyle name="Separador de milhares 14 3 2 8 2" xfId="20570"/>
    <cellStyle name="Separador de milhares 14 3 2 8 3" xfId="31758"/>
    <cellStyle name="Separador de milhares 14 3 2 9" xfId="11942"/>
    <cellStyle name="Separador de milhares 14 3 2 9 2" xfId="22461"/>
    <cellStyle name="Separador de milhares 14 3 2 9 3" xfId="33647"/>
    <cellStyle name="Separador de milhares 14 3 3" xfId="344"/>
    <cellStyle name="Separador de milhares 14 3 3 10" xfId="15454"/>
    <cellStyle name="Separador de milhares 14 3 3 10 2" xfId="26321"/>
    <cellStyle name="Separador de milhares 14 3 3 10 3" xfId="37507"/>
    <cellStyle name="Separador de milhares 14 3 3 11" xfId="17179"/>
    <cellStyle name="Separador de milhares 14 3 3 11 2" xfId="28217"/>
    <cellStyle name="Separador de milhares 14 3 3 11 3" xfId="39403"/>
    <cellStyle name="Separador de milhares 14 3 3 12" xfId="18904"/>
    <cellStyle name="Separador de milhares 14 3 3 13" xfId="30092"/>
    <cellStyle name="Separador de milhares 14 3 3 14" xfId="41278"/>
    <cellStyle name="Separador de milhares 14 3 3 15" xfId="43003"/>
    <cellStyle name="Separador de milhares 14 3 3 2" xfId="662"/>
    <cellStyle name="Separador de milhares 14 3 3 2 10" xfId="43291"/>
    <cellStyle name="Separador de milhares 14 3 3 2 2" xfId="10564"/>
    <cellStyle name="Separador de milhares 14 3 3 2 2 2" xfId="20952"/>
    <cellStyle name="Separador de milhares 14 3 3 2 2 3" xfId="32140"/>
    <cellStyle name="Separador de milhares 14 3 3 2 3" xfId="12292"/>
    <cellStyle name="Separador de milhares 14 3 3 2 3 2" xfId="22845"/>
    <cellStyle name="Separador de milhares 14 3 3 2 3 3" xfId="34031"/>
    <cellStyle name="Separador de milhares 14 3 3 2 4" xfId="14017"/>
    <cellStyle name="Separador de milhares 14 3 3 2 4 2" xfId="24741"/>
    <cellStyle name="Separador de milhares 14 3 3 2 4 3" xfId="35927"/>
    <cellStyle name="Separador de milhares 14 3 3 2 5" xfId="15742"/>
    <cellStyle name="Separador de milhares 14 3 3 2 5 2" xfId="26637"/>
    <cellStyle name="Separador de milhares 14 3 3 2 5 3" xfId="37823"/>
    <cellStyle name="Separador de milhares 14 3 3 2 6" xfId="17467"/>
    <cellStyle name="Separador de milhares 14 3 3 2 6 2" xfId="28533"/>
    <cellStyle name="Separador de milhares 14 3 3 2 6 3" xfId="39719"/>
    <cellStyle name="Separador de milhares 14 3 3 2 7" xfId="19192"/>
    <cellStyle name="Separador de milhares 14 3 3 2 8" xfId="30380"/>
    <cellStyle name="Separador de milhares 14 3 3 2 9" xfId="41566"/>
    <cellStyle name="Separador de milhares 14 3 3 3" xfId="978"/>
    <cellStyle name="Separador de milhares 14 3 3 3 10" xfId="43579"/>
    <cellStyle name="Separador de milhares 14 3 3 3 2" xfId="10852"/>
    <cellStyle name="Separador de milhares 14 3 3 3 2 2" xfId="21268"/>
    <cellStyle name="Separador de milhares 14 3 3 3 2 3" xfId="32456"/>
    <cellStyle name="Separador de milhares 14 3 3 3 3" xfId="12580"/>
    <cellStyle name="Separador de milhares 14 3 3 3 3 2" xfId="23161"/>
    <cellStyle name="Separador de milhares 14 3 3 3 3 3" xfId="34347"/>
    <cellStyle name="Separador de milhares 14 3 3 3 4" xfId="14305"/>
    <cellStyle name="Separador de milhares 14 3 3 3 4 2" xfId="25057"/>
    <cellStyle name="Separador de milhares 14 3 3 3 4 3" xfId="36243"/>
    <cellStyle name="Separador de milhares 14 3 3 3 5" xfId="16030"/>
    <cellStyle name="Separador de milhares 14 3 3 3 5 2" xfId="26953"/>
    <cellStyle name="Separador de milhares 14 3 3 3 5 3" xfId="38139"/>
    <cellStyle name="Separador de milhares 14 3 3 3 6" xfId="17755"/>
    <cellStyle name="Separador de milhares 14 3 3 3 6 2" xfId="28849"/>
    <cellStyle name="Separador de milhares 14 3 3 3 6 3" xfId="40035"/>
    <cellStyle name="Separador de milhares 14 3 3 3 7" xfId="19480"/>
    <cellStyle name="Separador de milhares 14 3 3 3 8" xfId="30668"/>
    <cellStyle name="Separador de milhares 14 3 3 3 9" xfId="41854"/>
    <cellStyle name="Separador de milhares 14 3 3 4" xfId="1294"/>
    <cellStyle name="Separador de milhares 14 3 3 4 10" xfId="43867"/>
    <cellStyle name="Separador de milhares 14 3 3 4 2" xfId="11140"/>
    <cellStyle name="Separador de milhares 14 3 3 4 2 2" xfId="21584"/>
    <cellStyle name="Separador de milhares 14 3 3 4 2 3" xfId="32772"/>
    <cellStyle name="Separador de milhares 14 3 3 4 3" xfId="12868"/>
    <cellStyle name="Separador de milhares 14 3 3 4 3 2" xfId="23477"/>
    <cellStyle name="Separador de milhares 14 3 3 4 3 3" xfId="34663"/>
    <cellStyle name="Separador de milhares 14 3 3 4 4" xfId="14593"/>
    <cellStyle name="Separador de milhares 14 3 3 4 4 2" xfId="25373"/>
    <cellStyle name="Separador de milhares 14 3 3 4 4 3" xfId="36559"/>
    <cellStyle name="Separador de milhares 14 3 3 4 5" xfId="16318"/>
    <cellStyle name="Separador de milhares 14 3 3 4 5 2" xfId="27269"/>
    <cellStyle name="Separador de milhares 14 3 3 4 5 3" xfId="38455"/>
    <cellStyle name="Separador de milhares 14 3 3 4 6" xfId="18043"/>
    <cellStyle name="Separador de milhares 14 3 3 4 6 2" xfId="29165"/>
    <cellStyle name="Separador de milhares 14 3 3 4 6 3" xfId="40351"/>
    <cellStyle name="Separador de milhares 14 3 3 4 7" xfId="19768"/>
    <cellStyle name="Separador de milhares 14 3 3 4 8" xfId="30956"/>
    <cellStyle name="Separador de milhares 14 3 3 4 9" xfId="42142"/>
    <cellStyle name="Separador de milhares 14 3 3 5" xfId="1610"/>
    <cellStyle name="Separador de milhares 14 3 3 5 10" xfId="44155"/>
    <cellStyle name="Separador de milhares 14 3 3 5 2" xfId="11428"/>
    <cellStyle name="Separador de milhares 14 3 3 5 2 2" xfId="21900"/>
    <cellStyle name="Separador de milhares 14 3 3 5 2 3" xfId="33088"/>
    <cellStyle name="Separador de milhares 14 3 3 5 3" xfId="13156"/>
    <cellStyle name="Separador de milhares 14 3 3 5 3 2" xfId="23793"/>
    <cellStyle name="Separador de milhares 14 3 3 5 3 3" xfId="34979"/>
    <cellStyle name="Separador de milhares 14 3 3 5 4" xfId="14881"/>
    <cellStyle name="Separador de milhares 14 3 3 5 4 2" xfId="25689"/>
    <cellStyle name="Separador de milhares 14 3 3 5 4 3" xfId="36875"/>
    <cellStyle name="Separador de milhares 14 3 3 5 5" xfId="16606"/>
    <cellStyle name="Separador de milhares 14 3 3 5 5 2" xfId="27585"/>
    <cellStyle name="Separador de milhares 14 3 3 5 5 3" xfId="38771"/>
    <cellStyle name="Separador de milhares 14 3 3 5 6" xfId="18331"/>
    <cellStyle name="Separador de milhares 14 3 3 5 6 2" xfId="29481"/>
    <cellStyle name="Separador de milhares 14 3 3 5 6 3" xfId="40667"/>
    <cellStyle name="Separador de milhares 14 3 3 5 7" xfId="20056"/>
    <cellStyle name="Separador de milhares 14 3 3 5 8" xfId="31244"/>
    <cellStyle name="Separador de milhares 14 3 3 5 9" xfId="42430"/>
    <cellStyle name="Separador de milhares 14 3 3 6" xfId="1926"/>
    <cellStyle name="Separador de milhares 14 3 3 6 10" xfId="44443"/>
    <cellStyle name="Separador de milhares 14 3 3 6 2" xfId="11716"/>
    <cellStyle name="Separador de milhares 14 3 3 6 2 2" xfId="22216"/>
    <cellStyle name="Separador de milhares 14 3 3 6 2 3" xfId="33404"/>
    <cellStyle name="Separador de milhares 14 3 3 6 3" xfId="13444"/>
    <cellStyle name="Separador de milhares 14 3 3 6 3 2" xfId="24109"/>
    <cellStyle name="Separador de milhares 14 3 3 6 3 3" xfId="35295"/>
    <cellStyle name="Separador de milhares 14 3 3 6 4" xfId="15169"/>
    <cellStyle name="Separador de milhares 14 3 3 6 4 2" xfId="26005"/>
    <cellStyle name="Separador de milhares 14 3 3 6 4 3" xfId="37191"/>
    <cellStyle name="Separador de milhares 14 3 3 6 5" xfId="16894"/>
    <cellStyle name="Separador de milhares 14 3 3 6 5 2" xfId="27901"/>
    <cellStyle name="Separador de milhares 14 3 3 6 5 3" xfId="39087"/>
    <cellStyle name="Separador de milhares 14 3 3 6 6" xfId="18619"/>
    <cellStyle name="Separador de milhares 14 3 3 6 6 2" xfId="29797"/>
    <cellStyle name="Separador de milhares 14 3 3 6 6 3" xfId="40983"/>
    <cellStyle name="Separador de milhares 14 3 3 6 7" xfId="20344"/>
    <cellStyle name="Separador de milhares 14 3 3 6 8" xfId="31532"/>
    <cellStyle name="Separador de milhares 14 3 3 6 9" xfId="42718"/>
    <cellStyle name="Separador de milhares 14 3 3 7" xfId="10275"/>
    <cellStyle name="Separador de milhares 14 3 3 7 2" xfId="20636"/>
    <cellStyle name="Separador de milhares 14 3 3 7 3" xfId="31824"/>
    <cellStyle name="Separador de milhares 14 3 3 8" xfId="12004"/>
    <cellStyle name="Separador de milhares 14 3 3 8 2" xfId="22529"/>
    <cellStyle name="Separador de milhares 14 3 3 8 3" xfId="33715"/>
    <cellStyle name="Separador de milhares 14 3 3 9" xfId="13729"/>
    <cellStyle name="Separador de milhares 14 3 3 9 2" xfId="24425"/>
    <cellStyle name="Separador de milhares 14 3 3 9 3" xfId="35611"/>
    <cellStyle name="Separador de milhares 14 3 4" xfId="504"/>
    <cellStyle name="Separador de milhares 14 3 4 10" xfId="43147"/>
    <cellStyle name="Separador de milhares 14 3 4 2" xfId="10420"/>
    <cellStyle name="Separador de milhares 14 3 4 2 2" xfId="20794"/>
    <cellStyle name="Separador de milhares 14 3 4 2 3" xfId="31982"/>
    <cellStyle name="Separador de milhares 14 3 4 3" xfId="12148"/>
    <cellStyle name="Separador de milhares 14 3 4 3 2" xfId="22687"/>
    <cellStyle name="Separador de milhares 14 3 4 3 3" xfId="33873"/>
    <cellStyle name="Separador de milhares 14 3 4 4" xfId="13873"/>
    <cellStyle name="Separador de milhares 14 3 4 4 2" xfId="24583"/>
    <cellStyle name="Separador de milhares 14 3 4 4 3" xfId="35769"/>
    <cellStyle name="Separador de milhares 14 3 4 5" xfId="15598"/>
    <cellStyle name="Separador de milhares 14 3 4 5 2" xfId="26479"/>
    <cellStyle name="Separador de milhares 14 3 4 5 3" xfId="37665"/>
    <cellStyle name="Separador de milhares 14 3 4 6" xfId="17323"/>
    <cellStyle name="Separador de milhares 14 3 4 6 2" xfId="28375"/>
    <cellStyle name="Separador de milhares 14 3 4 6 3" xfId="39561"/>
    <cellStyle name="Separador de milhares 14 3 4 7" xfId="19048"/>
    <cellStyle name="Separador de milhares 14 3 4 8" xfId="30236"/>
    <cellStyle name="Separador de milhares 14 3 4 9" xfId="41422"/>
    <cellStyle name="Separador de milhares 14 3 5" xfId="820"/>
    <cellStyle name="Separador de milhares 14 3 5 10" xfId="43435"/>
    <cellStyle name="Separador de milhares 14 3 5 2" xfId="10708"/>
    <cellStyle name="Separador de milhares 14 3 5 2 2" xfId="21110"/>
    <cellStyle name="Separador de milhares 14 3 5 2 3" xfId="32298"/>
    <cellStyle name="Separador de milhares 14 3 5 3" xfId="12436"/>
    <cellStyle name="Separador de milhares 14 3 5 3 2" xfId="23003"/>
    <cellStyle name="Separador de milhares 14 3 5 3 3" xfId="34189"/>
    <cellStyle name="Separador de milhares 14 3 5 4" xfId="14161"/>
    <cellStyle name="Separador de milhares 14 3 5 4 2" xfId="24899"/>
    <cellStyle name="Separador de milhares 14 3 5 4 3" xfId="36085"/>
    <cellStyle name="Separador de milhares 14 3 5 5" xfId="15886"/>
    <cellStyle name="Separador de milhares 14 3 5 5 2" xfId="26795"/>
    <cellStyle name="Separador de milhares 14 3 5 5 3" xfId="37981"/>
    <cellStyle name="Separador de milhares 14 3 5 6" xfId="17611"/>
    <cellStyle name="Separador de milhares 14 3 5 6 2" xfId="28691"/>
    <cellStyle name="Separador de milhares 14 3 5 6 3" xfId="39877"/>
    <cellStyle name="Separador de milhares 14 3 5 7" xfId="19336"/>
    <cellStyle name="Separador de milhares 14 3 5 8" xfId="30524"/>
    <cellStyle name="Separador de milhares 14 3 5 9" xfId="41710"/>
    <cellStyle name="Separador de milhares 14 3 6" xfId="1136"/>
    <cellStyle name="Separador de milhares 14 3 6 10" xfId="43723"/>
    <cellStyle name="Separador de milhares 14 3 6 2" xfId="10996"/>
    <cellStyle name="Separador de milhares 14 3 6 2 2" xfId="21426"/>
    <cellStyle name="Separador de milhares 14 3 6 2 3" xfId="32614"/>
    <cellStyle name="Separador de milhares 14 3 6 3" xfId="12724"/>
    <cellStyle name="Separador de milhares 14 3 6 3 2" xfId="23319"/>
    <cellStyle name="Separador de milhares 14 3 6 3 3" xfId="34505"/>
    <cellStyle name="Separador de milhares 14 3 6 4" xfId="14449"/>
    <cellStyle name="Separador de milhares 14 3 6 4 2" xfId="25215"/>
    <cellStyle name="Separador de milhares 14 3 6 4 3" xfId="36401"/>
    <cellStyle name="Separador de milhares 14 3 6 5" xfId="16174"/>
    <cellStyle name="Separador de milhares 14 3 6 5 2" xfId="27111"/>
    <cellStyle name="Separador de milhares 14 3 6 5 3" xfId="38297"/>
    <cellStyle name="Separador de milhares 14 3 6 6" xfId="17899"/>
    <cellStyle name="Separador de milhares 14 3 6 6 2" xfId="29007"/>
    <cellStyle name="Separador de milhares 14 3 6 6 3" xfId="40193"/>
    <cellStyle name="Separador de milhares 14 3 6 7" xfId="19624"/>
    <cellStyle name="Separador de milhares 14 3 6 8" xfId="30812"/>
    <cellStyle name="Separador de milhares 14 3 6 9" xfId="41998"/>
    <cellStyle name="Separador de milhares 14 3 7" xfId="1452"/>
    <cellStyle name="Separador de milhares 14 3 7 10" xfId="44011"/>
    <cellStyle name="Separador de milhares 14 3 7 2" xfId="11284"/>
    <cellStyle name="Separador de milhares 14 3 7 2 2" xfId="21742"/>
    <cellStyle name="Separador de milhares 14 3 7 2 3" xfId="32930"/>
    <cellStyle name="Separador de milhares 14 3 7 3" xfId="13012"/>
    <cellStyle name="Separador de milhares 14 3 7 3 2" xfId="23635"/>
    <cellStyle name="Separador de milhares 14 3 7 3 3" xfId="34821"/>
    <cellStyle name="Separador de milhares 14 3 7 4" xfId="14737"/>
    <cellStyle name="Separador de milhares 14 3 7 4 2" xfId="25531"/>
    <cellStyle name="Separador de milhares 14 3 7 4 3" xfId="36717"/>
    <cellStyle name="Separador de milhares 14 3 7 5" xfId="16462"/>
    <cellStyle name="Separador de milhares 14 3 7 5 2" xfId="27427"/>
    <cellStyle name="Separador de milhares 14 3 7 5 3" xfId="38613"/>
    <cellStyle name="Separador de milhares 14 3 7 6" xfId="18187"/>
    <cellStyle name="Separador de milhares 14 3 7 6 2" xfId="29323"/>
    <cellStyle name="Separador de milhares 14 3 7 6 3" xfId="40509"/>
    <cellStyle name="Separador de milhares 14 3 7 7" xfId="19912"/>
    <cellStyle name="Separador de milhares 14 3 7 8" xfId="31100"/>
    <cellStyle name="Separador de milhares 14 3 7 9" xfId="42286"/>
    <cellStyle name="Separador de milhares 14 3 8" xfId="1768"/>
    <cellStyle name="Separador de milhares 14 3 8 10" xfId="44299"/>
    <cellStyle name="Separador de milhares 14 3 8 2" xfId="11572"/>
    <cellStyle name="Separador de milhares 14 3 8 2 2" xfId="22058"/>
    <cellStyle name="Separador de milhares 14 3 8 2 3" xfId="33246"/>
    <cellStyle name="Separador de milhares 14 3 8 3" xfId="13300"/>
    <cellStyle name="Separador de milhares 14 3 8 3 2" xfId="23951"/>
    <cellStyle name="Separador de milhares 14 3 8 3 3" xfId="35137"/>
    <cellStyle name="Separador de milhares 14 3 8 4" xfId="15025"/>
    <cellStyle name="Separador de milhares 14 3 8 4 2" xfId="25847"/>
    <cellStyle name="Separador de milhares 14 3 8 4 3" xfId="37033"/>
    <cellStyle name="Separador de milhares 14 3 8 5" xfId="16750"/>
    <cellStyle name="Separador de milhares 14 3 8 5 2" xfId="27743"/>
    <cellStyle name="Separador de milhares 14 3 8 5 3" xfId="38929"/>
    <cellStyle name="Separador de milhares 14 3 8 6" xfId="18475"/>
    <cellStyle name="Separador de milhares 14 3 8 6 2" xfId="29639"/>
    <cellStyle name="Separador de milhares 14 3 8 6 3" xfId="40825"/>
    <cellStyle name="Separador de milhares 14 3 8 7" xfId="20200"/>
    <cellStyle name="Separador de milhares 14 3 8 8" xfId="31388"/>
    <cellStyle name="Separador de milhares 14 3 8 9" xfId="42574"/>
    <cellStyle name="Separador de milhares 14 3 9" xfId="2040"/>
    <cellStyle name="Separador de milhares 14 3 9 2" xfId="20488"/>
    <cellStyle name="Separador de milhares 14 3 9 3" xfId="31676"/>
    <cellStyle name="Separador de milhares 14 4" xfId="208"/>
    <cellStyle name="Separador de milhares 14 4 10" xfId="13605"/>
    <cellStyle name="Separador de milhares 14 4 10 2" xfId="24289"/>
    <cellStyle name="Separador de milhares 14 4 10 3" xfId="35475"/>
    <cellStyle name="Separador de milhares 14 4 11" xfId="15330"/>
    <cellStyle name="Separador de milhares 14 4 11 2" xfId="26185"/>
    <cellStyle name="Separador de milhares 14 4 11 3" xfId="37371"/>
    <cellStyle name="Separador de milhares 14 4 12" xfId="17055"/>
    <cellStyle name="Separador de milhares 14 4 12 2" xfId="28081"/>
    <cellStyle name="Separador de milhares 14 4 12 3" xfId="39267"/>
    <cellStyle name="Separador de milhares 14 4 13" xfId="18780"/>
    <cellStyle name="Separador de milhares 14 4 14" xfId="29968"/>
    <cellStyle name="Separador de milhares 14 4 15" xfId="41154"/>
    <cellStyle name="Separador de milhares 14 4 16" xfId="42879"/>
    <cellStyle name="Separador de milhares 14 4 2" xfId="366"/>
    <cellStyle name="Separador de milhares 14 4 2 10" xfId="15474"/>
    <cellStyle name="Separador de milhares 14 4 2 10 2" xfId="26343"/>
    <cellStyle name="Separador de milhares 14 4 2 10 3" xfId="37529"/>
    <cellStyle name="Separador de milhares 14 4 2 11" xfId="17199"/>
    <cellStyle name="Separador de milhares 14 4 2 11 2" xfId="28239"/>
    <cellStyle name="Separador de milhares 14 4 2 11 3" xfId="39425"/>
    <cellStyle name="Separador de milhares 14 4 2 12" xfId="18924"/>
    <cellStyle name="Separador de milhares 14 4 2 13" xfId="30112"/>
    <cellStyle name="Separador de milhares 14 4 2 14" xfId="41298"/>
    <cellStyle name="Separador de milhares 14 4 2 15" xfId="43023"/>
    <cellStyle name="Separador de milhares 14 4 2 2" xfId="684"/>
    <cellStyle name="Separador de milhares 14 4 2 2 10" xfId="43311"/>
    <cellStyle name="Separador de milhares 14 4 2 2 2" xfId="10584"/>
    <cellStyle name="Separador de milhares 14 4 2 2 2 2" xfId="20974"/>
    <cellStyle name="Separador de milhares 14 4 2 2 2 3" xfId="32162"/>
    <cellStyle name="Separador de milhares 14 4 2 2 3" xfId="12312"/>
    <cellStyle name="Separador de milhares 14 4 2 2 3 2" xfId="22867"/>
    <cellStyle name="Separador de milhares 14 4 2 2 3 3" xfId="34053"/>
    <cellStyle name="Separador de milhares 14 4 2 2 4" xfId="14037"/>
    <cellStyle name="Separador de milhares 14 4 2 2 4 2" xfId="24763"/>
    <cellStyle name="Separador de milhares 14 4 2 2 4 3" xfId="35949"/>
    <cellStyle name="Separador de milhares 14 4 2 2 5" xfId="15762"/>
    <cellStyle name="Separador de milhares 14 4 2 2 5 2" xfId="26659"/>
    <cellStyle name="Separador de milhares 14 4 2 2 5 3" xfId="37845"/>
    <cellStyle name="Separador de milhares 14 4 2 2 6" xfId="17487"/>
    <cellStyle name="Separador de milhares 14 4 2 2 6 2" xfId="28555"/>
    <cellStyle name="Separador de milhares 14 4 2 2 6 3" xfId="39741"/>
    <cellStyle name="Separador de milhares 14 4 2 2 7" xfId="19212"/>
    <cellStyle name="Separador de milhares 14 4 2 2 8" xfId="30400"/>
    <cellStyle name="Separador de milhares 14 4 2 2 9" xfId="41586"/>
    <cellStyle name="Separador de milhares 14 4 2 3" xfId="1000"/>
    <cellStyle name="Separador de milhares 14 4 2 3 10" xfId="43599"/>
    <cellStyle name="Separador de milhares 14 4 2 3 2" xfId="10872"/>
    <cellStyle name="Separador de milhares 14 4 2 3 2 2" xfId="21290"/>
    <cellStyle name="Separador de milhares 14 4 2 3 2 3" xfId="32478"/>
    <cellStyle name="Separador de milhares 14 4 2 3 3" xfId="12600"/>
    <cellStyle name="Separador de milhares 14 4 2 3 3 2" xfId="23183"/>
    <cellStyle name="Separador de milhares 14 4 2 3 3 3" xfId="34369"/>
    <cellStyle name="Separador de milhares 14 4 2 3 4" xfId="14325"/>
    <cellStyle name="Separador de milhares 14 4 2 3 4 2" xfId="25079"/>
    <cellStyle name="Separador de milhares 14 4 2 3 4 3" xfId="36265"/>
    <cellStyle name="Separador de milhares 14 4 2 3 5" xfId="16050"/>
    <cellStyle name="Separador de milhares 14 4 2 3 5 2" xfId="26975"/>
    <cellStyle name="Separador de milhares 14 4 2 3 5 3" xfId="38161"/>
    <cellStyle name="Separador de milhares 14 4 2 3 6" xfId="17775"/>
    <cellStyle name="Separador de milhares 14 4 2 3 6 2" xfId="28871"/>
    <cellStyle name="Separador de milhares 14 4 2 3 6 3" xfId="40057"/>
    <cellStyle name="Separador de milhares 14 4 2 3 7" xfId="19500"/>
    <cellStyle name="Separador de milhares 14 4 2 3 8" xfId="30688"/>
    <cellStyle name="Separador de milhares 14 4 2 3 9" xfId="41874"/>
    <cellStyle name="Separador de milhares 14 4 2 4" xfId="1316"/>
    <cellStyle name="Separador de milhares 14 4 2 4 10" xfId="43887"/>
    <cellStyle name="Separador de milhares 14 4 2 4 2" xfId="11160"/>
    <cellStyle name="Separador de milhares 14 4 2 4 2 2" xfId="21606"/>
    <cellStyle name="Separador de milhares 14 4 2 4 2 3" xfId="32794"/>
    <cellStyle name="Separador de milhares 14 4 2 4 3" xfId="12888"/>
    <cellStyle name="Separador de milhares 14 4 2 4 3 2" xfId="23499"/>
    <cellStyle name="Separador de milhares 14 4 2 4 3 3" xfId="34685"/>
    <cellStyle name="Separador de milhares 14 4 2 4 4" xfId="14613"/>
    <cellStyle name="Separador de milhares 14 4 2 4 4 2" xfId="25395"/>
    <cellStyle name="Separador de milhares 14 4 2 4 4 3" xfId="36581"/>
    <cellStyle name="Separador de milhares 14 4 2 4 5" xfId="16338"/>
    <cellStyle name="Separador de milhares 14 4 2 4 5 2" xfId="27291"/>
    <cellStyle name="Separador de milhares 14 4 2 4 5 3" xfId="38477"/>
    <cellStyle name="Separador de milhares 14 4 2 4 6" xfId="18063"/>
    <cellStyle name="Separador de milhares 14 4 2 4 6 2" xfId="29187"/>
    <cellStyle name="Separador de milhares 14 4 2 4 6 3" xfId="40373"/>
    <cellStyle name="Separador de milhares 14 4 2 4 7" xfId="19788"/>
    <cellStyle name="Separador de milhares 14 4 2 4 8" xfId="30976"/>
    <cellStyle name="Separador de milhares 14 4 2 4 9" xfId="42162"/>
    <cellStyle name="Separador de milhares 14 4 2 5" xfId="1632"/>
    <cellStyle name="Separador de milhares 14 4 2 5 10" xfId="44175"/>
    <cellStyle name="Separador de milhares 14 4 2 5 2" xfId="11448"/>
    <cellStyle name="Separador de milhares 14 4 2 5 2 2" xfId="21922"/>
    <cellStyle name="Separador de milhares 14 4 2 5 2 3" xfId="33110"/>
    <cellStyle name="Separador de milhares 14 4 2 5 3" xfId="13176"/>
    <cellStyle name="Separador de milhares 14 4 2 5 3 2" xfId="23815"/>
    <cellStyle name="Separador de milhares 14 4 2 5 3 3" xfId="35001"/>
    <cellStyle name="Separador de milhares 14 4 2 5 4" xfId="14901"/>
    <cellStyle name="Separador de milhares 14 4 2 5 4 2" xfId="25711"/>
    <cellStyle name="Separador de milhares 14 4 2 5 4 3" xfId="36897"/>
    <cellStyle name="Separador de milhares 14 4 2 5 5" xfId="16626"/>
    <cellStyle name="Separador de milhares 14 4 2 5 5 2" xfId="27607"/>
    <cellStyle name="Separador de milhares 14 4 2 5 5 3" xfId="38793"/>
    <cellStyle name="Separador de milhares 14 4 2 5 6" xfId="18351"/>
    <cellStyle name="Separador de milhares 14 4 2 5 6 2" xfId="29503"/>
    <cellStyle name="Separador de milhares 14 4 2 5 6 3" xfId="40689"/>
    <cellStyle name="Separador de milhares 14 4 2 5 7" xfId="20076"/>
    <cellStyle name="Separador de milhares 14 4 2 5 8" xfId="31264"/>
    <cellStyle name="Separador de milhares 14 4 2 5 9" xfId="42450"/>
    <cellStyle name="Separador de milhares 14 4 2 6" xfId="1948"/>
    <cellStyle name="Separador de milhares 14 4 2 6 10" xfId="44463"/>
    <cellStyle name="Separador de milhares 14 4 2 6 2" xfId="11736"/>
    <cellStyle name="Separador de milhares 14 4 2 6 2 2" xfId="22238"/>
    <cellStyle name="Separador de milhares 14 4 2 6 2 3" xfId="33426"/>
    <cellStyle name="Separador de milhares 14 4 2 6 3" xfId="13464"/>
    <cellStyle name="Separador de milhares 14 4 2 6 3 2" xfId="24131"/>
    <cellStyle name="Separador de milhares 14 4 2 6 3 3" xfId="35317"/>
    <cellStyle name="Separador de milhares 14 4 2 6 4" xfId="15189"/>
    <cellStyle name="Separador de milhares 14 4 2 6 4 2" xfId="26027"/>
    <cellStyle name="Separador de milhares 14 4 2 6 4 3" xfId="37213"/>
    <cellStyle name="Separador de milhares 14 4 2 6 5" xfId="16914"/>
    <cellStyle name="Separador de milhares 14 4 2 6 5 2" xfId="27923"/>
    <cellStyle name="Separador de milhares 14 4 2 6 5 3" xfId="39109"/>
    <cellStyle name="Separador de milhares 14 4 2 6 6" xfId="18639"/>
    <cellStyle name="Separador de milhares 14 4 2 6 6 2" xfId="29819"/>
    <cellStyle name="Separador de milhares 14 4 2 6 6 3" xfId="41005"/>
    <cellStyle name="Separador de milhares 14 4 2 6 7" xfId="20364"/>
    <cellStyle name="Separador de milhares 14 4 2 6 8" xfId="31552"/>
    <cellStyle name="Separador de milhares 14 4 2 6 9" xfId="42738"/>
    <cellStyle name="Separador de milhares 14 4 2 7" xfId="10295"/>
    <cellStyle name="Separador de milhares 14 4 2 7 2" xfId="20658"/>
    <cellStyle name="Separador de milhares 14 4 2 7 3" xfId="31846"/>
    <cellStyle name="Separador de milhares 14 4 2 8" xfId="12024"/>
    <cellStyle name="Separador de milhares 14 4 2 8 2" xfId="22551"/>
    <cellStyle name="Separador de milhares 14 4 2 8 3" xfId="33737"/>
    <cellStyle name="Separador de milhares 14 4 2 9" xfId="13749"/>
    <cellStyle name="Separador de milhares 14 4 2 9 2" xfId="24447"/>
    <cellStyle name="Separador de milhares 14 4 2 9 3" xfId="35633"/>
    <cellStyle name="Separador de milhares 14 4 3" xfId="526"/>
    <cellStyle name="Separador de milhares 14 4 3 10" xfId="43167"/>
    <cellStyle name="Separador de milhares 14 4 3 2" xfId="10440"/>
    <cellStyle name="Separador de milhares 14 4 3 2 2" xfId="20816"/>
    <cellStyle name="Separador de milhares 14 4 3 2 3" xfId="32004"/>
    <cellStyle name="Separador de milhares 14 4 3 3" xfId="12168"/>
    <cellStyle name="Separador de milhares 14 4 3 3 2" xfId="22709"/>
    <cellStyle name="Separador de milhares 14 4 3 3 3" xfId="33895"/>
    <cellStyle name="Separador de milhares 14 4 3 4" xfId="13893"/>
    <cellStyle name="Separador de milhares 14 4 3 4 2" xfId="24605"/>
    <cellStyle name="Separador de milhares 14 4 3 4 3" xfId="35791"/>
    <cellStyle name="Separador de milhares 14 4 3 5" xfId="15618"/>
    <cellStyle name="Separador de milhares 14 4 3 5 2" xfId="26501"/>
    <cellStyle name="Separador de milhares 14 4 3 5 3" xfId="37687"/>
    <cellStyle name="Separador de milhares 14 4 3 6" xfId="17343"/>
    <cellStyle name="Separador de milhares 14 4 3 6 2" xfId="28397"/>
    <cellStyle name="Separador de milhares 14 4 3 6 3" xfId="39583"/>
    <cellStyle name="Separador de milhares 14 4 3 7" xfId="19068"/>
    <cellStyle name="Separador de milhares 14 4 3 8" xfId="30256"/>
    <cellStyle name="Separador de milhares 14 4 3 9" xfId="41442"/>
    <cellStyle name="Separador de milhares 14 4 4" xfId="842"/>
    <cellStyle name="Separador de milhares 14 4 4 10" xfId="43455"/>
    <cellStyle name="Separador de milhares 14 4 4 2" xfId="10728"/>
    <cellStyle name="Separador de milhares 14 4 4 2 2" xfId="21132"/>
    <cellStyle name="Separador de milhares 14 4 4 2 3" xfId="32320"/>
    <cellStyle name="Separador de milhares 14 4 4 3" xfId="12456"/>
    <cellStyle name="Separador de milhares 14 4 4 3 2" xfId="23025"/>
    <cellStyle name="Separador de milhares 14 4 4 3 3" xfId="34211"/>
    <cellStyle name="Separador de milhares 14 4 4 4" xfId="14181"/>
    <cellStyle name="Separador de milhares 14 4 4 4 2" xfId="24921"/>
    <cellStyle name="Separador de milhares 14 4 4 4 3" xfId="36107"/>
    <cellStyle name="Separador de milhares 14 4 4 5" xfId="15906"/>
    <cellStyle name="Separador de milhares 14 4 4 5 2" xfId="26817"/>
    <cellStyle name="Separador de milhares 14 4 4 5 3" xfId="38003"/>
    <cellStyle name="Separador de milhares 14 4 4 6" xfId="17631"/>
    <cellStyle name="Separador de milhares 14 4 4 6 2" xfId="28713"/>
    <cellStyle name="Separador de milhares 14 4 4 6 3" xfId="39899"/>
    <cellStyle name="Separador de milhares 14 4 4 7" xfId="19356"/>
    <cellStyle name="Separador de milhares 14 4 4 8" xfId="30544"/>
    <cellStyle name="Separador de milhares 14 4 4 9" xfId="41730"/>
    <cellStyle name="Separador de milhares 14 4 5" xfId="1158"/>
    <cellStyle name="Separador de milhares 14 4 5 10" xfId="43743"/>
    <cellStyle name="Separador de milhares 14 4 5 2" xfId="11016"/>
    <cellStyle name="Separador de milhares 14 4 5 2 2" xfId="21448"/>
    <cellStyle name="Separador de milhares 14 4 5 2 3" xfId="32636"/>
    <cellStyle name="Separador de milhares 14 4 5 3" xfId="12744"/>
    <cellStyle name="Separador de milhares 14 4 5 3 2" xfId="23341"/>
    <cellStyle name="Separador de milhares 14 4 5 3 3" xfId="34527"/>
    <cellStyle name="Separador de milhares 14 4 5 4" xfId="14469"/>
    <cellStyle name="Separador de milhares 14 4 5 4 2" xfId="25237"/>
    <cellStyle name="Separador de milhares 14 4 5 4 3" xfId="36423"/>
    <cellStyle name="Separador de milhares 14 4 5 5" xfId="16194"/>
    <cellStyle name="Separador de milhares 14 4 5 5 2" xfId="27133"/>
    <cellStyle name="Separador de milhares 14 4 5 5 3" xfId="38319"/>
    <cellStyle name="Separador de milhares 14 4 5 6" xfId="17919"/>
    <cellStyle name="Separador de milhares 14 4 5 6 2" xfId="29029"/>
    <cellStyle name="Separador de milhares 14 4 5 6 3" xfId="40215"/>
    <cellStyle name="Separador de milhares 14 4 5 7" xfId="19644"/>
    <cellStyle name="Separador de milhares 14 4 5 8" xfId="30832"/>
    <cellStyle name="Separador de milhares 14 4 5 9" xfId="42018"/>
    <cellStyle name="Separador de milhares 14 4 6" xfId="1474"/>
    <cellStyle name="Separador de milhares 14 4 6 10" xfId="44031"/>
    <cellStyle name="Separador de milhares 14 4 6 2" xfId="11304"/>
    <cellStyle name="Separador de milhares 14 4 6 2 2" xfId="21764"/>
    <cellStyle name="Separador de milhares 14 4 6 2 3" xfId="32952"/>
    <cellStyle name="Separador de milhares 14 4 6 3" xfId="13032"/>
    <cellStyle name="Separador de milhares 14 4 6 3 2" xfId="23657"/>
    <cellStyle name="Separador de milhares 14 4 6 3 3" xfId="34843"/>
    <cellStyle name="Separador de milhares 14 4 6 4" xfId="14757"/>
    <cellStyle name="Separador de milhares 14 4 6 4 2" xfId="25553"/>
    <cellStyle name="Separador de milhares 14 4 6 4 3" xfId="36739"/>
    <cellStyle name="Separador de milhares 14 4 6 5" xfId="16482"/>
    <cellStyle name="Separador de milhares 14 4 6 5 2" xfId="27449"/>
    <cellStyle name="Separador de milhares 14 4 6 5 3" xfId="38635"/>
    <cellStyle name="Separador de milhares 14 4 6 6" xfId="18207"/>
    <cellStyle name="Separador de milhares 14 4 6 6 2" xfId="29345"/>
    <cellStyle name="Separador de milhares 14 4 6 6 3" xfId="40531"/>
    <cellStyle name="Separador de milhares 14 4 6 7" xfId="19932"/>
    <cellStyle name="Separador de milhares 14 4 6 8" xfId="31120"/>
    <cellStyle name="Separador de milhares 14 4 6 9" xfId="42306"/>
    <cellStyle name="Separador de milhares 14 4 7" xfId="1790"/>
    <cellStyle name="Separador de milhares 14 4 7 10" xfId="44319"/>
    <cellStyle name="Separador de milhares 14 4 7 2" xfId="11592"/>
    <cellStyle name="Separador de milhares 14 4 7 2 2" xfId="22080"/>
    <cellStyle name="Separador de milhares 14 4 7 2 3" xfId="33268"/>
    <cellStyle name="Separador de milhares 14 4 7 3" xfId="13320"/>
    <cellStyle name="Separador de milhares 14 4 7 3 2" xfId="23973"/>
    <cellStyle name="Separador de milhares 14 4 7 3 3" xfId="35159"/>
    <cellStyle name="Separador de milhares 14 4 7 4" xfId="15045"/>
    <cellStyle name="Separador de milhares 14 4 7 4 2" xfId="25869"/>
    <cellStyle name="Separador de milhares 14 4 7 4 3" xfId="37055"/>
    <cellStyle name="Separador de milhares 14 4 7 5" xfId="16770"/>
    <cellStyle name="Separador de milhares 14 4 7 5 2" xfId="27765"/>
    <cellStyle name="Separador de milhares 14 4 7 5 3" xfId="38951"/>
    <cellStyle name="Separador de milhares 14 4 7 6" xfId="18495"/>
    <cellStyle name="Separador de milhares 14 4 7 6 2" xfId="29661"/>
    <cellStyle name="Separador de milhares 14 4 7 6 3" xfId="40847"/>
    <cellStyle name="Separador de milhares 14 4 7 7" xfId="20220"/>
    <cellStyle name="Separador de milhares 14 4 7 8" xfId="31408"/>
    <cellStyle name="Separador de milhares 14 4 7 9" xfId="42594"/>
    <cellStyle name="Separador de milhares 14 4 8" xfId="2103"/>
    <cellStyle name="Separador de milhares 14 4 8 2" xfId="20508"/>
    <cellStyle name="Separador de milhares 14 4 8 3" xfId="31696"/>
    <cellStyle name="Separador de milhares 14 4 9" xfId="11880"/>
    <cellStyle name="Separador de milhares 14 4 9 2" xfId="22393"/>
    <cellStyle name="Separador de milhares 14 4 9 3" xfId="33579"/>
    <cellStyle name="Separador de milhares 14 5" xfId="230"/>
    <cellStyle name="Separador de milhares 14 5 10" xfId="13625"/>
    <cellStyle name="Separador de milhares 14 5 10 2" xfId="24311"/>
    <cellStyle name="Separador de milhares 14 5 10 3" xfId="35497"/>
    <cellStyle name="Separador de milhares 14 5 11" xfId="15350"/>
    <cellStyle name="Separador de milhares 14 5 11 2" xfId="26207"/>
    <cellStyle name="Separador de milhares 14 5 11 3" xfId="37393"/>
    <cellStyle name="Separador de milhares 14 5 12" xfId="17075"/>
    <cellStyle name="Separador de milhares 14 5 12 2" xfId="28103"/>
    <cellStyle name="Separador de milhares 14 5 12 3" xfId="39289"/>
    <cellStyle name="Separador de milhares 14 5 13" xfId="18800"/>
    <cellStyle name="Separador de milhares 14 5 14" xfId="29988"/>
    <cellStyle name="Separador de milhares 14 5 15" xfId="41174"/>
    <cellStyle name="Separador de milhares 14 5 16" xfId="42899"/>
    <cellStyle name="Separador de milhares 14 5 2" xfId="388"/>
    <cellStyle name="Separador de milhares 14 5 2 10" xfId="15494"/>
    <cellStyle name="Separador de milhares 14 5 2 10 2" xfId="26365"/>
    <cellStyle name="Separador de milhares 14 5 2 10 3" xfId="37551"/>
    <cellStyle name="Separador de milhares 14 5 2 11" xfId="17219"/>
    <cellStyle name="Separador de milhares 14 5 2 11 2" xfId="28261"/>
    <cellStyle name="Separador de milhares 14 5 2 11 3" xfId="39447"/>
    <cellStyle name="Separador de milhares 14 5 2 12" xfId="18944"/>
    <cellStyle name="Separador de milhares 14 5 2 13" xfId="30132"/>
    <cellStyle name="Separador de milhares 14 5 2 14" xfId="41318"/>
    <cellStyle name="Separador de milhares 14 5 2 15" xfId="43043"/>
    <cellStyle name="Separador de milhares 14 5 2 2" xfId="706"/>
    <cellStyle name="Separador de milhares 14 5 2 2 10" xfId="43331"/>
    <cellStyle name="Separador de milhares 14 5 2 2 2" xfId="10604"/>
    <cellStyle name="Separador de milhares 14 5 2 2 2 2" xfId="20996"/>
    <cellStyle name="Separador de milhares 14 5 2 2 2 3" xfId="32184"/>
    <cellStyle name="Separador de milhares 14 5 2 2 3" xfId="12332"/>
    <cellStyle name="Separador de milhares 14 5 2 2 3 2" xfId="22889"/>
    <cellStyle name="Separador de milhares 14 5 2 2 3 3" xfId="34075"/>
    <cellStyle name="Separador de milhares 14 5 2 2 4" xfId="14057"/>
    <cellStyle name="Separador de milhares 14 5 2 2 4 2" xfId="24785"/>
    <cellStyle name="Separador de milhares 14 5 2 2 4 3" xfId="35971"/>
    <cellStyle name="Separador de milhares 14 5 2 2 5" xfId="15782"/>
    <cellStyle name="Separador de milhares 14 5 2 2 5 2" xfId="26681"/>
    <cellStyle name="Separador de milhares 14 5 2 2 5 3" xfId="37867"/>
    <cellStyle name="Separador de milhares 14 5 2 2 6" xfId="17507"/>
    <cellStyle name="Separador de milhares 14 5 2 2 6 2" xfId="28577"/>
    <cellStyle name="Separador de milhares 14 5 2 2 6 3" xfId="39763"/>
    <cellStyle name="Separador de milhares 14 5 2 2 7" xfId="19232"/>
    <cellStyle name="Separador de milhares 14 5 2 2 8" xfId="30420"/>
    <cellStyle name="Separador de milhares 14 5 2 2 9" xfId="41606"/>
    <cellStyle name="Separador de milhares 14 5 2 3" xfId="1022"/>
    <cellStyle name="Separador de milhares 14 5 2 3 10" xfId="43619"/>
    <cellStyle name="Separador de milhares 14 5 2 3 2" xfId="10892"/>
    <cellStyle name="Separador de milhares 14 5 2 3 2 2" xfId="21312"/>
    <cellStyle name="Separador de milhares 14 5 2 3 2 3" xfId="32500"/>
    <cellStyle name="Separador de milhares 14 5 2 3 3" xfId="12620"/>
    <cellStyle name="Separador de milhares 14 5 2 3 3 2" xfId="23205"/>
    <cellStyle name="Separador de milhares 14 5 2 3 3 3" xfId="34391"/>
    <cellStyle name="Separador de milhares 14 5 2 3 4" xfId="14345"/>
    <cellStyle name="Separador de milhares 14 5 2 3 4 2" xfId="25101"/>
    <cellStyle name="Separador de milhares 14 5 2 3 4 3" xfId="36287"/>
    <cellStyle name="Separador de milhares 14 5 2 3 5" xfId="16070"/>
    <cellStyle name="Separador de milhares 14 5 2 3 5 2" xfId="26997"/>
    <cellStyle name="Separador de milhares 14 5 2 3 5 3" xfId="38183"/>
    <cellStyle name="Separador de milhares 14 5 2 3 6" xfId="17795"/>
    <cellStyle name="Separador de milhares 14 5 2 3 6 2" xfId="28893"/>
    <cellStyle name="Separador de milhares 14 5 2 3 6 3" xfId="40079"/>
    <cellStyle name="Separador de milhares 14 5 2 3 7" xfId="19520"/>
    <cellStyle name="Separador de milhares 14 5 2 3 8" xfId="30708"/>
    <cellStyle name="Separador de milhares 14 5 2 3 9" xfId="41894"/>
    <cellStyle name="Separador de milhares 14 5 2 4" xfId="1338"/>
    <cellStyle name="Separador de milhares 14 5 2 4 10" xfId="43907"/>
    <cellStyle name="Separador de milhares 14 5 2 4 2" xfId="11180"/>
    <cellStyle name="Separador de milhares 14 5 2 4 2 2" xfId="21628"/>
    <cellStyle name="Separador de milhares 14 5 2 4 2 3" xfId="32816"/>
    <cellStyle name="Separador de milhares 14 5 2 4 3" xfId="12908"/>
    <cellStyle name="Separador de milhares 14 5 2 4 3 2" xfId="23521"/>
    <cellStyle name="Separador de milhares 14 5 2 4 3 3" xfId="34707"/>
    <cellStyle name="Separador de milhares 14 5 2 4 4" xfId="14633"/>
    <cellStyle name="Separador de milhares 14 5 2 4 4 2" xfId="25417"/>
    <cellStyle name="Separador de milhares 14 5 2 4 4 3" xfId="36603"/>
    <cellStyle name="Separador de milhares 14 5 2 4 5" xfId="16358"/>
    <cellStyle name="Separador de milhares 14 5 2 4 5 2" xfId="27313"/>
    <cellStyle name="Separador de milhares 14 5 2 4 5 3" xfId="38499"/>
    <cellStyle name="Separador de milhares 14 5 2 4 6" xfId="18083"/>
    <cellStyle name="Separador de milhares 14 5 2 4 6 2" xfId="29209"/>
    <cellStyle name="Separador de milhares 14 5 2 4 6 3" xfId="40395"/>
    <cellStyle name="Separador de milhares 14 5 2 4 7" xfId="19808"/>
    <cellStyle name="Separador de milhares 14 5 2 4 8" xfId="30996"/>
    <cellStyle name="Separador de milhares 14 5 2 4 9" xfId="42182"/>
    <cellStyle name="Separador de milhares 14 5 2 5" xfId="1654"/>
    <cellStyle name="Separador de milhares 14 5 2 5 10" xfId="44195"/>
    <cellStyle name="Separador de milhares 14 5 2 5 2" xfId="11468"/>
    <cellStyle name="Separador de milhares 14 5 2 5 2 2" xfId="21944"/>
    <cellStyle name="Separador de milhares 14 5 2 5 2 3" xfId="33132"/>
    <cellStyle name="Separador de milhares 14 5 2 5 3" xfId="13196"/>
    <cellStyle name="Separador de milhares 14 5 2 5 3 2" xfId="23837"/>
    <cellStyle name="Separador de milhares 14 5 2 5 3 3" xfId="35023"/>
    <cellStyle name="Separador de milhares 14 5 2 5 4" xfId="14921"/>
    <cellStyle name="Separador de milhares 14 5 2 5 4 2" xfId="25733"/>
    <cellStyle name="Separador de milhares 14 5 2 5 4 3" xfId="36919"/>
    <cellStyle name="Separador de milhares 14 5 2 5 5" xfId="16646"/>
    <cellStyle name="Separador de milhares 14 5 2 5 5 2" xfId="27629"/>
    <cellStyle name="Separador de milhares 14 5 2 5 5 3" xfId="38815"/>
    <cellStyle name="Separador de milhares 14 5 2 5 6" xfId="18371"/>
    <cellStyle name="Separador de milhares 14 5 2 5 6 2" xfId="29525"/>
    <cellStyle name="Separador de milhares 14 5 2 5 6 3" xfId="40711"/>
    <cellStyle name="Separador de milhares 14 5 2 5 7" xfId="20096"/>
    <cellStyle name="Separador de milhares 14 5 2 5 8" xfId="31284"/>
    <cellStyle name="Separador de milhares 14 5 2 5 9" xfId="42470"/>
    <cellStyle name="Separador de milhares 14 5 2 6" xfId="1970"/>
    <cellStyle name="Separador de milhares 14 5 2 6 10" xfId="44483"/>
    <cellStyle name="Separador de milhares 14 5 2 6 2" xfId="11756"/>
    <cellStyle name="Separador de milhares 14 5 2 6 2 2" xfId="22260"/>
    <cellStyle name="Separador de milhares 14 5 2 6 2 3" xfId="33448"/>
    <cellStyle name="Separador de milhares 14 5 2 6 3" xfId="13484"/>
    <cellStyle name="Separador de milhares 14 5 2 6 3 2" xfId="24153"/>
    <cellStyle name="Separador de milhares 14 5 2 6 3 3" xfId="35339"/>
    <cellStyle name="Separador de milhares 14 5 2 6 4" xfId="15209"/>
    <cellStyle name="Separador de milhares 14 5 2 6 4 2" xfId="26049"/>
    <cellStyle name="Separador de milhares 14 5 2 6 4 3" xfId="37235"/>
    <cellStyle name="Separador de milhares 14 5 2 6 5" xfId="16934"/>
    <cellStyle name="Separador de milhares 14 5 2 6 5 2" xfId="27945"/>
    <cellStyle name="Separador de milhares 14 5 2 6 5 3" xfId="39131"/>
    <cellStyle name="Separador de milhares 14 5 2 6 6" xfId="18659"/>
    <cellStyle name="Separador de milhares 14 5 2 6 6 2" xfId="29841"/>
    <cellStyle name="Separador de milhares 14 5 2 6 6 3" xfId="41027"/>
    <cellStyle name="Separador de milhares 14 5 2 6 7" xfId="20384"/>
    <cellStyle name="Separador de milhares 14 5 2 6 8" xfId="31572"/>
    <cellStyle name="Separador de milhares 14 5 2 6 9" xfId="42758"/>
    <cellStyle name="Separador de milhares 14 5 2 7" xfId="10315"/>
    <cellStyle name="Separador de milhares 14 5 2 7 2" xfId="20680"/>
    <cellStyle name="Separador de milhares 14 5 2 7 3" xfId="31868"/>
    <cellStyle name="Separador de milhares 14 5 2 8" xfId="12044"/>
    <cellStyle name="Separador de milhares 14 5 2 8 2" xfId="22573"/>
    <cellStyle name="Separador de milhares 14 5 2 8 3" xfId="33759"/>
    <cellStyle name="Separador de milhares 14 5 2 9" xfId="13769"/>
    <cellStyle name="Separador de milhares 14 5 2 9 2" xfId="24469"/>
    <cellStyle name="Separador de milhares 14 5 2 9 3" xfId="35655"/>
    <cellStyle name="Separador de milhares 14 5 3" xfId="548"/>
    <cellStyle name="Separador de milhares 14 5 3 10" xfId="43187"/>
    <cellStyle name="Separador de milhares 14 5 3 2" xfId="10460"/>
    <cellStyle name="Separador de milhares 14 5 3 2 2" xfId="20838"/>
    <cellStyle name="Separador de milhares 14 5 3 2 3" xfId="32026"/>
    <cellStyle name="Separador de milhares 14 5 3 3" xfId="12188"/>
    <cellStyle name="Separador de milhares 14 5 3 3 2" xfId="22731"/>
    <cellStyle name="Separador de milhares 14 5 3 3 3" xfId="33917"/>
    <cellStyle name="Separador de milhares 14 5 3 4" xfId="13913"/>
    <cellStyle name="Separador de milhares 14 5 3 4 2" xfId="24627"/>
    <cellStyle name="Separador de milhares 14 5 3 4 3" xfId="35813"/>
    <cellStyle name="Separador de milhares 14 5 3 5" xfId="15638"/>
    <cellStyle name="Separador de milhares 14 5 3 5 2" xfId="26523"/>
    <cellStyle name="Separador de milhares 14 5 3 5 3" xfId="37709"/>
    <cellStyle name="Separador de milhares 14 5 3 6" xfId="17363"/>
    <cellStyle name="Separador de milhares 14 5 3 6 2" xfId="28419"/>
    <cellStyle name="Separador de milhares 14 5 3 6 3" xfId="39605"/>
    <cellStyle name="Separador de milhares 14 5 3 7" xfId="19088"/>
    <cellStyle name="Separador de milhares 14 5 3 8" xfId="30276"/>
    <cellStyle name="Separador de milhares 14 5 3 9" xfId="41462"/>
    <cellStyle name="Separador de milhares 14 5 4" xfId="864"/>
    <cellStyle name="Separador de milhares 14 5 4 10" xfId="43475"/>
    <cellStyle name="Separador de milhares 14 5 4 2" xfId="10748"/>
    <cellStyle name="Separador de milhares 14 5 4 2 2" xfId="21154"/>
    <cellStyle name="Separador de milhares 14 5 4 2 3" xfId="32342"/>
    <cellStyle name="Separador de milhares 14 5 4 3" xfId="12476"/>
    <cellStyle name="Separador de milhares 14 5 4 3 2" xfId="23047"/>
    <cellStyle name="Separador de milhares 14 5 4 3 3" xfId="34233"/>
    <cellStyle name="Separador de milhares 14 5 4 4" xfId="14201"/>
    <cellStyle name="Separador de milhares 14 5 4 4 2" xfId="24943"/>
    <cellStyle name="Separador de milhares 14 5 4 4 3" xfId="36129"/>
    <cellStyle name="Separador de milhares 14 5 4 5" xfId="15926"/>
    <cellStyle name="Separador de milhares 14 5 4 5 2" xfId="26839"/>
    <cellStyle name="Separador de milhares 14 5 4 5 3" xfId="38025"/>
    <cellStyle name="Separador de milhares 14 5 4 6" xfId="17651"/>
    <cellStyle name="Separador de milhares 14 5 4 6 2" xfId="28735"/>
    <cellStyle name="Separador de milhares 14 5 4 6 3" xfId="39921"/>
    <cellStyle name="Separador de milhares 14 5 4 7" xfId="19376"/>
    <cellStyle name="Separador de milhares 14 5 4 8" xfId="30564"/>
    <cellStyle name="Separador de milhares 14 5 4 9" xfId="41750"/>
    <cellStyle name="Separador de milhares 14 5 5" xfId="1180"/>
    <cellStyle name="Separador de milhares 14 5 5 10" xfId="43763"/>
    <cellStyle name="Separador de milhares 14 5 5 2" xfId="11036"/>
    <cellStyle name="Separador de milhares 14 5 5 2 2" xfId="21470"/>
    <cellStyle name="Separador de milhares 14 5 5 2 3" xfId="32658"/>
    <cellStyle name="Separador de milhares 14 5 5 3" xfId="12764"/>
    <cellStyle name="Separador de milhares 14 5 5 3 2" xfId="23363"/>
    <cellStyle name="Separador de milhares 14 5 5 3 3" xfId="34549"/>
    <cellStyle name="Separador de milhares 14 5 5 4" xfId="14489"/>
    <cellStyle name="Separador de milhares 14 5 5 4 2" xfId="25259"/>
    <cellStyle name="Separador de milhares 14 5 5 4 3" xfId="36445"/>
    <cellStyle name="Separador de milhares 14 5 5 5" xfId="16214"/>
    <cellStyle name="Separador de milhares 14 5 5 5 2" xfId="27155"/>
    <cellStyle name="Separador de milhares 14 5 5 5 3" xfId="38341"/>
    <cellStyle name="Separador de milhares 14 5 5 6" xfId="17939"/>
    <cellStyle name="Separador de milhares 14 5 5 6 2" xfId="29051"/>
    <cellStyle name="Separador de milhares 14 5 5 6 3" xfId="40237"/>
    <cellStyle name="Separador de milhares 14 5 5 7" xfId="19664"/>
    <cellStyle name="Separador de milhares 14 5 5 8" xfId="30852"/>
    <cellStyle name="Separador de milhares 14 5 5 9" xfId="42038"/>
    <cellStyle name="Separador de milhares 14 5 6" xfId="1496"/>
    <cellStyle name="Separador de milhares 14 5 6 10" xfId="44051"/>
    <cellStyle name="Separador de milhares 14 5 6 2" xfId="11324"/>
    <cellStyle name="Separador de milhares 14 5 6 2 2" xfId="21786"/>
    <cellStyle name="Separador de milhares 14 5 6 2 3" xfId="32974"/>
    <cellStyle name="Separador de milhares 14 5 6 3" xfId="13052"/>
    <cellStyle name="Separador de milhares 14 5 6 3 2" xfId="23679"/>
    <cellStyle name="Separador de milhares 14 5 6 3 3" xfId="34865"/>
    <cellStyle name="Separador de milhares 14 5 6 4" xfId="14777"/>
    <cellStyle name="Separador de milhares 14 5 6 4 2" xfId="25575"/>
    <cellStyle name="Separador de milhares 14 5 6 4 3" xfId="36761"/>
    <cellStyle name="Separador de milhares 14 5 6 5" xfId="16502"/>
    <cellStyle name="Separador de milhares 14 5 6 5 2" xfId="27471"/>
    <cellStyle name="Separador de milhares 14 5 6 5 3" xfId="38657"/>
    <cellStyle name="Separador de milhares 14 5 6 6" xfId="18227"/>
    <cellStyle name="Separador de milhares 14 5 6 6 2" xfId="29367"/>
    <cellStyle name="Separador de milhares 14 5 6 6 3" xfId="40553"/>
    <cellStyle name="Separador de milhares 14 5 6 7" xfId="19952"/>
    <cellStyle name="Separador de milhares 14 5 6 8" xfId="31140"/>
    <cellStyle name="Separador de milhares 14 5 6 9" xfId="42326"/>
    <cellStyle name="Separador de milhares 14 5 7" xfId="1812"/>
    <cellStyle name="Separador de milhares 14 5 7 10" xfId="44339"/>
    <cellStyle name="Separador de milhares 14 5 7 2" xfId="11612"/>
    <cellStyle name="Separador de milhares 14 5 7 2 2" xfId="22102"/>
    <cellStyle name="Separador de milhares 14 5 7 2 3" xfId="33290"/>
    <cellStyle name="Separador de milhares 14 5 7 3" xfId="13340"/>
    <cellStyle name="Separador de milhares 14 5 7 3 2" xfId="23995"/>
    <cellStyle name="Separador de milhares 14 5 7 3 3" xfId="35181"/>
    <cellStyle name="Separador de milhares 14 5 7 4" xfId="15065"/>
    <cellStyle name="Separador de milhares 14 5 7 4 2" xfId="25891"/>
    <cellStyle name="Separador de milhares 14 5 7 4 3" xfId="37077"/>
    <cellStyle name="Separador de milhares 14 5 7 5" xfId="16790"/>
    <cellStyle name="Separador de milhares 14 5 7 5 2" xfId="27787"/>
    <cellStyle name="Separador de milhares 14 5 7 5 3" xfId="38973"/>
    <cellStyle name="Separador de milhares 14 5 7 6" xfId="18515"/>
    <cellStyle name="Separador de milhares 14 5 7 6 2" xfId="29683"/>
    <cellStyle name="Separador de milhares 14 5 7 6 3" xfId="40869"/>
    <cellStyle name="Separador de milhares 14 5 7 7" xfId="20240"/>
    <cellStyle name="Separador de milhares 14 5 7 8" xfId="31428"/>
    <cellStyle name="Separador de milhares 14 5 7 9" xfId="42614"/>
    <cellStyle name="Separador de milhares 14 5 8" xfId="2129"/>
    <cellStyle name="Separador de milhares 14 5 8 2" xfId="20528"/>
    <cellStyle name="Separador de milhares 14 5 8 3" xfId="31716"/>
    <cellStyle name="Separador de milhares 14 5 9" xfId="11900"/>
    <cellStyle name="Separador de milhares 14 5 9 2" xfId="22415"/>
    <cellStyle name="Separador de milhares 14 5 9 3" xfId="33601"/>
    <cellStyle name="Separador de milhares 14 6" xfId="298"/>
    <cellStyle name="Separador de milhares 14 6 10" xfId="15412"/>
    <cellStyle name="Separador de milhares 14 6 10 2" xfId="26275"/>
    <cellStyle name="Separador de milhares 14 6 10 3" xfId="37461"/>
    <cellStyle name="Separador de milhares 14 6 11" xfId="17137"/>
    <cellStyle name="Separador de milhares 14 6 11 2" xfId="28171"/>
    <cellStyle name="Separador de milhares 14 6 11 3" xfId="39357"/>
    <cellStyle name="Separador de milhares 14 6 12" xfId="18862"/>
    <cellStyle name="Separador de milhares 14 6 13" xfId="30050"/>
    <cellStyle name="Separador de milhares 14 6 14" xfId="41236"/>
    <cellStyle name="Separador de milhares 14 6 15" xfId="42961"/>
    <cellStyle name="Separador de milhares 14 6 2" xfId="616"/>
    <cellStyle name="Separador de milhares 14 6 2 10" xfId="43249"/>
    <cellStyle name="Separador de milhares 14 6 2 2" xfId="10522"/>
    <cellStyle name="Separador de milhares 14 6 2 2 2" xfId="20906"/>
    <cellStyle name="Separador de milhares 14 6 2 2 3" xfId="32094"/>
    <cellStyle name="Separador de milhares 14 6 2 3" xfId="12250"/>
    <cellStyle name="Separador de milhares 14 6 2 3 2" xfId="22799"/>
    <cellStyle name="Separador de milhares 14 6 2 3 3" xfId="33985"/>
    <cellStyle name="Separador de milhares 14 6 2 4" xfId="13975"/>
    <cellStyle name="Separador de milhares 14 6 2 4 2" xfId="24695"/>
    <cellStyle name="Separador de milhares 14 6 2 4 3" xfId="35881"/>
    <cellStyle name="Separador de milhares 14 6 2 5" xfId="15700"/>
    <cellStyle name="Separador de milhares 14 6 2 5 2" xfId="26591"/>
    <cellStyle name="Separador de milhares 14 6 2 5 3" xfId="37777"/>
    <cellStyle name="Separador de milhares 14 6 2 6" xfId="17425"/>
    <cellStyle name="Separador de milhares 14 6 2 6 2" xfId="28487"/>
    <cellStyle name="Separador de milhares 14 6 2 6 3" xfId="39673"/>
    <cellStyle name="Separador de milhares 14 6 2 7" xfId="19150"/>
    <cellStyle name="Separador de milhares 14 6 2 8" xfId="30338"/>
    <cellStyle name="Separador de milhares 14 6 2 9" xfId="41524"/>
    <cellStyle name="Separador de milhares 14 6 3" xfId="932"/>
    <cellStyle name="Separador de milhares 14 6 3 10" xfId="43537"/>
    <cellStyle name="Separador de milhares 14 6 3 2" xfId="10810"/>
    <cellStyle name="Separador de milhares 14 6 3 2 2" xfId="21222"/>
    <cellStyle name="Separador de milhares 14 6 3 2 3" xfId="32410"/>
    <cellStyle name="Separador de milhares 14 6 3 3" xfId="12538"/>
    <cellStyle name="Separador de milhares 14 6 3 3 2" xfId="23115"/>
    <cellStyle name="Separador de milhares 14 6 3 3 3" xfId="34301"/>
    <cellStyle name="Separador de milhares 14 6 3 4" xfId="14263"/>
    <cellStyle name="Separador de milhares 14 6 3 4 2" xfId="25011"/>
    <cellStyle name="Separador de milhares 14 6 3 4 3" xfId="36197"/>
    <cellStyle name="Separador de milhares 14 6 3 5" xfId="15988"/>
    <cellStyle name="Separador de milhares 14 6 3 5 2" xfId="26907"/>
    <cellStyle name="Separador de milhares 14 6 3 5 3" xfId="38093"/>
    <cellStyle name="Separador de milhares 14 6 3 6" xfId="17713"/>
    <cellStyle name="Separador de milhares 14 6 3 6 2" xfId="28803"/>
    <cellStyle name="Separador de milhares 14 6 3 6 3" xfId="39989"/>
    <cellStyle name="Separador de milhares 14 6 3 7" xfId="19438"/>
    <cellStyle name="Separador de milhares 14 6 3 8" xfId="30626"/>
    <cellStyle name="Separador de milhares 14 6 3 9" xfId="41812"/>
    <cellStyle name="Separador de milhares 14 6 4" xfId="1248"/>
    <cellStyle name="Separador de milhares 14 6 4 10" xfId="43825"/>
    <cellStyle name="Separador de milhares 14 6 4 2" xfId="11098"/>
    <cellStyle name="Separador de milhares 14 6 4 2 2" xfId="21538"/>
    <cellStyle name="Separador de milhares 14 6 4 2 3" xfId="32726"/>
    <cellStyle name="Separador de milhares 14 6 4 3" xfId="12826"/>
    <cellStyle name="Separador de milhares 14 6 4 3 2" xfId="23431"/>
    <cellStyle name="Separador de milhares 14 6 4 3 3" xfId="34617"/>
    <cellStyle name="Separador de milhares 14 6 4 4" xfId="14551"/>
    <cellStyle name="Separador de milhares 14 6 4 4 2" xfId="25327"/>
    <cellStyle name="Separador de milhares 14 6 4 4 3" xfId="36513"/>
    <cellStyle name="Separador de milhares 14 6 4 5" xfId="16276"/>
    <cellStyle name="Separador de milhares 14 6 4 5 2" xfId="27223"/>
    <cellStyle name="Separador de milhares 14 6 4 5 3" xfId="38409"/>
    <cellStyle name="Separador de milhares 14 6 4 6" xfId="18001"/>
    <cellStyle name="Separador de milhares 14 6 4 6 2" xfId="29119"/>
    <cellStyle name="Separador de milhares 14 6 4 6 3" xfId="40305"/>
    <cellStyle name="Separador de milhares 14 6 4 7" xfId="19726"/>
    <cellStyle name="Separador de milhares 14 6 4 8" xfId="30914"/>
    <cellStyle name="Separador de milhares 14 6 4 9" xfId="42100"/>
    <cellStyle name="Separador de milhares 14 6 5" xfId="1564"/>
    <cellStyle name="Separador de milhares 14 6 5 10" xfId="44113"/>
    <cellStyle name="Separador de milhares 14 6 5 2" xfId="11386"/>
    <cellStyle name="Separador de milhares 14 6 5 2 2" xfId="21854"/>
    <cellStyle name="Separador de milhares 14 6 5 2 3" xfId="33042"/>
    <cellStyle name="Separador de milhares 14 6 5 3" xfId="13114"/>
    <cellStyle name="Separador de milhares 14 6 5 3 2" xfId="23747"/>
    <cellStyle name="Separador de milhares 14 6 5 3 3" xfId="34933"/>
    <cellStyle name="Separador de milhares 14 6 5 4" xfId="14839"/>
    <cellStyle name="Separador de milhares 14 6 5 4 2" xfId="25643"/>
    <cellStyle name="Separador de milhares 14 6 5 4 3" xfId="36829"/>
    <cellStyle name="Separador de milhares 14 6 5 5" xfId="16564"/>
    <cellStyle name="Separador de milhares 14 6 5 5 2" xfId="27539"/>
    <cellStyle name="Separador de milhares 14 6 5 5 3" xfId="38725"/>
    <cellStyle name="Separador de milhares 14 6 5 6" xfId="18289"/>
    <cellStyle name="Separador de milhares 14 6 5 6 2" xfId="29435"/>
    <cellStyle name="Separador de milhares 14 6 5 6 3" xfId="40621"/>
    <cellStyle name="Separador de milhares 14 6 5 7" xfId="20014"/>
    <cellStyle name="Separador de milhares 14 6 5 8" xfId="31202"/>
    <cellStyle name="Separador de milhares 14 6 5 9" xfId="42388"/>
    <cellStyle name="Separador de milhares 14 6 6" xfId="1880"/>
    <cellStyle name="Separador de milhares 14 6 6 10" xfId="44401"/>
    <cellStyle name="Separador de milhares 14 6 6 2" xfId="11674"/>
    <cellStyle name="Separador de milhares 14 6 6 2 2" xfId="22170"/>
    <cellStyle name="Separador de milhares 14 6 6 2 3" xfId="33358"/>
    <cellStyle name="Separador de milhares 14 6 6 3" xfId="13402"/>
    <cellStyle name="Separador de milhares 14 6 6 3 2" xfId="24063"/>
    <cellStyle name="Separador de milhares 14 6 6 3 3" xfId="35249"/>
    <cellStyle name="Separador de milhares 14 6 6 4" xfId="15127"/>
    <cellStyle name="Separador de milhares 14 6 6 4 2" xfId="25959"/>
    <cellStyle name="Separador de milhares 14 6 6 4 3" xfId="37145"/>
    <cellStyle name="Separador de milhares 14 6 6 5" xfId="16852"/>
    <cellStyle name="Separador de milhares 14 6 6 5 2" xfId="27855"/>
    <cellStyle name="Separador de milhares 14 6 6 5 3" xfId="39041"/>
    <cellStyle name="Separador de milhares 14 6 6 6" xfId="18577"/>
    <cellStyle name="Separador de milhares 14 6 6 6 2" xfId="29751"/>
    <cellStyle name="Separador de milhares 14 6 6 6 3" xfId="40937"/>
    <cellStyle name="Separador de milhares 14 6 6 7" xfId="20302"/>
    <cellStyle name="Separador de milhares 14 6 6 8" xfId="31490"/>
    <cellStyle name="Separador de milhares 14 6 6 9" xfId="42676"/>
    <cellStyle name="Separador de milhares 14 6 7" xfId="10233"/>
    <cellStyle name="Separador de milhares 14 6 7 2" xfId="20590"/>
    <cellStyle name="Separador de milhares 14 6 7 3" xfId="31778"/>
    <cellStyle name="Separador de milhares 14 6 8" xfId="11962"/>
    <cellStyle name="Separador de milhares 14 6 8 2" xfId="22483"/>
    <cellStyle name="Separador de milhares 14 6 8 3" xfId="33669"/>
    <cellStyle name="Separador de milhares 14 6 9" xfId="13687"/>
    <cellStyle name="Separador de milhares 14 6 9 2" xfId="24379"/>
    <cellStyle name="Separador de milhares 14 6 9 3" xfId="35565"/>
    <cellStyle name="Separador de milhares 14 7" xfId="458"/>
    <cellStyle name="Separador de milhares 14 7 10" xfId="43105"/>
    <cellStyle name="Separador de milhares 14 7 2" xfId="10378"/>
    <cellStyle name="Separador de milhares 14 7 2 2" xfId="20748"/>
    <cellStyle name="Separador de milhares 14 7 2 3" xfId="31936"/>
    <cellStyle name="Separador de milhares 14 7 3" xfId="12106"/>
    <cellStyle name="Separador de milhares 14 7 3 2" xfId="22641"/>
    <cellStyle name="Separador de milhares 14 7 3 3" xfId="33827"/>
    <cellStyle name="Separador de milhares 14 7 4" xfId="13831"/>
    <cellStyle name="Separador de milhares 14 7 4 2" xfId="24537"/>
    <cellStyle name="Separador de milhares 14 7 4 3" xfId="35723"/>
    <cellStyle name="Separador de milhares 14 7 5" xfId="15556"/>
    <cellStyle name="Separador de milhares 14 7 5 2" xfId="26433"/>
    <cellStyle name="Separador de milhares 14 7 5 3" xfId="37619"/>
    <cellStyle name="Separador de milhares 14 7 6" xfId="17281"/>
    <cellStyle name="Separador de milhares 14 7 6 2" xfId="28329"/>
    <cellStyle name="Separador de milhares 14 7 6 3" xfId="39515"/>
    <cellStyle name="Separador de milhares 14 7 7" xfId="19006"/>
    <cellStyle name="Separador de milhares 14 7 8" xfId="30194"/>
    <cellStyle name="Separador de milhares 14 7 9" xfId="41380"/>
    <cellStyle name="Separador de milhares 14 8" xfId="774"/>
    <cellStyle name="Separador de milhares 14 8 10" xfId="43393"/>
    <cellStyle name="Separador de milhares 14 8 2" xfId="10666"/>
    <cellStyle name="Separador de milhares 14 8 2 2" xfId="21064"/>
    <cellStyle name="Separador de milhares 14 8 2 3" xfId="32252"/>
    <cellStyle name="Separador de milhares 14 8 3" xfId="12394"/>
    <cellStyle name="Separador de milhares 14 8 3 2" xfId="22957"/>
    <cellStyle name="Separador de milhares 14 8 3 3" xfId="34143"/>
    <cellStyle name="Separador de milhares 14 8 4" xfId="14119"/>
    <cellStyle name="Separador de milhares 14 8 4 2" xfId="24853"/>
    <cellStyle name="Separador de milhares 14 8 4 3" xfId="36039"/>
    <cellStyle name="Separador de milhares 14 8 5" xfId="15844"/>
    <cellStyle name="Separador de milhares 14 8 5 2" xfId="26749"/>
    <cellStyle name="Separador de milhares 14 8 5 3" xfId="37935"/>
    <cellStyle name="Separador de milhares 14 8 6" xfId="17569"/>
    <cellStyle name="Separador de milhares 14 8 6 2" xfId="28645"/>
    <cellStyle name="Separador de milhares 14 8 6 3" xfId="39831"/>
    <cellStyle name="Separador de milhares 14 8 7" xfId="19294"/>
    <cellStyle name="Separador de milhares 14 8 8" xfId="30482"/>
    <cellStyle name="Separador de milhares 14 8 9" xfId="41668"/>
    <cellStyle name="Separador de milhares 14 9" xfId="1090"/>
    <cellStyle name="Separador de milhares 14 9 10" xfId="43681"/>
    <cellStyle name="Separador de milhares 14 9 2" xfId="10954"/>
    <cellStyle name="Separador de milhares 14 9 2 2" xfId="21380"/>
    <cellStyle name="Separador de milhares 14 9 2 3" xfId="32568"/>
    <cellStyle name="Separador de milhares 14 9 3" xfId="12682"/>
    <cellStyle name="Separador de milhares 14 9 3 2" xfId="23273"/>
    <cellStyle name="Separador de milhares 14 9 3 3" xfId="34459"/>
    <cellStyle name="Separador de milhares 14 9 4" xfId="14407"/>
    <cellStyle name="Separador de milhares 14 9 4 2" xfId="25169"/>
    <cellStyle name="Separador de milhares 14 9 4 3" xfId="36355"/>
    <cellStyle name="Separador de milhares 14 9 5" xfId="16132"/>
    <cellStyle name="Separador de milhares 14 9 5 2" xfId="27065"/>
    <cellStyle name="Separador de milhares 14 9 5 3" xfId="38251"/>
    <cellStyle name="Separador de milhares 14 9 6" xfId="17857"/>
    <cellStyle name="Separador de milhares 14 9 6 2" xfId="28961"/>
    <cellStyle name="Separador de milhares 14 9 6 3" xfId="40147"/>
    <cellStyle name="Separador de milhares 14 9 7" xfId="19582"/>
    <cellStyle name="Separador de milhares 14 9 8" xfId="30770"/>
    <cellStyle name="Separador de milhares 14 9 9" xfId="41956"/>
    <cellStyle name="Separador de milhares 2 10" xfId="120"/>
    <cellStyle name="Separador de milhares 2 11" xfId="121"/>
    <cellStyle name="Separador de milhares 2 12" xfId="122"/>
    <cellStyle name="Separador de milhares 2 13" xfId="123"/>
    <cellStyle name="Separador de milhares 2 14" xfId="124"/>
    <cellStyle name="Separador de milhares 2 15" xfId="5330"/>
    <cellStyle name="Separador de milhares 2 16" xfId="6359"/>
    <cellStyle name="Separador de milhares 2 2" xfId="125"/>
    <cellStyle name="Separador de milhares 2 2 10" xfId="5987"/>
    <cellStyle name="Separador de milhares 2 2 11" xfId="6778"/>
    <cellStyle name="Separador de milhares 2 2 12" xfId="6191"/>
    <cellStyle name="Separador de milhares 2 2 13" xfId="6452"/>
    <cellStyle name="Separador de milhares 2 2 14" xfId="6538"/>
    <cellStyle name="Separador de milhares 2 2 15" xfId="6189"/>
    <cellStyle name="Separador de milhares 2 2 16" xfId="6708"/>
    <cellStyle name="Separador de milhares 2 2 17" xfId="6009"/>
    <cellStyle name="Separador de milhares 2 2 18" xfId="5959"/>
    <cellStyle name="Separador de milhares 2 2 2" xfId="126"/>
    <cellStyle name="Separador de milhares 2 2 2 10" xfId="6784"/>
    <cellStyle name="Separador de milhares 2 2 2 11" xfId="6795"/>
    <cellStyle name="Separador de milhares 2 2 2 12" xfId="6587"/>
    <cellStyle name="Separador de milhares 2 2 2 13" xfId="6025"/>
    <cellStyle name="Separador de milhares 2 2 2 14" xfId="6079"/>
    <cellStyle name="Separador de milhares 2 2 2 15" xfId="6568"/>
    <cellStyle name="Separador de milhares 2 2 2 16" xfId="6340"/>
    <cellStyle name="Separador de milhares 2 2 2 2" xfId="5882"/>
    <cellStyle name="Separador de milhares 2 2 2 2 2" xfId="5867"/>
    <cellStyle name="Separador de milhares 2 2 2 2 3" xfId="6350"/>
    <cellStyle name="Separador de milhares 2 2 2 3" xfId="5993"/>
    <cellStyle name="Separador de milhares 2 2 2 4" xfId="6209"/>
    <cellStyle name="Separador de milhares 2 2 2 5" xfId="6738"/>
    <cellStyle name="Separador de milhares 2 2 2 6" xfId="6021"/>
    <cellStyle name="Separador de milhares 2 2 2 7" xfId="6772"/>
    <cellStyle name="Separador de milhares 2 2 2 8" xfId="6771"/>
    <cellStyle name="Separador de milhares 2 2 2 9" xfId="6893"/>
    <cellStyle name="Separador de milhares 2 2 3" xfId="127"/>
    <cellStyle name="Separador de milhares 2 2 3 10" xfId="2744"/>
    <cellStyle name="Separador de milhares 2 2 3 11" xfId="2493"/>
    <cellStyle name="Separador de milhares 2 2 3 12" xfId="4118"/>
    <cellStyle name="Separador de milhares 2 2 3 13" xfId="4607"/>
    <cellStyle name="Separador de milhares 2 2 3 14" xfId="4625"/>
    <cellStyle name="Separador de milhares 2 2 3 15" xfId="4883"/>
    <cellStyle name="Separador de milhares 2 2 3 16" xfId="5469"/>
    <cellStyle name="Separador de milhares 2 2 3 17" xfId="5371"/>
    <cellStyle name="Separador de milhares 2 2 3 18" xfId="5681"/>
    <cellStyle name="Separador de milhares 2 2 3 19" xfId="5954"/>
    <cellStyle name="Separador de milhares 2 2 3 19 2" xfId="6166"/>
    <cellStyle name="Separador de milhares 2 2 3 19 3" xfId="6304"/>
    <cellStyle name="Separador de milhares 2 2 3 2" xfId="2259"/>
    <cellStyle name="Separador de milhares 2 2 3 2 10" xfId="6663"/>
    <cellStyle name="Separador de milhares 2 2 3 2 11" xfId="6794"/>
    <cellStyle name="Separador de milhares 2 2 3 2 12" xfId="6457"/>
    <cellStyle name="Separador de milhares 2 2 3 2 13" xfId="6694"/>
    <cellStyle name="Separador de milhares 2 2 3 2 14" xfId="6823"/>
    <cellStyle name="Separador de milhares 2 2 3 2 15" xfId="6323"/>
    <cellStyle name="Separador de milhares 2 2 3 2 2" xfId="5874"/>
    <cellStyle name="Separador de milhares 2 2 3 2 2 2" xfId="6266"/>
    <cellStyle name="Separador de milhares 2 2 3 2 2 3" xfId="5960"/>
    <cellStyle name="Separador de milhares 2 2 3 2 3" xfId="6430"/>
    <cellStyle name="Separador de milhares 2 2 3 2 4" xfId="6592"/>
    <cellStyle name="Separador de milhares 2 2 3 2 5" xfId="6174"/>
    <cellStyle name="Separador de milhares 2 2 3 2 6" xfId="6843"/>
    <cellStyle name="Separador de milhares 2 2 3 2 7" xfId="6234"/>
    <cellStyle name="Separador de milhares 2 2 3 2 8" xfId="6890"/>
    <cellStyle name="Separador de milhares 2 2 3 2 9" xfId="6121"/>
    <cellStyle name="Separador de milhares 2 2 3 20" xfId="6724"/>
    <cellStyle name="Separador de milhares 2 2 3 21" xfId="6084"/>
    <cellStyle name="Separador de milhares 2 2 3 22" xfId="6693"/>
    <cellStyle name="Separador de milhares 2 2 3 23" xfId="6102"/>
    <cellStyle name="Separador de milhares 2 2 3 24" xfId="6108"/>
    <cellStyle name="Separador de milhares 2 2 3 25" xfId="6583"/>
    <cellStyle name="Separador de milhares 2 2 3 26" xfId="6154"/>
    <cellStyle name="Separador de milhares 2 2 3 27" xfId="6469"/>
    <cellStyle name="Separador de milhares 2 2 3 28" xfId="6035"/>
    <cellStyle name="Separador de milhares 2 2 3 29" xfId="6636"/>
    <cellStyle name="Separador de milhares 2 2 3 3" xfId="2340"/>
    <cellStyle name="Separador de milhares 2 2 3 3 10" xfId="6400"/>
    <cellStyle name="Separador de milhares 2 2 3 3 11" xfId="6874"/>
    <cellStyle name="Separador de milhares 2 2 3 3 12" xfId="6127"/>
    <cellStyle name="Separador de milhares 2 2 3 3 13" xfId="6622"/>
    <cellStyle name="Separador de milhares 2 2 3 3 14" xfId="6855"/>
    <cellStyle name="Separador de milhares 2 2 3 3 15" xfId="6386"/>
    <cellStyle name="Separador de milhares 2 2 3 3 2" xfId="5994"/>
    <cellStyle name="Separador de milhares 2 2 3 3 2 2" xfId="6276"/>
    <cellStyle name="Separador de milhares 2 2 3 3 2 3" xfId="6275"/>
    <cellStyle name="Separador de milhares 2 2 3 3 3" xfId="6442"/>
    <cellStyle name="Separador de milhares 2 2 3 3 4" xfId="6529"/>
    <cellStyle name="Separador de milhares 2 2 3 3 5" xfId="6757"/>
    <cellStyle name="Separador de milhares 2 2 3 3 6" xfId="5979"/>
    <cellStyle name="Separador de milhares 2 2 3 3 7" xfId="6489"/>
    <cellStyle name="Separador de milhares 2 2 3 3 8" xfId="6047"/>
    <cellStyle name="Separador de milhares 2 2 3 3 9" xfId="6624"/>
    <cellStyle name="Separador de milhares 2 2 3 30" xfId="6426"/>
    <cellStyle name="Separador de milhares 2 2 3 31" xfId="6342"/>
    <cellStyle name="Separador de milhares 2 2 3 32" xfId="7010"/>
    <cellStyle name="Separador de milhares 2 2 3 33" xfId="7213"/>
    <cellStyle name="Separador de milhares 2 2 3 34" xfId="7300"/>
    <cellStyle name="Separador de milhares 2 2 3 35" xfId="7692"/>
    <cellStyle name="Separador de milhares 2 2 3 36" xfId="8269"/>
    <cellStyle name="Separador de milhares 2 2 3 37" xfId="8660"/>
    <cellStyle name="Separador de milhares 2 2 3 38" xfId="7713"/>
    <cellStyle name="Separador de milhares 2 2 3 39" xfId="8594"/>
    <cellStyle name="Separador de milhares 2 2 3 4" xfId="2712"/>
    <cellStyle name="Separador de milhares 2 2 3 40" xfId="8340"/>
    <cellStyle name="Separador de milhares 2 2 3 41" xfId="8427"/>
    <cellStyle name="Separador de milhares 2 2 3 42" xfId="9168"/>
    <cellStyle name="Separador de milhares 2 2 3 43" xfId="9391"/>
    <cellStyle name="Separador de milhares 2 2 3 44" xfId="9586"/>
    <cellStyle name="Separador de milhares 2 2 3 45" xfId="10028"/>
    <cellStyle name="Separador de milhares 2 2 3 5" xfId="3732"/>
    <cellStyle name="Separador de milhares 2 2 3 6" xfId="2757"/>
    <cellStyle name="Separador de milhares 2 2 3 7" xfId="3903"/>
    <cellStyle name="Separador de milhares 2 2 3 8" xfId="3279"/>
    <cellStyle name="Separador de milhares 2 2 3 9" xfId="2488"/>
    <cellStyle name="Separador de milhares 2 2 4" xfId="5635"/>
    <cellStyle name="Separador de milhares 2 2 4 2" xfId="5470"/>
    <cellStyle name="Separador de milhares 2 2 4 3" xfId="5172"/>
    <cellStyle name="Separador de milhares 2 2 5" xfId="5992"/>
    <cellStyle name="Separador de milhares 2 2 6" xfId="6012"/>
    <cellStyle name="Separador de milhares 2 2 7" xfId="6832"/>
    <cellStyle name="Separador de milhares 2 2 8" xfId="6899"/>
    <cellStyle name="Separador de milhares 2 2 9" xfId="6565"/>
    <cellStyle name="Separador de milhares 2 3" xfId="128"/>
    <cellStyle name="Separador de milhares 2 3 10" xfId="6766"/>
    <cellStyle name="Separador de milhares 2 3 11" xfId="6715"/>
    <cellStyle name="Separador de milhares 2 3 12" xfId="6006"/>
    <cellStyle name="Separador de milhares 2 3 13" xfId="6224"/>
    <cellStyle name="Separador de milhares 2 3 14" xfId="6142"/>
    <cellStyle name="Separador de milhares 2 3 15" xfId="6705"/>
    <cellStyle name="Separador de milhares 2 3 16" xfId="6162"/>
    <cellStyle name="Separador de milhares 2 3 17" xfId="6697"/>
    <cellStyle name="Separador de milhares 2 3 18" xfId="6346"/>
    <cellStyle name="Separador de milhares 2 3 2" xfId="5832"/>
    <cellStyle name="Separador de milhares 2 3 3" xfId="5515"/>
    <cellStyle name="Separador de milhares 2 3 4" xfId="4731"/>
    <cellStyle name="Separador de milhares 2 3 5" xfId="5995"/>
    <cellStyle name="Separador de milhares 2 3 6" xfId="6126"/>
    <cellStyle name="Separador de milhares 2 3 7" xfId="6717"/>
    <cellStyle name="Separador de milhares 2 3 8" xfId="6235"/>
    <cellStyle name="Separador de milhares 2 3 9" xfId="6822"/>
    <cellStyle name="Separador de milhares 2 4" xfId="129"/>
    <cellStyle name="Separador de milhares 2 4 10" xfId="6062"/>
    <cellStyle name="Separador de milhares 2 4 11" xfId="6884"/>
    <cellStyle name="Separador de milhares 2 4 12" xfId="6627"/>
    <cellStyle name="Separador de milhares 2 4 13" xfId="6073"/>
    <cellStyle name="Separador de milhares 2 4 14" xfId="6660"/>
    <cellStyle name="Separador de milhares 2 4 15" xfId="6758"/>
    <cellStyle name="Separador de milhares 2 4 16" xfId="6303"/>
    <cellStyle name="Separador de milhares 2 4 2" xfId="5129"/>
    <cellStyle name="Separador de milhares 2 4 2 2" xfId="5643"/>
    <cellStyle name="Separador de milhares 2 4 2 3" xfId="6279"/>
    <cellStyle name="Separador de milhares 2 4 3" xfId="5996"/>
    <cellStyle name="Separador de milhares 2 4 4" xfId="6091"/>
    <cellStyle name="Separador de milhares 2 4 5" xfId="6095"/>
    <cellStyle name="Separador de milhares 2 4 6" xfId="6802"/>
    <cellStyle name="Separador de milhares 2 4 7" xfId="6840"/>
    <cellStyle name="Separador de milhares 2 4 8" xfId="6219"/>
    <cellStyle name="Separador de milhares 2 4 9" xfId="6699"/>
    <cellStyle name="Separador de milhares 2 5" xfId="130"/>
    <cellStyle name="Separador de milhares 2 5 10" xfId="6633"/>
    <cellStyle name="Separador de milhares 2 5 11" xfId="6418"/>
    <cellStyle name="Separador de milhares 2 5 12" xfId="6131"/>
    <cellStyle name="Separador de milhares 2 5 13" xfId="6768"/>
    <cellStyle name="Separador de milhares 2 5 14" xfId="6445"/>
    <cellStyle name="Separador de milhares 2 5 15" xfId="6068"/>
    <cellStyle name="Separador de milhares 2 5 16" xfId="6331"/>
    <cellStyle name="Separador de milhares 2 5 2" xfId="5902"/>
    <cellStyle name="Separador de milhares 2 5 2 2" xfId="4956"/>
    <cellStyle name="Separador de milhares 2 5 2 3" xfId="6300"/>
    <cellStyle name="Separador de milhares 2 5 3" xfId="5997"/>
    <cellStyle name="Separador de milhares 2 5 4" xfId="6050"/>
    <cellStyle name="Separador de milhares 2 5 5" xfId="6615"/>
    <cellStyle name="Separador de milhares 2 5 6" xfId="6124"/>
    <cellStyle name="Separador de milhares 2 5 7" xfId="6570"/>
    <cellStyle name="Separador de milhares 2 5 8" xfId="6623"/>
    <cellStyle name="Separador de milhares 2 5 9" xfId="6115"/>
    <cellStyle name="Separador de milhares 2 6" xfId="131"/>
    <cellStyle name="Separador de milhares 2 7" xfId="132"/>
    <cellStyle name="Separador de milhares 2 8" xfId="133"/>
    <cellStyle name="Separador de milhares 2 9" xfId="134"/>
    <cellStyle name="Separador de milhares 3 2" xfId="135"/>
    <cellStyle name="Separador de milhares 3 2 10" xfId="4184"/>
    <cellStyle name="Separador de milhares 3 2 11" xfId="4282"/>
    <cellStyle name="Separador de milhares 3 2 12" xfId="4366"/>
    <cellStyle name="Separador de milhares 3 2 13" xfId="4437"/>
    <cellStyle name="Separador de milhares 3 2 14" xfId="4609"/>
    <cellStyle name="Separador de milhares 3 2 15" xfId="5007"/>
    <cellStyle name="Separador de milhares 3 2 16" xfId="5179"/>
    <cellStyle name="Separador de milhares 3 2 17" xfId="4906"/>
    <cellStyle name="Separador de milhares 3 2 18" xfId="5060"/>
    <cellStyle name="Separador de milhares 3 2 19" xfId="5816"/>
    <cellStyle name="Separador de milhares 3 2 2" xfId="3"/>
    <cellStyle name="Separador de milhares 3 2 2 2" xfId="437"/>
    <cellStyle name="Separador de milhares 3 2 20" xfId="4818"/>
    <cellStyle name="Separador de milhares 3 2 20 2" xfId="6069"/>
    <cellStyle name="Separador de milhares 3 2 20 3" xfId="6281"/>
    <cellStyle name="Separador de milhares 3 2 21" xfId="6591"/>
    <cellStyle name="Separador de milhares 3 2 22" xfId="6010"/>
    <cellStyle name="Separador de milhares 3 2 23" xfId="6562"/>
    <cellStyle name="Separador de milhares 3 2 24" xfId="6550"/>
    <cellStyle name="Separador de milhares 3 2 25" xfId="5977"/>
    <cellStyle name="Separador de milhares 3 2 26" xfId="6672"/>
    <cellStyle name="Separador de milhares 3 2 27" xfId="6249"/>
    <cellStyle name="Separador de milhares 3 2 28" xfId="6807"/>
    <cellStyle name="Separador de milhares 3 2 29" xfId="6005"/>
    <cellStyle name="Separador de milhares 3 2 3" xfId="2265"/>
    <cellStyle name="Separador de milhares 3 2 30" xfId="6695"/>
    <cellStyle name="Separador de milhares 3 2 31" xfId="6090"/>
    <cellStyle name="Separador de milhares 3 2 32" xfId="6376"/>
    <cellStyle name="Separador de milhares 3 2 33" xfId="7295"/>
    <cellStyle name="Separador de milhares 3 2 34" xfId="7122"/>
    <cellStyle name="Separador de milhares 3 2 35" xfId="7444"/>
    <cellStyle name="Separador de milhares 3 2 36" xfId="7699"/>
    <cellStyle name="Separador de milhares 3 2 37" xfId="7689"/>
    <cellStyle name="Separador de milhares 3 2 38" xfId="8710"/>
    <cellStyle name="Separador de milhares 3 2 39" xfId="8823"/>
    <cellStyle name="Separador de milhares 3 2 4" xfId="3004"/>
    <cellStyle name="Separador de milhares 3 2 4 10" xfId="6473"/>
    <cellStyle name="Separador de milhares 3 2 4 11" xfId="6213"/>
    <cellStyle name="Separador de milhares 3 2 4 12" xfId="6666"/>
    <cellStyle name="Separador de milhares 3 2 4 13" xfId="6539"/>
    <cellStyle name="Separador de milhares 3 2 4 14" xfId="6882"/>
    <cellStyle name="Separador de milhares 3 2 4 15" xfId="6391"/>
    <cellStyle name="Separador de milhares 3 2 4 2" xfId="4700"/>
    <cellStyle name="Separador de milhares 3 2 4 2 2" xfId="6309"/>
    <cellStyle name="Separador de milhares 3 2 4 2 3" xfId="5174"/>
    <cellStyle name="Separador de milhares 3 2 4 3" xfId="6532"/>
    <cellStyle name="Separador de milhares 3 2 4 4" xfId="6409"/>
    <cellStyle name="Separador de milhares 3 2 4 5" xfId="6184"/>
    <cellStyle name="Separador de milhares 3 2 4 6" xfId="6723"/>
    <cellStyle name="Separador de milhares 3 2 4 7" xfId="6071"/>
    <cellStyle name="Separador de milhares 3 2 4 8" xfId="6765"/>
    <cellStyle name="Separador de milhares 3 2 4 9" xfId="6471"/>
    <cellStyle name="Separador de milhares 3 2 40" xfId="8920"/>
    <cellStyle name="Separador de milhares 3 2 41" xfId="9011"/>
    <cellStyle name="Separador de milhares 3 2 42" xfId="8961"/>
    <cellStyle name="Separador de milhares 3 2 43" xfId="9067"/>
    <cellStyle name="Separador de milhares 3 2 44" xfId="9392"/>
    <cellStyle name="Separador de milhares 3 2 45" xfId="9389"/>
    <cellStyle name="Separador de milhares 3 2 46" xfId="10029"/>
    <cellStyle name="Separador de milhares 3 2 5" xfId="3532"/>
    <cellStyle name="Separador de milhares 3 2 5 10" xfId="6483"/>
    <cellStyle name="Separador de milhares 3 2 5 11" xfId="6028"/>
    <cellStyle name="Separador de milhares 3 2 5 12" xfId="6880"/>
    <cellStyle name="Separador de milhares 3 2 5 13" xfId="6105"/>
    <cellStyle name="Separador de milhares 3 2 5 14" xfId="6818"/>
    <cellStyle name="Separador de milhares 3 2 5 15" xfId="6336"/>
    <cellStyle name="Separador de milhares 3 2 5 2" xfId="5998"/>
    <cellStyle name="Separador de milhares 3 2 5 2 2" xfId="6329"/>
    <cellStyle name="Separador de milhares 3 2 5 2 3" xfId="5873"/>
    <cellStyle name="Separador de milhares 3 2 5 3" xfId="6601"/>
    <cellStyle name="Separador de milhares 3 2 5 4" xfId="6217"/>
    <cellStyle name="Separador de milhares 3 2 5 5" xfId="6856"/>
    <cellStyle name="Separador de milhares 3 2 5 6" xfId="6548"/>
    <cellStyle name="Separador de milhares 3 2 5 7" xfId="6449"/>
    <cellStyle name="Separador de milhares 3 2 5 8" xfId="6804"/>
    <cellStyle name="Separador de milhares 3 2 5 9" xfId="6082"/>
    <cellStyle name="Separador de milhares 3 2 6" xfId="3787"/>
    <cellStyle name="Separador de milhares 3 2 7" xfId="2964"/>
    <cellStyle name="Separador de milhares 3 2 8" xfId="2650"/>
    <cellStyle name="Separador de milhares 3 2 9" xfId="3005"/>
    <cellStyle name="Separador de milhares 3 3" xfId="136"/>
    <cellStyle name="Separador de milhares 3 3 10" xfId="3068"/>
    <cellStyle name="Separador de milhares 3 3 11" xfId="3074"/>
    <cellStyle name="Separador de milhares 3 3 12" xfId="2870"/>
    <cellStyle name="Separador de milhares 3 3 13" xfId="4610"/>
    <cellStyle name="Separador de milhares 3 3 14" xfId="4853"/>
    <cellStyle name="Separador de milhares 3 3 15" xfId="4618"/>
    <cellStyle name="Separador de milhares 3 3 16" xfId="5244"/>
    <cellStyle name="Separador de milhares 3 3 17" xfId="5739"/>
    <cellStyle name="Separador de milhares 3 3 18" xfId="4710"/>
    <cellStyle name="Separador de milhares 3 3 19" xfId="4650"/>
    <cellStyle name="Separador de milhares 3 3 19 2" xfId="6030"/>
    <cellStyle name="Separador de milhares 3 3 19 3" xfId="6324"/>
    <cellStyle name="Separador de milhares 3 3 2" xfId="2266"/>
    <cellStyle name="Separador de milhares 3 3 2 10" xfId="6507"/>
    <cellStyle name="Separador de milhares 3 3 2 11" xfId="6059"/>
    <cellStyle name="Separador de milhares 3 3 2 12" xfId="6811"/>
    <cellStyle name="Separador de milhares 3 3 2 13" xfId="6128"/>
    <cellStyle name="Separador de milhares 3 3 2 14" xfId="6566"/>
    <cellStyle name="Separador de milhares 3 3 2 15" xfId="6367"/>
    <cellStyle name="Separador de milhares 3 3 2 2" xfId="5184"/>
    <cellStyle name="Separador de milhares 3 3 2 2 2" xfId="6268"/>
    <cellStyle name="Separador de milhares 3 3 2 2 3" xfId="6274"/>
    <cellStyle name="Separador de milhares 3 3 2 3" xfId="6431"/>
    <cellStyle name="Separador de milhares 3 3 2 4" xfId="6644"/>
    <cellStyle name="Separador de milhares 3 3 2 5" xfId="6402"/>
    <cellStyle name="Separador de milhares 3 3 2 6" xfId="6640"/>
    <cellStyle name="Separador de milhares 3 3 2 7" xfId="6171"/>
    <cellStyle name="Separador de milhares 3 3 2 8" xfId="6033"/>
    <cellStyle name="Separador de milhares 3 3 2 9" xfId="6560"/>
    <cellStyle name="Separador de milhares 3 3 20" xfId="6464"/>
    <cellStyle name="Separador de milhares 3 3 21" xfId="6256"/>
    <cellStyle name="Separador de milhares 3 3 22" xfId="6018"/>
    <cellStyle name="Separador de milhares 3 3 23" xfId="6620"/>
    <cellStyle name="Separador de milhares 3 3 24" xfId="6132"/>
    <cellStyle name="Separador de milhares 3 3 25" xfId="6854"/>
    <cellStyle name="Separador de milhares 3 3 26" xfId="6576"/>
    <cellStyle name="Separador de milhares 3 3 27" xfId="6220"/>
    <cellStyle name="Separador de milhares 3 3 28" xfId="6895"/>
    <cellStyle name="Separador de milhares 3 3 29" xfId="6251"/>
    <cellStyle name="Separador de milhares 3 3 3" xfId="2789"/>
    <cellStyle name="Separador de milhares 3 3 3 10" xfId="6918"/>
    <cellStyle name="Separador de milhares 3 3 3 11" xfId="6923"/>
    <cellStyle name="Separador de milhares 3 3 3 12" xfId="6928"/>
    <cellStyle name="Separador de milhares 3 3 3 13" xfId="6932"/>
    <cellStyle name="Separador de milhares 3 3 3 14" xfId="6936"/>
    <cellStyle name="Separador de milhares 3 3 3 15" xfId="5585"/>
    <cellStyle name="Separador de milhares 3 3 3 2" xfId="5999"/>
    <cellStyle name="Separador de milhares 3 3 3 2 2" xfId="6295"/>
    <cellStyle name="Separador de milhares 3 3 3 2 3" xfId="6335"/>
    <cellStyle name="Separador de milhares 3 3 3 3" xfId="6503"/>
    <cellStyle name="Separador de milhares 3 3 3 4" xfId="6775"/>
    <cellStyle name="Separador de milhares 3 3 3 5" xfId="6484"/>
    <cellStyle name="Separador de milhares 3 3 3 6" xfId="6190"/>
    <cellStyle name="Separador de milhares 3 3 3 7" xfId="6863"/>
    <cellStyle name="Separador de milhares 3 3 3 8" xfId="6906"/>
    <cellStyle name="Separador de milhares 3 3 3 9" xfId="6912"/>
    <cellStyle name="Separador de milhares 3 3 30" xfId="6667"/>
    <cellStyle name="Separador de milhares 3 3 31" xfId="6364"/>
    <cellStyle name="Separador de milhares 3 3 32" xfId="7071"/>
    <cellStyle name="Separador de milhares 3 3 33" xfId="7468"/>
    <cellStyle name="Separador de milhares 3 3 34" xfId="7407"/>
    <cellStyle name="Separador de milhares 3 3 35" xfId="7700"/>
    <cellStyle name="Separador de milhares 3 3 36" xfId="7688"/>
    <cellStyle name="Separador de milhares 3 3 37" xfId="7898"/>
    <cellStyle name="Separador de milhares 3 3 38" xfId="7912"/>
    <cellStyle name="Separador de milhares 3 3 39" xfId="8663"/>
    <cellStyle name="Separador de milhares 3 3 4" xfId="2739"/>
    <cellStyle name="Separador de milhares 3 3 40" xfId="7684"/>
    <cellStyle name="Separador de milhares 3 3 41" xfId="8987"/>
    <cellStyle name="Separador de milhares 3 3 42" xfId="8526"/>
    <cellStyle name="Separador de milhares 3 3 43" xfId="9393"/>
    <cellStyle name="Separador de milhares 3 3 44" xfId="9388"/>
    <cellStyle name="Separador de milhares 3 3 45" xfId="10030"/>
    <cellStyle name="Separador de milhares 3 3 5" xfId="3904"/>
    <cellStyle name="Separador de milhares 3 3 6" xfId="2449"/>
    <cellStyle name="Separador de milhares 3 3 7" xfId="3965"/>
    <cellStyle name="Separador de milhares 3 3 8" xfId="3225"/>
    <cellStyle name="Separador de milhares 3 3 9" xfId="2371"/>
    <cellStyle name="Separador de milhares 3 4" xfId="137"/>
    <cellStyle name="Separador de milhares 3 4 10" xfId="1407"/>
    <cellStyle name="Separador de milhares 3 4 10 10" xfId="3295"/>
    <cellStyle name="Separador de milhares 3 4 10 11" xfId="3399"/>
    <cellStyle name="Separador de milhares 3 4 10 12" xfId="3822"/>
    <cellStyle name="Separador de milhares 3 4 10 13" xfId="5311"/>
    <cellStyle name="Separador de milhares 3 4 10 14" xfId="5013"/>
    <cellStyle name="Separador de milhares 3 4 10 15" xfId="5701"/>
    <cellStyle name="Separador de milhares 3 4 10 16" xfId="5156"/>
    <cellStyle name="Separador de milhares 3 4 10 17" xfId="5525"/>
    <cellStyle name="Separador de milhares 3 4 10 18" xfId="4977"/>
    <cellStyle name="Separador de milhares 3 4 10 19" xfId="7264"/>
    <cellStyle name="Separador de milhares 3 4 10 2" xfId="3218"/>
    <cellStyle name="Separador de milhares 3 4 10 2 2" xfId="21697"/>
    <cellStyle name="Separador de milhares 3 4 10 2 3" xfId="32885"/>
    <cellStyle name="Separador de milhares 3 4 10 20" xfId="7538"/>
    <cellStyle name="Separador de milhares 3 4 10 21" xfId="6997"/>
    <cellStyle name="Separador de milhares 3 4 10 22" xfId="8469"/>
    <cellStyle name="Separador de milhares 3 4 10 23" xfId="7802"/>
    <cellStyle name="Separador de milhares 3 4 10 24" xfId="8002"/>
    <cellStyle name="Separador de milhares 3 4 10 25" xfId="7739"/>
    <cellStyle name="Separador de milhares 3 4 10 26" xfId="7711"/>
    <cellStyle name="Separador de milhares 3 4 10 27" xfId="8508"/>
    <cellStyle name="Separador de milhares 3 4 10 28" xfId="9221"/>
    <cellStyle name="Separador de milhares 3 4 10 29" xfId="9277"/>
    <cellStyle name="Separador de milhares 3 4 10 3" xfId="3011"/>
    <cellStyle name="Separador de milhares 3 4 10 3 2" xfId="23590"/>
    <cellStyle name="Separador de milhares 3 4 10 3 3" xfId="34776"/>
    <cellStyle name="Separador de milhares 3 4 10 30" xfId="9652"/>
    <cellStyle name="Separador de milhares 3 4 10 31" xfId="9433"/>
    <cellStyle name="Separador de milhares 3 4 10 32" xfId="10144"/>
    <cellStyle name="Separador de milhares 3 4 10 4" xfId="2404"/>
    <cellStyle name="Separador de milhares 3 4 10 4 2" xfId="25486"/>
    <cellStyle name="Separador de milhares 3 4 10 4 3" xfId="36672"/>
    <cellStyle name="Separador de milhares 3 4 10 5" xfId="2612"/>
    <cellStyle name="Separador de milhares 3 4 10 5 2" xfId="27382"/>
    <cellStyle name="Separador de milhares 3 4 10 5 3" xfId="38568"/>
    <cellStyle name="Separador de milhares 3 4 10 6" xfId="3625"/>
    <cellStyle name="Separador de milhares 3 4 10 6 2" xfId="29278"/>
    <cellStyle name="Separador de milhares 3 4 10 6 3" xfId="40464"/>
    <cellStyle name="Separador de milhares 3 4 10 7" xfId="2665"/>
    <cellStyle name="Separador de milhares 3 4 10 8" xfId="4127"/>
    <cellStyle name="Separador de milhares 3 4 10 9" xfId="3964"/>
    <cellStyle name="Separador de milhares 3 4 11" xfId="1723"/>
    <cellStyle name="Separador de milhares 3 4 11 10" xfId="2321"/>
    <cellStyle name="Separador de milhares 3 4 11 11" xfId="4254"/>
    <cellStyle name="Separador de milhares 3 4 11 12" xfId="4342"/>
    <cellStyle name="Separador de milhares 3 4 11 13" xfId="5481"/>
    <cellStyle name="Separador de milhares 3 4 11 14" xfId="5271"/>
    <cellStyle name="Separador de milhares 3 4 11 15" xfId="5557"/>
    <cellStyle name="Separador de milhares 3 4 11 16" xfId="5142"/>
    <cellStyle name="Separador de milhares 3 4 11 17" xfId="4594"/>
    <cellStyle name="Separador de milhares 3 4 11 18" xfId="5351"/>
    <cellStyle name="Separador de milhares 3 4 11 19" xfId="7301"/>
    <cellStyle name="Separador de milhares 3 4 11 2" xfId="3458"/>
    <cellStyle name="Separador de milhares 3 4 11 2 2" xfId="22013"/>
    <cellStyle name="Separador de milhares 3 4 11 2 3" xfId="33201"/>
    <cellStyle name="Separador de milhares 3 4 11 20" xfId="7515"/>
    <cellStyle name="Separador de milhares 3 4 11 21" xfId="7174"/>
    <cellStyle name="Separador de milhares 3 4 11 22" xfId="8654"/>
    <cellStyle name="Separador de milhares 3 4 11 23" xfId="8178"/>
    <cellStyle name="Separador de milhares 3 4 11 24" xfId="8646"/>
    <cellStyle name="Separador de milhares 3 4 11 25" xfId="8481"/>
    <cellStyle name="Separador de milhares 3 4 11 26" xfId="8618"/>
    <cellStyle name="Separador de milhares 3 4 11 27" xfId="8889"/>
    <cellStyle name="Separador de milhares 3 4 11 28" xfId="9274"/>
    <cellStyle name="Separador de milhares 3 4 11 29" xfId="8662"/>
    <cellStyle name="Separador de milhares 3 4 11 3" xfId="3395"/>
    <cellStyle name="Separador de milhares 3 4 11 3 2" xfId="23906"/>
    <cellStyle name="Separador de milhares 3 4 11 3 3" xfId="35092"/>
    <cellStyle name="Separador de milhares 3 4 11 30" xfId="9709"/>
    <cellStyle name="Separador de milhares 3 4 11 31" xfId="9554"/>
    <cellStyle name="Separador de milhares 3 4 11 32" xfId="10172"/>
    <cellStyle name="Separador de milhares 3 4 11 4" xfId="3238"/>
    <cellStyle name="Separador de milhares 3 4 11 4 2" xfId="25802"/>
    <cellStyle name="Separador de milhares 3 4 11 4 3" xfId="36988"/>
    <cellStyle name="Separador de milhares 3 4 11 5" xfId="3168"/>
    <cellStyle name="Separador de milhares 3 4 11 5 2" xfId="27698"/>
    <cellStyle name="Separador de milhares 3 4 11 5 3" xfId="38884"/>
    <cellStyle name="Separador de milhares 3 4 11 6" xfId="4032"/>
    <cellStyle name="Separador de milhares 3 4 11 6 2" xfId="29594"/>
    <cellStyle name="Separador de milhares 3 4 11 6 3" xfId="40780"/>
    <cellStyle name="Separador de milhares 3 4 11 7" xfId="3316"/>
    <cellStyle name="Separador de milhares 3 4 11 8" xfId="2282"/>
    <cellStyle name="Separador de milhares 3 4 11 9" xfId="2991"/>
    <cellStyle name="Separador de milhares 3 4 12" xfId="2045"/>
    <cellStyle name="Separador de milhares 3 4 12 10" xfId="2953"/>
    <cellStyle name="Separador de milhares 3 4 12 11" xfId="3887"/>
    <cellStyle name="Separador de milhares 3 4 12 12" xfId="3542"/>
    <cellStyle name="Separador de milhares 3 4 12 13" xfId="4695"/>
    <cellStyle name="Separador de milhares 3 4 12 14" xfId="5456"/>
    <cellStyle name="Separador de milhares 3 4 12 15" xfId="5663"/>
    <cellStyle name="Separador de milhares 3 4 12 16" xfId="5630"/>
    <cellStyle name="Separador de milhares 3 4 12 17" xfId="4771"/>
    <cellStyle name="Separador de milhares 3 4 12 18" xfId="5115"/>
    <cellStyle name="Separador de milhares 3 4 12 19" xfId="7400"/>
    <cellStyle name="Separador de milhares 3 4 12 2" xfId="2374"/>
    <cellStyle name="Separador de milhares 3 4 12 20" xfId="7083"/>
    <cellStyle name="Separador de milhares 3 4 12 21" xfId="7188"/>
    <cellStyle name="Separador de milhares 3 4 12 22" xfId="7797"/>
    <cellStyle name="Separador de milhares 3 4 12 23" xfId="8359"/>
    <cellStyle name="Separador de milhares 3 4 12 24" xfId="8673"/>
    <cellStyle name="Separador de milhares 3 4 12 25" xfId="8430"/>
    <cellStyle name="Separador de milhares 3 4 12 26" xfId="8083"/>
    <cellStyle name="Separador de milhares 3 4 12 27" xfId="8290"/>
    <cellStyle name="Separador de milhares 3 4 12 28" xfId="8728"/>
    <cellStyle name="Separador de milhares 3 4 12 29" xfId="8224"/>
    <cellStyle name="Separador de milhares 3 4 12 3" xfId="3632"/>
    <cellStyle name="Separador de milhares 3 4 12 30" xfId="9430"/>
    <cellStyle name="Separador de milhares 3 4 12 31" xfId="9617"/>
    <cellStyle name="Separador de milhares 3 4 12 32" xfId="10200"/>
    <cellStyle name="Separador de milhares 3 4 12 4" xfId="3079"/>
    <cellStyle name="Separador de milhares 3 4 12 5" xfId="2854"/>
    <cellStyle name="Separador de milhares 3 4 12 6" xfId="4058"/>
    <cellStyle name="Separador de milhares 3 4 12 7" xfId="2638"/>
    <cellStyle name="Separador de milhares 3 4 12 8" xfId="2637"/>
    <cellStyle name="Separador de milhares 3 4 12 9" xfId="3324"/>
    <cellStyle name="Separador de milhares 3 4 13" xfId="2267"/>
    <cellStyle name="Separador de milhares 3 4 13 10" xfId="6194"/>
    <cellStyle name="Separador de milhares 3 4 13 11" xfId="6554"/>
    <cellStyle name="Separador de milhares 3 4 13 12" xfId="6168"/>
    <cellStyle name="Separador de milhares 3 4 13 13" xfId="6692"/>
    <cellStyle name="Separador de milhares 3 4 13 14" xfId="6152"/>
    <cellStyle name="Separador de milhares 3 4 13 15" xfId="6385"/>
    <cellStyle name="Separador de milhares 3 4 13 2" xfId="6000"/>
    <cellStyle name="Separador de milhares 3 4 13 2 2" xfId="6269"/>
    <cellStyle name="Separador de milhares 3 4 13 2 3" xfId="6325"/>
    <cellStyle name="Separador de milhares 3 4 13 2 4" xfId="22326"/>
    <cellStyle name="Separador de milhares 3 4 13 3" xfId="6432"/>
    <cellStyle name="Separador de milhares 3 4 13 4" xfId="6675"/>
    <cellStyle name="Separador de milhares 3 4 13 5" xfId="6612"/>
    <cellStyle name="Separador de milhares 3 4 13 6" xfId="6148"/>
    <cellStyle name="Separador de milhares 3 4 13 7" xfId="6639"/>
    <cellStyle name="Separador de milhares 3 4 13 8" xfId="6680"/>
    <cellStyle name="Separador de milhares 3 4 13 9" xfId="6580"/>
    <cellStyle name="Separador de milhares 3 4 14" xfId="2583"/>
    <cellStyle name="Separador de milhares 3 4 14 2" xfId="24222"/>
    <cellStyle name="Separador de milhares 3 4 14 3" xfId="35408"/>
    <cellStyle name="Separador de milhares 3 4 15" xfId="3571"/>
    <cellStyle name="Separador de milhares 3 4 15 2" xfId="26118"/>
    <cellStyle name="Separador de milhares 3 4 15 3" xfId="37304"/>
    <cellStyle name="Separador de milhares 3 4 16" xfId="3618"/>
    <cellStyle name="Separador de milhares 3 4 16 2" xfId="28014"/>
    <cellStyle name="Separador de milhares 3 4 16 3" xfId="39200"/>
    <cellStyle name="Separador de milhares 3 4 17" xfId="3330"/>
    <cellStyle name="Separador de milhares 3 4 18" xfId="3626"/>
    <cellStyle name="Separador de milhares 3 4 19" xfId="3976"/>
    <cellStyle name="Separador de milhares 3 4 2" xfId="163"/>
    <cellStyle name="Separador de milhares 3 4 2 10" xfId="2287"/>
    <cellStyle name="Separador de milhares 3 4 2 10 2" xfId="22348"/>
    <cellStyle name="Separador de milhares 3 4 2 10 3" xfId="33534"/>
    <cellStyle name="Separador de milhares 3 4 2 11" xfId="2400"/>
    <cellStyle name="Separador de milhares 3 4 2 11 2" xfId="24244"/>
    <cellStyle name="Separador de milhares 3 4 2 11 3" xfId="35430"/>
    <cellStyle name="Separador de milhares 3 4 2 12" xfId="3633"/>
    <cellStyle name="Separador de milhares 3 4 2 12 2" xfId="26140"/>
    <cellStyle name="Separador de milhares 3 4 2 12 3" xfId="37326"/>
    <cellStyle name="Separador de milhares 3 4 2 13" xfId="2809"/>
    <cellStyle name="Separador de milhares 3 4 2 13 2" xfId="28036"/>
    <cellStyle name="Separador de milhares 3 4 2 13 3" xfId="39222"/>
    <cellStyle name="Separador de milhares 3 4 2 14" xfId="2393"/>
    <cellStyle name="Separador de milhares 3 4 2 15" xfId="3119"/>
    <cellStyle name="Separador de milhares 3 4 2 16" xfId="3307"/>
    <cellStyle name="Separador de milhares 3 4 2 17" xfId="3094"/>
    <cellStyle name="Separador de milhares 3 4 2 18" xfId="3215"/>
    <cellStyle name="Separador de milhares 3 4 2 19" xfId="3691"/>
    <cellStyle name="Separador de milhares 3 4 2 2" xfId="253"/>
    <cellStyle name="Separador de milhares 3 4 2 2 10" xfId="2730"/>
    <cellStyle name="Separador de milhares 3 4 2 2 10 2" xfId="24334"/>
    <cellStyle name="Separador de milhares 3 4 2 2 10 3" xfId="35520"/>
    <cellStyle name="Separador de milhares 3 4 2 2 11" xfId="2740"/>
    <cellStyle name="Separador de milhares 3 4 2 2 11 2" xfId="26230"/>
    <cellStyle name="Separador de milhares 3 4 2 2 11 3" xfId="37416"/>
    <cellStyle name="Separador de milhares 3 4 2 2 12" xfId="2630"/>
    <cellStyle name="Separador de milhares 3 4 2 2 12 2" xfId="28126"/>
    <cellStyle name="Separador de milhares 3 4 2 2 12 3" xfId="39312"/>
    <cellStyle name="Separador de milhares 3 4 2 2 13" xfId="3349"/>
    <cellStyle name="Separador de milhares 3 4 2 2 14" xfId="2875"/>
    <cellStyle name="Separador de milhares 3 4 2 2 15" xfId="2636"/>
    <cellStyle name="Separador de milhares 3 4 2 2 16" xfId="3487"/>
    <cellStyle name="Separador de milhares 3 4 2 2 17" xfId="3713"/>
    <cellStyle name="Separador de milhares 3 4 2 2 18" xfId="2618"/>
    <cellStyle name="Separador de milhares 3 4 2 2 19" xfId="2478"/>
    <cellStyle name="Separador de milhares 3 4 2 2 2" xfId="411"/>
    <cellStyle name="Separador de milhares 3 4 2 2 2 10" xfId="3608"/>
    <cellStyle name="Separador de milhares 3 4 2 2 2 10 2" xfId="26388"/>
    <cellStyle name="Separador de milhares 3 4 2 2 2 10 3" xfId="37574"/>
    <cellStyle name="Separador de milhares 3 4 2 2 2 11" xfId="2866"/>
    <cellStyle name="Separador de milhares 3 4 2 2 2 11 2" xfId="28284"/>
    <cellStyle name="Separador de milhares 3 4 2 2 2 11 3" xfId="39470"/>
    <cellStyle name="Separador de milhares 3 4 2 2 2 12" xfId="2797"/>
    <cellStyle name="Separador de milhares 3 4 2 2 2 13" xfId="3515"/>
    <cellStyle name="Separador de milhares 3 4 2 2 2 14" xfId="3712"/>
    <cellStyle name="Separador de milhares 3 4 2 2 2 15" xfId="2634"/>
    <cellStyle name="Separador de milhares 3 4 2 2 2 16" xfId="3738"/>
    <cellStyle name="Separador de milhares 3 4 2 2 2 17" xfId="2961"/>
    <cellStyle name="Separador de milhares 3 4 2 2 2 18" xfId="4831"/>
    <cellStyle name="Separador de milhares 3 4 2 2 2 19" xfId="4758"/>
    <cellStyle name="Separador de milhares 3 4 2 2 2 2" xfId="729"/>
    <cellStyle name="Separador de milhares 3 4 2 2 2 2 10" xfId="2283"/>
    <cellStyle name="Separador de milhares 3 4 2 2 2 2 11" xfId="2656"/>
    <cellStyle name="Separador de milhares 3 4 2 2 2 2 12" xfId="3796"/>
    <cellStyle name="Separador de milhares 3 4 2 2 2 2 13" xfId="4986"/>
    <cellStyle name="Separador de milhares 3 4 2 2 2 2 14" xfId="5341"/>
    <cellStyle name="Separador de milhares 3 4 2 2 2 2 15" xfId="4678"/>
    <cellStyle name="Separador de milhares 3 4 2 2 2 2 16" xfId="4665"/>
    <cellStyle name="Separador de milhares 3 4 2 2 2 2 17" xfId="5028"/>
    <cellStyle name="Separador de milhares 3 4 2 2 2 2 18" xfId="5131"/>
    <cellStyle name="Separador de milhares 3 4 2 2 2 2 19" xfId="6987"/>
    <cellStyle name="Separador de milhares 3 4 2 2 2 2 2" xfId="2761"/>
    <cellStyle name="Separador de milhares 3 4 2 2 2 2 2 2" xfId="21019"/>
    <cellStyle name="Separador de milhares 3 4 2 2 2 2 2 3" xfId="32207"/>
    <cellStyle name="Separador de milhares 3 4 2 2 2 2 20" xfId="7535"/>
    <cellStyle name="Separador de milhares 3 4 2 2 2 2 21" xfId="7101"/>
    <cellStyle name="Separador de milhares 3 4 2 2 2 2 22" xfId="8117"/>
    <cellStyle name="Separador de milhares 3 4 2 2 2 2 23" xfId="7938"/>
    <cellStyle name="Separador de milhares 3 4 2 2 2 2 24" xfId="7638"/>
    <cellStyle name="Separador de milhares 3 4 2 2 2 2 25" xfId="8300"/>
    <cellStyle name="Separador de milhares 3 4 2 2 2 2 26" xfId="8424"/>
    <cellStyle name="Separador de milhares 3 4 2 2 2 2 27" xfId="8683"/>
    <cellStyle name="Separador de milhares 3 4 2 2 2 2 28" xfId="9075"/>
    <cellStyle name="Separador de milhares 3 4 2 2 2 2 29" xfId="9066"/>
    <cellStyle name="Separador de milhares 3 4 2 2 2 2 3" xfId="3502"/>
    <cellStyle name="Separador de milhares 3 4 2 2 2 2 3 2" xfId="22912"/>
    <cellStyle name="Separador de milhares 3 4 2 2 2 2 3 3" xfId="34098"/>
    <cellStyle name="Separador de milhares 3 4 2 2 2 2 30" xfId="9532"/>
    <cellStyle name="Separador de milhares 3 4 2 2 2 2 31" xfId="9469"/>
    <cellStyle name="Separador de milhares 3 4 2 2 2 2 32" xfId="10084"/>
    <cellStyle name="Separador de milhares 3 4 2 2 2 2 4" xfId="2788"/>
    <cellStyle name="Separador de milhares 3 4 2 2 2 2 4 2" xfId="24808"/>
    <cellStyle name="Separador de milhares 3 4 2 2 2 2 4 3" xfId="35994"/>
    <cellStyle name="Separador de milhares 3 4 2 2 2 2 5" xfId="3554"/>
    <cellStyle name="Separador de milhares 3 4 2 2 2 2 5 2" xfId="26704"/>
    <cellStyle name="Separador de milhares 3 4 2 2 2 2 5 3" xfId="37890"/>
    <cellStyle name="Separador de milhares 3 4 2 2 2 2 6" xfId="2750"/>
    <cellStyle name="Separador de milhares 3 4 2 2 2 2 6 2" xfId="28600"/>
    <cellStyle name="Separador de milhares 3 4 2 2 2 2 6 3" xfId="39786"/>
    <cellStyle name="Separador de milhares 3 4 2 2 2 2 7" xfId="3353"/>
    <cellStyle name="Separador de milhares 3 4 2 2 2 2 8" xfId="3776"/>
    <cellStyle name="Separador de milhares 3 4 2 2 2 2 9" xfId="4002"/>
    <cellStyle name="Separador de milhares 3 4 2 2 2 20" xfId="5233"/>
    <cellStyle name="Separador de milhares 3 4 2 2 2 21" xfId="5581"/>
    <cellStyle name="Separador de milhares 3 4 2 2 2 22" xfId="5497"/>
    <cellStyle name="Separador de milhares 3 4 2 2 2 23" xfId="5104"/>
    <cellStyle name="Separador de milhares 3 4 2 2 2 24" xfId="7028"/>
    <cellStyle name="Separador de milhares 3 4 2 2 2 25" xfId="7452"/>
    <cellStyle name="Separador de milhares 3 4 2 2 2 26" xfId="6964"/>
    <cellStyle name="Separador de milhares 3 4 2 2 2 27" xfId="7956"/>
    <cellStyle name="Separador de milhares 3 4 2 2 2 28" xfId="8404"/>
    <cellStyle name="Separador de milhares 3 4 2 2 2 29" xfId="8192"/>
    <cellStyle name="Separador de milhares 3 4 2 2 2 3" xfId="1045"/>
    <cellStyle name="Separador de milhares 3 4 2 2 2 3 10" xfId="3376"/>
    <cellStyle name="Separador de milhares 3 4 2 2 2 3 11" xfId="3715"/>
    <cellStyle name="Separador de milhares 3 4 2 2 2 3 12" xfId="3078"/>
    <cellStyle name="Separador de milhares 3 4 2 2 2 3 13" xfId="5145"/>
    <cellStyle name="Separador de milhares 3 4 2 2 2 3 14" xfId="5573"/>
    <cellStyle name="Separador de milhares 3 4 2 2 2 3 15" xfId="4918"/>
    <cellStyle name="Separador de milhares 3 4 2 2 2 3 16" xfId="5489"/>
    <cellStyle name="Separador de milhares 3 4 2 2 2 3 17" xfId="4784"/>
    <cellStyle name="Separador de milhares 3 4 2 2 2 3 18" xfId="4970"/>
    <cellStyle name="Separador de milhares 3 4 2 2 2 3 19" xfId="7191"/>
    <cellStyle name="Separador de milhares 3 4 2 2 2 3 2" xfId="2970"/>
    <cellStyle name="Separador de milhares 3 4 2 2 2 3 2 2" xfId="21335"/>
    <cellStyle name="Separador de milhares 3 4 2 2 2 3 2 3" xfId="32523"/>
    <cellStyle name="Separador de milhares 3 4 2 2 2 3 20" xfId="7525"/>
    <cellStyle name="Separador de milhares 3 4 2 2 2 3 21" xfId="7159"/>
    <cellStyle name="Separador de milhares 3 4 2 2 2 3 22" xfId="8270"/>
    <cellStyle name="Separador de milhares 3 4 2 2 2 3 23" xfId="8475"/>
    <cellStyle name="Separador de milhares 3 4 2 2 2 3 24" xfId="8682"/>
    <cellStyle name="Separador de milhares 3 4 2 2 2 3 25" xfId="7925"/>
    <cellStyle name="Separador de milhares 3 4 2 2 2 3 26" xfId="7769"/>
    <cellStyle name="Separador de milhares 3 4 2 2 2 3 27" xfId="7820"/>
    <cellStyle name="Separador de milhares 3 4 2 2 2 3 28" xfId="8195"/>
    <cellStyle name="Separador de milhares 3 4 2 2 2 3 29" xfId="8329"/>
    <cellStyle name="Separador de milhares 3 4 2 2 2 3 3" xfId="2591"/>
    <cellStyle name="Separador de milhares 3 4 2 2 2 3 3 2" xfId="23228"/>
    <cellStyle name="Separador de milhares 3 4 2 2 2 3 3 3" xfId="34414"/>
    <cellStyle name="Separador de milhares 3 4 2 2 2 3 30" xfId="9587"/>
    <cellStyle name="Separador de milhares 3 4 2 2 2 3 31" xfId="9656"/>
    <cellStyle name="Separador de milhares 3 4 2 2 2 3 32" xfId="10112"/>
    <cellStyle name="Separador de milhares 3 4 2 2 2 3 4" xfId="2931"/>
    <cellStyle name="Separador de milhares 3 4 2 2 2 3 4 2" xfId="25124"/>
    <cellStyle name="Separador de milhares 3 4 2 2 2 3 4 3" xfId="36310"/>
    <cellStyle name="Separador de milhares 3 4 2 2 2 3 5" xfId="3913"/>
    <cellStyle name="Separador de milhares 3 4 2 2 2 3 5 2" xfId="27020"/>
    <cellStyle name="Separador de milhares 3 4 2 2 2 3 5 3" xfId="38206"/>
    <cellStyle name="Separador de milhares 3 4 2 2 2 3 6" xfId="3034"/>
    <cellStyle name="Separador de milhares 3 4 2 2 2 3 6 2" xfId="28916"/>
    <cellStyle name="Separador de milhares 3 4 2 2 2 3 6 3" xfId="40102"/>
    <cellStyle name="Separador de milhares 3 4 2 2 2 3 7" xfId="2933"/>
    <cellStyle name="Separador de milhares 3 4 2 2 2 3 8" xfId="3909"/>
    <cellStyle name="Separador de milhares 3 4 2 2 2 3 9" xfId="2440"/>
    <cellStyle name="Separador de milhares 3 4 2 2 2 30" xfId="7749"/>
    <cellStyle name="Separador de milhares 3 4 2 2 2 31" xfId="8056"/>
    <cellStyle name="Separador de milhares 3 4 2 2 2 32" xfId="8674"/>
    <cellStyle name="Separador de milhares 3 4 2 2 2 33" xfId="9032"/>
    <cellStyle name="Separador de milhares 3 4 2 2 2 34" xfId="8637"/>
    <cellStyle name="Separador de milhares 3 4 2 2 2 35" xfId="9476"/>
    <cellStyle name="Separador de milhares 3 4 2 2 2 36" xfId="9630"/>
    <cellStyle name="Separador de milhares 3 4 2 2 2 37" xfId="10056"/>
    <cellStyle name="Separador de milhares 3 4 2 2 2 4" xfId="1361"/>
    <cellStyle name="Separador de milhares 3 4 2 2 2 4 10" xfId="2264"/>
    <cellStyle name="Separador de milhares 3 4 2 2 2 4 11" xfId="3022"/>
    <cellStyle name="Separador de milhares 3 4 2 2 2 4 12" xfId="2868"/>
    <cellStyle name="Separador de milhares 3 4 2 2 2 4 13" xfId="5291"/>
    <cellStyle name="Separador de milhares 3 4 2 2 2 4 14" xfId="4969"/>
    <cellStyle name="Separador de milhares 3 4 2 2 2 4 15" xfId="5288"/>
    <cellStyle name="Separador de milhares 3 4 2 2 2 4 16" xfId="5373"/>
    <cellStyle name="Separador de milhares 3 4 2 2 2 4 17" xfId="4902"/>
    <cellStyle name="Separador de milhares 3 4 2 2 2 4 18" xfId="4803"/>
    <cellStyle name="Separador de milhares 3 4 2 2 2 4 19" xfId="7064"/>
    <cellStyle name="Separador de milhares 3 4 2 2 2 4 2" xfId="3186"/>
    <cellStyle name="Separador de milhares 3 4 2 2 2 4 2 2" xfId="21651"/>
    <cellStyle name="Separador de milhares 3 4 2 2 2 4 2 3" xfId="32839"/>
    <cellStyle name="Separador de milhares 3 4 2 2 2 4 20" xfId="7499"/>
    <cellStyle name="Separador de milhares 3 4 2 2 2 4 21" xfId="6978"/>
    <cellStyle name="Separador de milhares 3 4 2 2 2 4 22" xfId="8442"/>
    <cellStyle name="Separador de milhares 3 4 2 2 2 4 23" xfId="8778"/>
    <cellStyle name="Separador de milhares 3 4 2 2 2 4 24" xfId="8317"/>
    <cellStyle name="Separador de milhares 3 4 2 2 2 4 25" xfId="7762"/>
    <cellStyle name="Separador de milhares 3 4 2 2 2 4 26" xfId="8015"/>
    <cellStyle name="Separador de milhares 3 4 2 2 2 4 27" xfId="8492"/>
    <cellStyle name="Separador de milhares 3 4 2 2 2 4 28" xfId="9210"/>
    <cellStyle name="Separador de milhares 3 4 2 2 2 4 29" xfId="9261"/>
    <cellStyle name="Separador de milhares 3 4 2 2 2 4 3" xfId="2944"/>
    <cellStyle name="Separador de milhares 3 4 2 2 2 4 3 2" xfId="23544"/>
    <cellStyle name="Separador de milhares 3 4 2 2 2 4 3 3" xfId="34730"/>
    <cellStyle name="Separador de milhares 3 4 2 2 2 4 30" xfId="9643"/>
    <cellStyle name="Separador de milhares 3 4 2 2 2 4 31" xfId="9750"/>
    <cellStyle name="Separador de milhares 3 4 2 2 2 4 32" xfId="10140"/>
    <cellStyle name="Separador de milhares 3 4 2 2 2 4 4" xfId="3495"/>
    <cellStyle name="Separador de milhares 3 4 2 2 2 4 4 2" xfId="25440"/>
    <cellStyle name="Separador de milhares 3 4 2 2 2 4 4 3" xfId="36626"/>
    <cellStyle name="Separador de milhares 3 4 2 2 2 4 5" xfId="3594"/>
    <cellStyle name="Separador de milhares 3 4 2 2 2 4 5 2" xfId="27336"/>
    <cellStyle name="Separador de milhares 3 4 2 2 2 4 5 3" xfId="38522"/>
    <cellStyle name="Separador de milhares 3 4 2 2 2 4 6" xfId="3272"/>
    <cellStyle name="Separador de milhares 3 4 2 2 2 4 6 2" xfId="29232"/>
    <cellStyle name="Separador de milhares 3 4 2 2 2 4 6 3" xfId="40418"/>
    <cellStyle name="Separador de milhares 3 4 2 2 2 4 7" xfId="4147"/>
    <cellStyle name="Separador de milhares 3 4 2 2 2 4 8" xfId="3281"/>
    <cellStyle name="Separador de milhares 3 4 2 2 2 4 9" xfId="2184"/>
    <cellStyle name="Separador de milhares 3 4 2 2 2 5" xfId="1677"/>
    <cellStyle name="Separador de milhares 3 4 2 2 2 5 10" xfId="4225"/>
    <cellStyle name="Separador de milhares 3 4 2 2 2 5 11" xfId="4318"/>
    <cellStyle name="Separador de milhares 3 4 2 2 2 5 12" xfId="4398"/>
    <cellStyle name="Separador de milhares 3 4 2 2 2 5 13" xfId="5459"/>
    <cellStyle name="Separador de milhares 3 4 2 2 2 5 14" xfId="5484"/>
    <cellStyle name="Separador de milhares 3 4 2 2 2 5 15" xfId="5337"/>
    <cellStyle name="Separador de milhares 3 4 2 2 2 5 16" xfId="5719"/>
    <cellStyle name="Separador de milhares 3 4 2 2 2 5 17" xfId="4592"/>
    <cellStyle name="Separador de milhares 3 4 2 2 2 5 18" xfId="4776"/>
    <cellStyle name="Separador de milhares 3 4 2 2 2 5 19" xfId="7128"/>
    <cellStyle name="Separador de milhares 3 4 2 2 2 5 2" xfId="3428"/>
    <cellStyle name="Separador de milhares 3 4 2 2 2 5 2 2" xfId="21967"/>
    <cellStyle name="Separador de milhares 3 4 2 2 2 5 2 3" xfId="33155"/>
    <cellStyle name="Separador de milhares 3 4 2 2 2 5 20" xfId="7442"/>
    <cellStyle name="Separador de milhares 3 4 2 2 2 5 21" xfId="6952"/>
    <cellStyle name="Separador de milhares 3 4 2 2 2 5 22" xfId="8630"/>
    <cellStyle name="Separador de milhares 3 4 2 2 2 5 23" xfId="7959"/>
    <cellStyle name="Separador de milhares 3 4 2 2 2 5 24" xfId="8333"/>
    <cellStyle name="Separador de milhares 3 4 2 2 2 5 25" xfId="8585"/>
    <cellStyle name="Separador de milhares 3 4 2 2 2 5 26" xfId="8865"/>
    <cellStyle name="Separador de milhares 3 4 2 2 2 5 27" xfId="8960"/>
    <cellStyle name="Separador de milhares 3 4 2 2 2 5 28" xfId="9266"/>
    <cellStyle name="Separador de milhares 3 4 2 2 2 5 29" xfId="7741"/>
    <cellStyle name="Separador de milhares 3 4 2 2 2 5 3" xfId="2377"/>
    <cellStyle name="Separador de milhares 3 4 2 2 2 5 3 2" xfId="23860"/>
    <cellStyle name="Separador de milhares 3 4 2 2 2 5 3 3" xfId="35046"/>
    <cellStyle name="Separador de milhares 3 4 2 2 2 5 30" xfId="9698"/>
    <cellStyle name="Separador de milhares 3 4 2 2 2 5 31" xfId="9478"/>
    <cellStyle name="Separador de milhares 3 4 2 2 2 5 32" xfId="10168"/>
    <cellStyle name="Separador de milhares 3 4 2 2 2 5 4" xfId="3253"/>
    <cellStyle name="Separador de milhares 3 4 2 2 2 5 4 2" xfId="25756"/>
    <cellStyle name="Separador de milhares 3 4 2 2 2 5 4 3" xfId="36942"/>
    <cellStyle name="Separador de milhares 3 4 2 2 2 5 5" xfId="3804"/>
    <cellStyle name="Separador de milhares 3 4 2 2 2 5 5 2" xfId="27652"/>
    <cellStyle name="Separador de milhares 3 4 2 2 2 5 5 3" xfId="38838"/>
    <cellStyle name="Separador de milhares 3 4 2 2 2 5 6" xfId="2187"/>
    <cellStyle name="Separador de milhares 3 4 2 2 2 5 6 2" xfId="29548"/>
    <cellStyle name="Separador de milhares 3 4 2 2 2 5 6 3" xfId="40734"/>
    <cellStyle name="Separador de milhares 3 4 2 2 2 5 7" xfId="3317"/>
    <cellStyle name="Separador de milhares 3 4 2 2 2 5 8" xfId="4052"/>
    <cellStyle name="Separador de milhares 3 4 2 2 2 5 9" xfId="3156"/>
    <cellStyle name="Separador de milhares 3 4 2 2 2 6" xfId="1993"/>
    <cellStyle name="Separador de milhares 3 4 2 2 2 6 10" xfId="4480"/>
    <cellStyle name="Separador de milhares 3 4 2 2 2 6 11" xfId="4517"/>
    <cellStyle name="Separador de milhares 3 4 2 2 2 6 12" xfId="4540"/>
    <cellStyle name="Separador de milhares 3 4 2 2 2 6 13" xfId="5621"/>
    <cellStyle name="Separador de milhares 3 4 2 2 2 6 14" xfId="5709"/>
    <cellStyle name="Separador de milhares 3 4 2 2 2 6 15" xfId="5798"/>
    <cellStyle name="Separador de milhares 3 4 2 2 2 6 16" xfId="5870"/>
    <cellStyle name="Separador de milhares 3 4 2 2 2 6 17" xfId="5920"/>
    <cellStyle name="Separador de milhares 3 4 2 2 2 6 18" xfId="5955"/>
    <cellStyle name="Separador de milhares 3 4 2 2 2 6 19" xfId="6979"/>
    <cellStyle name="Separador de milhares 3 4 2 2 2 6 2" xfId="3635"/>
    <cellStyle name="Separador de milhares 3 4 2 2 2 6 2 2" xfId="22283"/>
    <cellStyle name="Separador de milhares 3 4 2 2 2 6 2 3" xfId="33471"/>
    <cellStyle name="Separador de milhares 3 4 2 2 2 6 20" xfId="7599"/>
    <cellStyle name="Separador de milhares 3 4 2 2 2 6 21" xfId="7622"/>
    <cellStyle name="Separador de milhares 3 4 2 2 2 6 22" xfId="8796"/>
    <cellStyle name="Separador de milhares 3 4 2 2 2 6 23" xfId="8895"/>
    <cellStyle name="Separador de milhares 3 4 2 2 2 6 24" xfId="8991"/>
    <cellStyle name="Separador de milhares 3 4 2 2 2 6 25" xfId="9070"/>
    <cellStyle name="Separador de milhares 3 4 2 2 2 6 26" xfId="9140"/>
    <cellStyle name="Separador de milhares 3 4 2 2 2 6 27" xfId="9195"/>
    <cellStyle name="Separador de milhares 3 4 2 2 2 6 28" xfId="9320"/>
    <cellStyle name="Separador de milhares 3 4 2 2 2 6 29" xfId="9340"/>
    <cellStyle name="Separador de milhares 3 4 2 2 2 6 3" xfId="3785"/>
    <cellStyle name="Separador de milhares 3 4 2 2 2 6 3 2" xfId="24176"/>
    <cellStyle name="Separador de milhares 3 4 2 2 2 6 3 3" xfId="35362"/>
    <cellStyle name="Separador de milhares 3 4 2 2 2 6 30" xfId="9755"/>
    <cellStyle name="Separador de milhares 3 4 2 2 2 6 31" xfId="9777"/>
    <cellStyle name="Separador de milhares 3 4 2 2 2 6 32" xfId="10196"/>
    <cellStyle name="Separador de milhares 3 4 2 2 2 6 4" xfId="3921"/>
    <cellStyle name="Separador de milhares 3 4 2 2 2 6 4 2" xfId="26072"/>
    <cellStyle name="Separador de milhares 3 4 2 2 2 6 4 3" xfId="37258"/>
    <cellStyle name="Separador de milhares 3 4 2 2 2 6 5" xfId="4060"/>
    <cellStyle name="Separador de milhares 3 4 2 2 2 6 5 2" xfId="27968"/>
    <cellStyle name="Separador de milhares 3 4 2 2 2 6 5 3" xfId="39154"/>
    <cellStyle name="Separador de milhares 3 4 2 2 2 6 6" xfId="4163"/>
    <cellStyle name="Separador de milhares 3 4 2 2 2 6 6 2" xfId="29864"/>
    <cellStyle name="Separador de milhares 3 4 2 2 2 6 6 3" xfId="41050"/>
    <cellStyle name="Separador de milhares 3 4 2 2 2 6 7" xfId="4261"/>
    <cellStyle name="Separador de milhares 3 4 2 2 2 6 8" xfId="4347"/>
    <cellStyle name="Separador de milhares 3 4 2 2 2 6 9" xfId="4422"/>
    <cellStyle name="Separador de milhares 3 4 2 2 2 7" xfId="2554"/>
    <cellStyle name="Separador de milhares 3 4 2 2 2 7 2" xfId="20703"/>
    <cellStyle name="Separador de milhares 3 4 2 2 2 7 3" xfId="31891"/>
    <cellStyle name="Separador de milhares 3 4 2 2 2 8" xfId="2505"/>
    <cellStyle name="Separador de milhares 3 4 2 2 2 8 2" xfId="22596"/>
    <cellStyle name="Separador de milhares 3 4 2 2 2 8 3" xfId="33782"/>
    <cellStyle name="Separador de milhares 3 4 2 2 2 9" xfId="2334"/>
    <cellStyle name="Separador de milhares 3 4 2 2 2 9 2" xfId="24492"/>
    <cellStyle name="Separador de milhares 3 4 2 2 2 9 3" xfId="35678"/>
    <cellStyle name="Separador de milhares 3 4 2 2 20" xfId="4671"/>
    <cellStyle name="Separador de milhares 3 4 2 2 21" xfId="4804"/>
    <cellStyle name="Separador de milhares 3 4 2 2 22" xfId="5653"/>
    <cellStyle name="Separador de milhares 3 4 2 2 23" xfId="5094"/>
    <cellStyle name="Separador de milhares 3 4 2 2 24" xfId="5039"/>
    <cellStyle name="Separador de milhares 3 4 2 2 25" xfId="5687"/>
    <cellStyle name="Separador de milhares 3 4 2 2 26" xfId="6963"/>
    <cellStyle name="Separador de milhares 3 4 2 2 27" xfId="7012"/>
    <cellStyle name="Separador de milhares 3 4 2 2 28" xfId="7330"/>
    <cellStyle name="Separador de milhares 3 4 2 2 29" xfId="7771"/>
    <cellStyle name="Separador de milhares 3 4 2 2 3" xfId="571"/>
    <cellStyle name="Separador de milhares 3 4 2 2 3 10" xfId="4280"/>
    <cellStyle name="Separador de milhares 3 4 2 2 3 11" xfId="4364"/>
    <cellStyle name="Separador de milhares 3 4 2 2 3 12" xfId="4436"/>
    <cellStyle name="Separador de milhares 3 4 2 2 3 13" xfId="4907"/>
    <cellStyle name="Separador de milhares 3 4 2 2 3 14" xfId="5454"/>
    <cellStyle name="Separador de milhares 3 4 2 2 3 15" xfId="5224"/>
    <cellStyle name="Separador de milhares 3 4 2 2 3 16" xfId="4893"/>
    <cellStyle name="Separador de milhares 3 4 2 2 3 17" xfId="5043"/>
    <cellStyle name="Separador de milhares 3 4 2 2 3 18" xfId="5813"/>
    <cellStyle name="Separador de milhares 3 4 2 2 3 19" xfId="7288"/>
    <cellStyle name="Separador de milhares 3 4 2 2 3 2" xfId="2657"/>
    <cellStyle name="Separador de milhares 3 4 2 2 3 2 2" xfId="20861"/>
    <cellStyle name="Separador de milhares 3 4 2 2 3 2 3" xfId="32049"/>
    <cellStyle name="Separador de milhares 3 4 2 2 3 20" xfId="7443"/>
    <cellStyle name="Separador de milhares 3 4 2 2 3 21" xfId="7306"/>
    <cellStyle name="Separador de milhares 3 4 2 2 3 22" xfId="8041"/>
    <cellStyle name="Separador de milhares 3 4 2 2 3 23" xfId="8356"/>
    <cellStyle name="Separador de milhares 3 4 2 2 3 24" xfId="8528"/>
    <cellStyle name="Separador de milhares 3 4 2 2 3 25" xfId="8818"/>
    <cellStyle name="Separador de milhares 3 4 2 2 3 26" xfId="8917"/>
    <cellStyle name="Separador de milhares 3 4 2 2 3 27" xfId="9009"/>
    <cellStyle name="Separador de milhares 3 4 2 2 3 28" xfId="9077"/>
    <cellStyle name="Separador de milhares 3 4 2 2 3 29" xfId="7893"/>
    <cellStyle name="Separador de milhares 3 4 2 2 3 3" xfId="3629"/>
    <cellStyle name="Separador de milhares 3 4 2 2 3 3 2" xfId="22754"/>
    <cellStyle name="Separador de milhares 3 4 2 2 3 3 3" xfId="33940"/>
    <cellStyle name="Separador de milhares 3 4 2 2 3 30" xfId="9503"/>
    <cellStyle name="Separador de milhares 3 4 2 2 3 31" xfId="9616"/>
    <cellStyle name="Separador de milhares 3 4 2 2 3 32" xfId="10070"/>
    <cellStyle name="Separador de milhares 3 4 2 2 3 4" xfId="2756"/>
    <cellStyle name="Separador de milhares 3 4 2 2 3 4 2" xfId="24650"/>
    <cellStyle name="Separador de milhares 3 4 2 2 3 4 3" xfId="35836"/>
    <cellStyle name="Separador de milhares 3 4 2 2 3 5" xfId="2796"/>
    <cellStyle name="Separador de milhares 3 4 2 2 3 5 2" xfId="26546"/>
    <cellStyle name="Separador de milhares 3 4 2 2 3 5 3" xfId="37732"/>
    <cellStyle name="Separador de milhares 3 4 2 2 3 6" xfId="3029"/>
    <cellStyle name="Separador de milhares 3 4 2 2 3 6 2" xfId="28442"/>
    <cellStyle name="Separador de milhares 3 4 2 2 3 6 3" xfId="39628"/>
    <cellStyle name="Separador de milhares 3 4 2 2 3 7" xfId="3577"/>
    <cellStyle name="Separador de milhares 3 4 2 2 3 8" xfId="3996"/>
    <cellStyle name="Separador de milhares 3 4 2 2 3 9" xfId="4181"/>
    <cellStyle name="Separador de milhares 3 4 2 2 30" xfId="8593"/>
    <cellStyle name="Separador de milhares 3 4 2 2 31" xfId="8514"/>
    <cellStyle name="Separador de milhares 3 4 2 2 32" xfId="7945"/>
    <cellStyle name="Separador de milhares 3 4 2 2 33" xfId="8293"/>
    <cellStyle name="Separador de milhares 3 4 2 2 34" xfId="7697"/>
    <cellStyle name="Separador de milhares 3 4 2 2 35" xfId="8266"/>
    <cellStyle name="Separador de milhares 3 4 2 2 36" xfId="7981"/>
    <cellStyle name="Separador de milhares 3 4 2 2 37" xfId="9419"/>
    <cellStyle name="Separador de milhares 3 4 2 2 38" xfId="9687"/>
    <cellStyle name="Separador de milhares 3 4 2 2 39" xfId="10042"/>
    <cellStyle name="Separador de milhares 3 4 2 2 4" xfId="887"/>
    <cellStyle name="Separador de milhares 3 4 2 2 4 10" xfId="3714"/>
    <cellStyle name="Separador de milhares 3 4 2 2 4 11" xfId="4169"/>
    <cellStyle name="Separador de milhares 3 4 2 2 4 12" xfId="3196"/>
    <cellStyle name="Separador de milhares 3 4 2 2 4 13" xfId="5062"/>
    <cellStyle name="Separador de milhares 3 4 2 2 4 14" xfId="5160"/>
    <cellStyle name="Separador de milhares 3 4 2 2 4 15" xfId="4748"/>
    <cellStyle name="Separador de milhares 3 4 2 2 4 16" xfId="4830"/>
    <cellStyle name="Separador de milhares 3 4 2 2 4 17" xfId="5237"/>
    <cellStyle name="Separador de milhares 3 4 2 2 4 18" xfId="4703"/>
    <cellStyle name="Separador de milhares 3 4 2 2 4 19" xfId="7252"/>
    <cellStyle name="Separador de milhares 3 4 2 2 4 2" xfId="2862"/>
    <cellStyle name="Separador de milhares 3 4 2 2 4 2 2" xfId="21177"/>
    <cellStyle name="Separador de milhares 3 4 2 2 4 2 3" xfId="32365"/>
    <cellStyle name="Separador de milhares 3 4 2 2 4 20" xfId="6991"/>
    <cellStyle name="Separador de milhares 3 4 2 2 4 21" xfId="7368"/>
    <cellStyle name="Separador de milhares 3 4 2 2 4 22" xfId="8200"/>
    <cellStyle name="Separador de milhares 3 4 2 2 4 23" xfId="7794"/>
    <cellStyle name="Separador de milhares 3 4 2 2 4 24" xfId="7835"/>
    <cellStyle name="Separador de milhares 3 4 2 2 4 25" xfId="8205"/>
    <cellStyle name="Separador de milhares 3 4 2 2 4 26" xfId="7780"/>
    <cellStyle name="Separador de milhares 3 4 2 2 4 27" xfId="8803"/>
    <cellStyle name="Separador de milhares 3 4 2 2 4 28" xfId="8671"/>
    <cellStyle name="Separador de milhares 3 4 2 2 4 29" xfId="9273"/>
    <cellStyle name="Separador de milhares 3 4 2 2 4 3" xfId="2191"/>
    <cellStyle name="Separador de milhares 3 4 2 2 4 3 2" xfId="23070"/>
    <cellStyle name="Separador de milhares 3 4 2 2 4 3 3" xfId="34256"/>
    <cellStyle name="Separador de milhares 3 4 2 2 4 30" xfId="9561"/>
    <cellStyle name="Separador de milhares 3 4 2 2 4 31" xfId="9429"/>
    <cellStyle name="Separador de milhares 3 4 2 2 4 32" xfId="10098"/>
    <cellStyle name="Separador de milhares 3 4 2 2 4 4" xfId="2881"/>
    <cellStyle name="Separador de milhares 3 4 2 2 4 4 2" xfId="24966"/>
    <cellStyle name="Separador de milhares 3 4 2 2 4 4 3" xfId="36152"/>
    <cellStyle name="Separador de milhares 3 4 2 2 4 5" xfId="3513"/>
    <cellStyle name="Separador de milhares 3 4 2 2 4 5 2" xfId="26862"/>
    <cellStyle name="Separador de milhares 3 4 2 2 4 5 3" xfId="38048"/>
    <cellStyle name="Separador de milhares 3 4 2 2 4 6" xfId="3850"/>
    <cellStyle name="Separador de milhares 3 4 2 2 4 6 2" xfId="28758"/>
    <cellStyle name="Separador de milhares 3 4 2 2 4 6 3" xfId="39944"/>
    <cellStyle name="Separador de milhares 3 4 2 2 4 7" xfId="2574"/>
    <cellStyle name="Separador de milhares 3 4 2 2 4 8" xfId="3645"/>
    <cellStyle name="Separador de milhares 3 4 2 2 4 9" xfId="3444"/>
    <cellStyle name="Separador de milhares 3 4 2 2 5" xfId="1203"/>
    <cellStyle name="Separador de milhares 3 4 2 2 5 10" xfId="4093"/>
    <cellStyle name="Separador de milhares 3 4 2 2 5 11" xfId="2380"/>
    <cellStyle name="Separador de milhares 3 4 2 2 5 12" xfId="3296"/>
    <cellStyle name="Separador de milhares 3 4 2 2 5 13" xfId="5215"/>
    <cellStyle name="Separador de milhares 3 4 2 2 5 14" xfId="5251"/>
    <cellStyle name="Separador de milhares 3 4 2 2 5 15" xfId="4641"/>
    <cellStyle name="Separador de milhares 3 4 2 2 5 16" xfId="4802"/>
    <cellStyle name="Separador de milhares 3 4 2 2 5 17" xfId="5613"/>
    <cellStyle name="Separador de milhares 3 4 2 2 5 18" xfId="5751"/>
    <cellStyle name="Separador de milhares 3 4 2 2 5 19" xfId="7261"/>
    <cellStyle name="Separador de milhares 3 4 2 2 5 2" xfId="3084"/>
    <cellStyle name="Separador de milhares 3 4 2 2 5 2 2" xfId="21493"/>
    <cellStyle name="Separador de milhares 3 4 2 2 5 2 3" xfId="32681"/>
    <cellStyle name="Separador de milhares 3 4 2 2 5 20" xfId="7290"/>
    <cellStyle name="Separador de milhares 3 4 2 2 5 21" xfId="7386"/>
    <cellStyle name="Separador de milhares 3 4 2 2 5 22" xfId="8361"/>
    <cellStyle name="Separador de milhares 3 4 2 2 5 23" xfId="8159"/>
    <cellStyle name="Separador de milhares 3 4 2 2 5 24" xfId="8369"/>
    <cellStyle name="Separador de milhares 3 4 2 2 5 25" xfId="7969"/>
    <cellStyle name="Separador de milhares 3 4 2 2 5 26" xfId="8718"/>
    <cellStyle name="Separador de milhares 3 4 2 2 5 27" xfId="7712"/>
    <cellStyle name="Separador de milhares 3 4 2 2 5 28" xfId="8210"/>
    <cellStyle name="Separador de milhares 3 4 2 2 5 29" xfId="8782"/>
    <cellStyle name="Separador de milhares 3 4 2 2 5 3" xfId="3364"/>
    <cellStyle name="Separador de milhares 3 4 2 2 5 3 2" xfId="23386"/>
    <cellStyle name="Separador de milhares 3 4 2 2 5 3 3" xfId="34572"/>
    <cellStyle name="Separador de milhares 3 4 2 2 5 30" xfId="9618"/>
    <cellStyle name="Separador de milhares 3 4 2 2 5 31" xfId="9547"/>
    <cellStyle name="Separador de milhares 3 4 2 2 5 32" xfId="10126"/>
    <cellStyle name="Separador de milhares 3 4 2 2 5 4" xfId="3050"/>
    <cellStyle name="Separador de milhares 3 4 2 2 5 4 2" xfId="25282"/>
    <cellStyle name="Separador de milhares 3 4 2 2 5 4 3" xfId="36468"/>
    <cellStyle name="Separador de milhares 3 4 2 2 5 5" xfId="3144"/>
    <cellStyle name="Separador de milhares 3 4 2 2 5 5 2" xfId="27178"/>
    <cellStyle name="Separador de milhares 3 4 2 2 5 5 3" xfId="38364"/>
    <cellStyle name="Separador de milhares 3 4 2 2 5 6" xfId="4012"/>
    <cellStyle name="Separador de milhares 3 4 2 2 5 6 2" xfId="29074"/>
    <cellStyle name="Separador de milhares 3 4 2 2 5 6 3" xfId="40260"/>
    <cellStyle name="Separador de milhares 3 4 2 2 5 7" xfId="2203"/>
    <cellStyle name="Separador de milhares 3 4 2 2 5 8" xfId="2456"/>
    <cellStyle name="Separador de milhares 3 4 2 2 5 9" xfId="3328"/>
    <cellStyle name="Separador de milhares 3 4 2 2 6" xfId="1519"/>
    <cellStyle name="Separador de milhares 3 4 2 2 6 10" xfId="3719"/>
    <cellStyle name="Separador de milhares 3 4 2 2 6 11" xfId="2647"/>
    <cellStyle name="Separador de milhares 3 4 2 2 6 12" xfId="3358"/>
    <cellStyle name="Separador de milhares 3 4 2 2 6 13" xfId="5366"/>
    <cellStyle name="Separador de milhares 3 4 2 2 6 14" xfId="4617"/>
    <cellStyle name="Separador de milhares 3 4 2 2 6 15" xfId="4709"/>
    <cellStyle name="Separador de milhares 3 4 2 2 6 16" xfId="4852"/>
    <cellStyle name="Separador de milhares 3 4 2 2 6 17" xfId="4653"/>
    <cellStyle name="Separador de milhares 3 4 2 2 6 18" xfId="5144"/>
    <cellStyle name="Separador de milhares 3 4 2 2 6 19" xfId="7329"/>
    <cellStyle name="Separador de milhares 3 4 2 2 6 2" xfId="3303"/>
    <cellStyle name="Separador de milhares 3 4 2 2 6 2 2" xfId="21809"/>
    <cellStyle name="Separador de milhares 3 4 2 2 6 2 3" xfId="32997"/>
    <cellStyle name="Separador de milhares 3 4 2 2 6 20" xfId="7042"/>
    <cellStyle name="Separador de milhares 3 4 2 2 6 21" xfId="7243"/>
    <cellStyle name="Separador de milhares 3 4 2 2 6 22" xfId="8534"/>
    <cellStyle name="Separador de milhares 3 4 2 2 6 23" xfId="8262"/>
    <cellStyle name="Separador de milhares 3 4 2 2 6 24" xfId="8456"/>
    <cellStyle name="Separador de milhares 3 4 2 2 6 25" xfId="8454"/>
    <cellStyle name="Separador de milhares 3 4 2 2 6 26" xfId="7760"/>
    <cellStyle name="Separador de milhares 3 4 2 2 6 27" xfId="8505"/>
    <cellStyle name="Separador de milhares 3 4 2 2 6 28" xfId="9238"/>
    <cellStyle name="Separador de milhares 3 4 2 2 6 29" xfId="9068"/>
    <cellStyle name="Separador de milhares 3 4 2 2 6 3" xfId="2331"/>
    <cellStyle name="Separador de milhares 3 4 2 2 6 3 2" xfId="23702"/>
    <cellStyle name="Separador de milhares 3 4 2 2 6 3 3" xfId="34888"/>
    <cellStyle name="Separador de milhares 3 4 2 2 6 30" xfId="9671"/>
    <cellStyle name="Separador de milhares 3 4 2 2 6 31" xfId="9585"/>
    <cellStyle name="Separador de milhares 3 4 2 2 6 32" xfId="10154"/>
    <cellStyle name="Separador de milhares 3 4 2 2 6 4" xfId="2889"/>
    <cellStyle name="Separador de milhares 3 4 2 2 6 4 2" xfId="25598"/>
    <cellStyle name="Separador de milhares 3 4 2 2 6 4 3" xfId="36784"/>
    <cellStyle name="Separador de milhares 3 4 2 2 6 5" xfId="2721"/>
    <cellStyle name="Separador de milhares 3 4 2 2 6 5 2" xfId="27494"/>
    <cellStyle name="Separador de milhares 3 4 2 2 6 5 3" xfId="38680"/>
    <cellStyle name="Separador de milhares 3 4 2 2 6 6" xfId="2384"/>
    <cellStyle name="Separador de milhares 3 4 2 2 6 6 2" xfId="29390"/>
    <cellStyle name="Separador de milhares 3 4 2 2 6 6 3" xfId="40576"/>
    <cellStyle name="Separador de milhares 3 4 2 2 6 7" xfId="3973"/>
    <cellStyle name="Separador de milhares 3 4 2 2 6 8" xfId="3971"/>
    <cellStyle name="Separador de milhares 3 4 2 2 6 9" xfId="3694"/>
    <cellStyle name="Separador de milhares 3 4 2 2 7" xfId="1835"/>
    <cellStyle name="Separador de milhares 3 4 2 2 7 10" xfId="4438"/>
    <cellStyle name="Separador de milhares 3 4 2 2 7 11" xfId="4490"/>
    <cellStyle name="Separador de milhares 3 4 2 2 7 12" xfId="4526"/>
    <cellStyle name="Separador de milhares 3 4 2 2 7 13" xfId="5536"/>
    <cellStyle name="Separador de milhares 3 4 2 2 7 14" xfId="5644"/>
    <cellStyle name="Separador de milhares 3 4 2 2 7 15" xfId="5740"/>
    <cellStyle name="Separador de milhares 3 4 2 2 7 16" xfId="5817"/>
    <cellStyle name="Separador de milhares 3 4 2 2 7 17" xfId="5885"/>
    <cellStyle name="Separador de milhares 3 4 2 2 7 18" xfId="5932"/>
    <cellStyle name="Separador de milhares 3 4 2 2 7 19" xfId="7182"/>
    <cellStyle name="Separador de milhares 3 4 2 2 7 2" xfId="3533"/>
    <cellStyle name="Separador de milhares 3 4 2 2 7 2 2" xfId="22125"/>
    <cellStyle name="Separador de milhares 3 4 2 2 7 2 3" xfId="33313"/>
    <cellStyle name="Separador de milhares 3 4 2 2 7 20" xfId="7572"/>
    <cellStyle name="Separador de milhares 3 4 2 2 7 21" xfId="7608"/>
    <cellStyle name="Separador de milhares 3 4 2 2 7 22" xfId="8711"/>
    <cellStyle name="Separador de milhares 3 4 2 2 7 23" xfId="8824"/>
    <cellStyle name="Separador de milhares 3 4 2 2 7 24" xfId="8921"/>
    <cellStyle name="Separador de milhares 3 4 2 2 7 25" xfId="9012"/>
    <cellStyle name="Separador de milhares 3 4 2 2 7 26" xfId="9091"/>
    <cellStyle name="Separador de milhares 3 4 2 2 7 27" xfId="9156"/>
    <cellStyle name="Separador de milhares 3 4 2 2 7 28" xfId="9293"/>
    <cellStyle name="Separador de milhares 3 4 2 2 7 29" xfId="9326"/>
    <cellStyle name="Separador de milhares 3 4 2 2 7 3" xfId="3678"/>
    <cellStyle name="Separador de milhares 3 4 2 2 7 3 2" xfId="24018"/>
    <cellStyle name="Separador de milhares 3 4 2 2 7 3 3" xfId="35204"/>
    <cellStyle name="Separador de milhares 3 4 2 2 7 30" xfId="9727"/>
    <cellStyle name="Separador de milhares 3 4 2 2 7 31" xfId="9763"/>
    <cellStyle name="Separador de milhares 3 4 2 2 7 32" xfId="10182"/>
    <cellStyle name="Separador de milhares 3 4 2 2 7 4" xfId="3818"/>
    <cellStyle name="Separador de milhares 3 4 2 2 7 4 2" xfId="25914"/>
    <cellStyle name="Separador de milhares 3 4 2 2 7 4 3" xfId="37100"/>
    <cellStyle name="Separador de milhares 3 4 2 2 7 5" xfId="3966"/>
    <cellStyle name="Separador de milhares 3 4 2 2 7 5 2" xfId="27810"/>
    <cellStyle name="Separador de milhares 3 4 2 2 7 5 3" xfId="38996"/>
    <cellStyle name="Separador de milhares 3 4 2 2 7 6" xfId="4086"/>
    <cellStyle name="Separador de milhares 3 4 2 2 7 6 2" xfId="29706"/>
    <cellStyle name="Separador de milhares 3 4 2 2 7 6 3" xfId="40892"/>
    <cellStyle name="Separador de milhares 3 4 2 2 7 7" xfId="4185"/>
    <cellStyle name="Separador de milhares 3 4 2 2 7 8" xfId="4283"/>
    <cellStyle name="Separador de milhares 3 4 2 2 7 9" xfId="4367"/>
    <cellStyle name="Separador de milhares 3 4 2 2 8" xfId="2112"/>
    <cellStyle name="Separador de milhares 3 4 2 2 8 10" xfId="3726"/>
    <cellStyle name="Separador de milhares 3 4 2 2 8 11" xfId="4252"/>
    <cellStyle name="Separador de milhares 3 4 2 2 8 12" xfId="4341"/>
    <cellStyle name="Separador de milhares 3 4 2 2 8 13" xfId="4746"/>
    <cellStyle name="Separador de milhares 3 4 2 2 8 14" xfId="5364"/>
    <cellStyle name="Separador de milhares 3 4 2 2 8 15" xfId="4701"/>
    <cellStyle name="Separador de milhares 3 4 2 2 8 16" xfId="5082"/>
    <cellStyle name="Separador de milhares 3 4 2 2 8 17" xfId="5461"/>
    <cellStyle name="Separador de milhares 3 4 2 2 8 18" xfId="4732"/>
    <cellStyle name="Separador de milhares 3 4 2 2 8 19" xfId="6989"/>
    <cellStyle name="Separador de milhares 3 4 2 2 8 2" xfId="2444"/>
    <cellStyle name="Separador de milhares 3 4 2 2 8 20" xfId="6955"/>
    <cellStyle name="Separador de milhares 3 4 2 2 8 21" xfId="7112"/>
    <cellStyle name="Separador de milhares 3 4 2 2 8 22" xfId="7860"/>
    <cellStyle name="Separador de milhares 3 4 2 2 8 23" xfId="8068"/>
    <cellStyle name="Separador de milhares 3 4 2 2 8 24" xfId="7725"/>
    <cellStyle name="Separador de milhares 3 4 2 2 8 25" xfId="8582"/>
    <cellStyle name="Separador de milhares 3 4 2 2 8 26" xfId="8616"/>
    <cellStyle name="Separador de milhares 3 4 2 2 8 27" xfId="8888"/>
    <cellStyle name="Separador de milhares 3 4 2 2 8 28" xfId="9185"/>
    <cellStyle name="Separador de milhares 3 4 2 2 8 29" xfId="8698"/>
    <cellStyle name="Separador de milhares 3 4 2 2 8 3" xfId="3529"/>
    <cellStyle name="Separador de milhares 3 4 2 2 8 30" xfId="9448"/>
    <cellStyle name="Separador de milhares 3 4 2 2 8 31" xfId="9512"/>
    <cellStyle name="Separador de milhares 3 4 2 2 8 32" xfId="10210"/>
    <cellStyle name="Separador de milhares 3 4 2 2 8 4" xfId="2506"/>
    <cellStyle name="Separador de milhares 3 4 2 2 8 5" xfId="3675"/>
    <cellStyle name="Separador de milhares 3 4 2 2 8 6" xfId="2648"/>
    <cellStyle name="Separador de milhares 3 4 2 2 8 7" xfId="4014"/>
    <cellStyle name="Separador de milhares 3 4 2 2 8 8" xfId="3978"/>
    <cellStyle name="Separador de milhares 3 4 2 2 8 9" xfId="2368"/>
    <cellStyle name="Separador de milhares 3 4 2 2 9" xfId="2341"/>
    <cellStyle name="Separador de milhares 3 4 2 2 9 2" xfId="22438"/>
    <cellStyle name="Separador de milhares 3 4 2 2 9 3" xfId="33624"/>
    <cellStyle name="Separador de milhares 3 4 2 20" xfId="3616"/>
    <cellStyle name="Separador de milhares 3 4 2 21" xfId="4626"/>
    <cellStyle name="Separador de milhares 3 4 2 22" xfId="5501"/>
    <cellStyle name="Separador de milhares 3 4 2 23" xfId="4723"/>
    <cellStyle name="Separador de milhares 3 4 2 24" xfId="4599"/>
    <cellStyle name="Separador de milhares 3 4 2 25" xfId="5011"/>
    <cellStyle name="Separador de milhares 3 4 2 26" xfId="4760"/>
    <cellStyle name="Separador de milhares 3 4 2 27" xfId="7402"/>
    <cellStyle name="Separador de milhares 3 4 2 28" xfId="7552"/>
    <cellStyle name="Separador de milhares 3 4 2 29" xfId="7370"/>
    <cellStyle name="Separador de milhares 3 4 2 3" xfId="321"/>
    <cellStyle name="Separador de milhares 3 4 2 3 10" xfId="3775"/>
    <cellStyle name="Separador de milhares 3 4 2 3 10 2" xfId="26298"/>
    <cellStyle name="Separador de milhares 3 4 2 3 10 3" xfId="37484"/>
    <cellStyle name="Separador de milhares 3 4 2 3 11" xfId="3485"/>
    <cellStyle name="Separador de milhares 3 4 2 3 11 2" xfId="28194"/>
    <cellStyle name="Separador de milhares 3 4 2 3 11 3" xfId="39380"/>
    <cellStyle name="Separador de milhares 3 4 2 3 12" xfId="2873"/>
    <cellStyle name="Separador de milhares 3 4 2 3 13" xfId="2250"/>
    <cellStyle name="Separador de milhares 3 4 2 3 14" xfId="3465"/>
    <cellStyle name="Separador de milhares 3 4 2 3 15" xfId="2396"/>
    <cellStyle name="Separador de milhares 3 4 2 3 16" xfId="4265"/>
    <cellStyle name="Separador de milhares 3 4 2 3 17" xfId="4351"/>
    <cellStyle name="Separador de milhares 3 4 2 3 18" xfId="4781"/>
    <cellStyle name="Separador de milhares 3 4 2 3 19" xfId="5069"/>
    <cellStyle name="Separador de milhares 3 4 2 3 2" xfId="639"/>
    <cellStyle name="Separador de milhares 3 4 2 3 2 10" xfId="4279"/>
    <cellStyle name="Separador de milhares 3 4 2 3 2 11" xfId="4363"/>
    <cellStyle name="Separador de milhares 3 4 2 3 2 12" xfId="4435"/>
    <cellStyle name="Separador de milhares 3 4 2 3 2 13" xfId="4938"/>
    <cellStyle name="Separador de milhares 3 4 2 3 2 14" xfId="4757"/>
    <cellStyle name="Separador de milhares 3 4 2 3 2 15" xfId="5563"/>
    <cellStyle name="Separador de milhares 3 4 2 3 2 16" xfId="5053"/>
    <cellStyle name="Separador de milhares 3 4 2 3 2 17" xfId="5353"/>
    <cellStyle name="Separador de milhares 3 4 2 3 2 18" xfId="5812"/>
    <cellStyle name="Separador de milhares 3 4 2 3 2 19" xfId="7498"/>
    <cellStyle name="Separador de milhares 3 4 2 3 2 2" xfId="2701"/>
    <cellStyle name="Separador de milhares 3 4 2 3 2 2 2" xfId="20929"/>
    <cellStyle name="Separador de milhares 3 4 2 3 2 2 3" xfId="32117"/>
    <cellStyle name="Separador de milhares 3 4 2 3 2 20" xfId="7061"/>
    <cellStyle name="Separador de milhares 3 4 2 3 2 21" xfId="7225"/>
    <cellStyle name="Separador de milhares 3 4 2 3 2 22" xfId="8071"/>
    <cellStyle name="Separador de milhares 3 4 2 3 2 23" xfId="8402"/>
    <cellStyle name="Separador de milhares 3 4 2 3 2 24" xfId="8527"/>
    <cellStyle name="Separador de milhares 3 4 2 3 2 25" xfId="8817"/>
    <cellStyle name="Separador de milhares 3 4 2 3 2 26" xfId="8916"/>
    <cellStyle name="Separador de milhares 3 4 2 3 2 27" xfId="9008"/>
    <cellStyle name="Separador de milhares 3 4 2 3 2 28" xfId="9161"/>
    <cellStyle name="Separador de milhares 3 4 2 3 2 29" xfId="8106"/>
    <cellStyle name="Separador de milhares 3 4 2 3 2 3" xfId="2503"/>
    <cellStyle name="Separador de milhares 3 4 2 3 2 3 2" xfId="22822"/>
    <cellStyle name="Separador de milhares 3 4 2 3 2 3 3" xfId="34008"/>
    <cellStyle name="Separador de milhares 3 4 2 3 2 30" xfId="9513"/>
    <cellStyle name="Separador de milhares 3 4 2 3 2 31" xfId="9629"/>
    <cellStyle name="Separador de milhares 3 4 2 3 2 32" xfId="10076"/>
    <cellStyle name="Separador de milhares 3 4 2 3 2 4" xfId="2755"/>
    <cellStyle name="Separador de milhares 3 4 2 3 2 4 2" xfId="24718"/>
    <cellStyle name="Separador de milhares 3 4 2 3 2 4 3" xfId="35904"/>
    <cellStyle name="Separador de milhares 3 4 2 3 2 5" xfId="3558"/>
    <cellStyle name="Separador de milhares 3 4 2 3 2 5 2" xfId="26614"/>
    <cellStyle name="Separador de milhares 3 4 2 3 2 5 3" xfId="37800"/>
    <cellStyle name="Separador de milhares 3 4 2 3 2 6" xfId="3342"/>
    <cellStyle name="Separador de milhares 3 4 2 3 2 6 2" xfId="28510"/>
    <cellStyle name="Separador de milhares 3 4 2 3 2 6 3" xfId="39696"/>
    <cellStyle name="Separador de milhares 3 4 2 3 2 7" xfId="3601"/>
    <cellStyle name="Separador de milhares 3 4 2 3 2 8" xfId="3340"/>
    <cellStyle name="Separador de milhares 3 4 2 3 2 9" xfId="4180"/>
    <cellStyle name="Separador de milhares 3 4 2 3 20" xfId="4693"/>
    <cellStyle name="Separador de milhares 3 4 2 3 21" xfId="5747"/>
    <cellStyle name="Separador de milhares 3 4 2 3 22" xfId="5763"/>
    <cellStyle name="Separador de milhares 3 4 2 3 23" xfId="4591"/>
    <cellStyle name="Separador de milhares 3 4 2 3 24" xfId="7060"/>
    <cellStyle name="Separador de milhares 3 4 2 3 25" xfId="6982"/>
    <cellStyle name="Separador de milhares 3 4 2 3 26" xfId="7154"/>
    <cellStyle name="Separador de milhares 3 4 2 3 27" xfId="7899"/>
    <cellStyle name="Separador de milhares 3 4 2 3 28" xfId="7870"/>
    <cellStyle name="Separador de milhares 3 4 2 3 29" xfId="7987"/>
    <cellStyle name="Separador de milhares 3 4 2 3 3" xfId="955"/>
    <cellStyle name="Separador de milhares 3 4 2 3 3 10" xfId="3941"/>
    <cellStyle name="Separador de milhares 3 4 2 3 3 11" xfId="3539"/>
    <cellStyle name="Separador de milhares 3 4 2 3 3 12" xfId="4026"/>
    <cellStyle name="Separador de milhares 3 4 2 3 3 13" xfId="5095"/>
    <cellStyle name="Separador de milhares 3 4 2 3 3 14" xfId="5404"/>
    <cellStyle name="Separador de milhares 3 4 2 3 3 15" xfId="5149"/>
    <cellStyle name="Separador de milhares 3 4 2 3 3 16" xfId="5113"/>
    <cellStyle name="Separador de milhares 3 4 2 3 3 17" xfId="4937"/>
    <cellStyle name="Separador de milhares 3 4 2 3 3 18" xfId="5779"/>
    <cellStyle name="Separador de milhares 3 4 2 3 3 19" xfId="7424"/>
    <cellStyle name="Separador de milhares 3 4 2 3 3 2" xfId="2912"/>
    <cellStyle name="Separador de milhares 3 4 2 3 3 2 2" xfId="21245"/>
    <cellStyle name="Separador de milhares 3 4 2 3 3 2 3" xfId="32433"/>
    <cellStyle name="Separador de milhares 3 4 2 3 3 20" xfId="7256"/>
    <cellStyle name="Separador de milhares 3 4 2 3 3 21" xfId="7040"/>
    <cellStyle name="Separador de milhares 3 4 2 3 3 22" xfId="8228"/>
    <cellStyle name="Separador de milhares 3 4 2 3 3 23" xfId="8307"/>
    <cellStyle name="Separador de milhares 3 4 2 3 3 24" xfId="7892"/>
    <cellStyle name="Separador de milhares 3 4 2 3 3 25" xfId="8013"/>
    <cellStyle name="Separador de milhares 3 4 2 3 3 26" xfId="7817"/>
    <cellStyle name="Separador de milhares 3 4 2 3 3 27" xfId="8568"/>
    <cellStyle name="Separador de milhares 3 4 2 3 3 28" xfId="8774"/>
    <cellStyle name="Separador de milhares 3 4 2 3 3 29" xfId="8753"/>
    <cellStyle name="Separador de milhares 3 4 2 3 3 3" xfId="3569"/>
    <cellStyle name="Separador de milhares 3 4 2 3 3 3 2" xfId="23138"/>
    <cellStyle name="Separador de milhares 3 4 2 3 3 3 3" xfId="34324"/>
    <cellStyle name="Separador de milhares 3 4 2 3 3 30" xfId="9567"/>
    <cellStyle name="Separador de milhares 3 4 2 3 3 31" xfId="9600"/>
    <cellStyle name="Separador de milhares 3 4 2 3 3 32" xfId="10104"/>
    <cellStyle name="Separador de milhares 3 4 2 3 3 4" xfId="3419"/>
    <cellStyle name="Separador de milhares 3 4 2 3 3 4 2" xfId="25034"/>
    <cellStyle name="Separador de milhares 3 4 2 3 3 4 3" xfId="36220"/>
    <cellStyle name="Separador de milhares 3 4 2 3 3 5" xfId="3682"/>
    <cellStyle name="Separador de milhares 3 4 2 3 3 5 2" xfId="26930"/>
    <cellStyle name="Separador de milhares 3 4 2 3 3 5 3" xfId="38116"/>
    <cellStyle name="Separador de milhares 3 4 2 3 3 6" xfId="3019"/>
    <cellStyle name="Separador de milhares 3 4 2 3 3 6 2" xfId="28826"/>
    <cellStyle name="Separador de milhares 3 4 2 3 3 6 3" xfId="40012"/>
    <cellStyle name="Separador de milhares 3 4 2 3 3 7" xfId="2959"/>
    <cellStyle name="Separador de milhares 3 4 2 3 3 8" xfId="3797"/>
    <cellStyle name="Separador de milhares 3 4 2 3 3 9" xfId="2816"/>
    <cellStyle name="Separador de milhares 3 4 2 3 30" xfId="8112"/>
    <cellStyle name="Separador de milhares 3 4 2 3 31" xfId="8635"/>
    <cellStyle name="Separador de milhares 3 4 2 3 32" xfId="8900"/>
    <cellStyle name="Separador de milhares 3 4 2 3 33" xfId="9089"/>
    <cellStyle name="Separador de milhares 3 4 2 3 34" xfId="9295"/>
    <cellStyle name="Separador de milhares 3 4 2 3 35" xfId="9459"/>
    <cellStyle name="Separador de milhares 3 4 2 3 36" xfId="9450"/>
    <cellStyle name="Separador de milhares 3 4 2 3 37" xfId="10048"/>
    <cellStyle name="Separador de milhares 3 4 2 3 4" xfId="1271"/>
    <cellStyle name="Separador de milhares 3 4 2 3 4 10" xfId="4410"/>
    <cellStyle name="Separador de milhares 3 4 2 3 4 11" xfId="4471"/>
    <cellStyle name="Separador de milhares 3 4 2 3 4 12" xfId="4512"/>
    <cellStyle name="Separador de milhares 3 4 2 3 4 13" xfId="5245"/>
    <cellStyle name="Separador de milhares 3 4 2 3 4 14" xfId="4812"/>
    <cellStyle name="Separador de milhares 3 4 2 3 4 15" xfId="5577"/>
    <cellStyle name="Separador de milhares 3 4 2 3 4 16" xfId="5021"/>
    <cellStyle name="Separador de milhares 3 4 2 3 4 17" xfId="5858"/>
    <cellStyle name="Separador de milhares 3 4 2 3 4 18" xfId="5912"/>
    <cellStyle name="Separador de milhares 3 4 2 3 4 19" xfId="7135"/>
    <cellStyle name="Separador de milhares 3 4 2 3 4 2" xfId="3122"/>
    <cellStyle name="Separador de milhares 3 4 2 3 4 2 2" xfId="21561"/>
    <cellStyle name="Separador de milhares 3 4 2 3 4 2 3" xfId="32749"/>
    <cellStyle name="Separador de milhares 3 4 2 3 4 20" xfId="7303"/>
    <cellStyle name="Separador de milhares 3 4 2 3 4 21" xfId="7594"/>
    <cellStyle name="Separador de milhares 3 4 2 3 4 22" xfId="8393"/>
    <cellStyle name="Separador de milhares 3 4 2 3 4 23" xfId="8601"/>
    <cellStyle name="Separador de milhares 3 4 2 3 4 24" xfId="8878"/>
    <cellStyle name="Separador de milhares 3 4 2 3 4 25" xfId="8975"/>
    <cellStyle name="Separador de milhares 3 4 2 3 4 26" xfId="9056"/>
    <cellStyle name="Separador de milhares 3 4 2 3 4 27" xfId="9131"/>
    <cellStyle name="Separador de milhares 3 4 2 3 4 28" xfId="8335"/>
    <cellStyle name="Separador de milhares 3 4 2 3 4 29" xfId="9205"/>
    <cellStyle name="Separador de milhares 3 4 2 3 4 3" xfId="2737"/>
    <cellStyle name="Separador de milhares 3 4 2 3 4 3 2" xfId="23454"/>
    <cellStyle name="Separador de milhares 3 4 2 3 4 3 3" xfId="34640"/>
    <cellStyle name="Separador de milhares 3 4 2 3 4 30" xfId="9625"/>
    <cellStyle name="Separador de milhares 3 4 2 3 4 31" xfId="9694"/>
    <cellStyle name="Separador de milhares 3 4 2 3 4 32" xfId="10132"/>
    <cellStyle name="Separador de milhares 3 4 2 3 4 4" xfId="2480"/>
    <cellStyle name="Separador de milhares 3 4 2 3 4 4 2" xfId="25350"/>
    <cellStyle name="Separador de milhares 3 4 2 3 4 4 3" xfId="36536"/>
    <cellStyle name="Separador de milhares 3 4 2 3 4 5" xfId="2853"/>
    <cellStyle name="Separador de milhares 3 4 2 3 4 5 2" xfId="27246"/>
    <cellStyle name="Separador de milhares 3 4 2 3 4 5 3" xfId="38432"/>
    <cellStyle name="Separador de milhares 3 4 2 3 4 6" xfId="2728"/>
    <cellStyle name="Separador de milhares 3 4 2 3 4 6 2" xfId="29142"/>
    <cellStyle name="Separador de milhares 3 4 2 3 4 6 3" xfId="40328"/>
    <cellStyle name="Separador de milhares 3 4 2 3 4 7" xfId="3048"/>
    <cellStyle name="Separador de milhares 3 4 2 3 4 8" xfId="4240"/>
    <cellStyle name="Separador de milhares 3 4 2 3 4 9" xfId="4331"/>
    <cellStyle name="Separador de milhares 3 4 2 3 5" xfId="1587"/>
    <cellStyle name="Separador de milhares 3 4 2 3 5 10" xfId="4287"/>
    <cellStyle name="Separador de milhares 3 4 2 3 5 11" xfId="4371"/>
    <cellStyle name="Separador de milhares 3 4 2 3 5 12" xfId="4441"/>
    <cellStyle name="Separador de milhares 3 4 2 3 5 13" xfId="5410"/>
    <cellStyle name="Separador de milhares 3 4 2 3 5 14" xfId="5315"/>
    <cellStyle name="Separador de milhares 3 4 2 3 5 15" xfId="4739"/>
    <cellStyle name="Separador de milhares 3 4 2 3 5 16" xfId="4791"/>
    <cellStyle name="Separador de milhares 3 4 2 3 5 17" xfId="4775"/>
    <cellStyle name="Separador de milhares 3 4 2 3 5 18" xfId="5822"/>
    <cellStyle name="Separador de milhares 3 4 2 3 5 19" xfId="7347"/>
    <cellStyle name="Separador de milhares 3 4 2 3 5 2" xfId="3355"/>
    <cellStyle name="Separador de milhares 3 4 2 3 5 2 2" xfId="21877"/>
    <cellStyle name="Separador de milhares 3 4 2 3 5 2 3" xfId="33065"/>
    <cellStyle name="Separador de milhares 3 4 2 3 5 20" xfId="7497"/>
    <cellStyle name="Separador de milhares 3 4 2 3 5 21" xfId="7206"/>
    <cellStyle name="Separador de milhares 3 4 2 3 5 22" xfId="8570"/>
    <cellStyle name="Separador de milhares 3 4 2 3 5 23" xfId="7776"/>
    <cellStyle name="Separador de milhares 3 4 2 3 5 24" xfId="8541"/>
    <cellStyle name="Separador de milhares 3 4 2 3 5 25" xfId="8829"/>
    <cellStyle name="Separador de milhares 3 4 2 3 5 26" xfId="8927"/>
    <cellStyle name="Separador de milhares 3 4 2 3 5 27" xfId="9020"/>
    <cellStyle name="Separador de milhares 3 4 2 3 5 28" xfId="9249"/>
    <cellStyle name="Separador de milhares 3 4 2 3 5 29" xfId="7841"/>
    <cellStyle name="Separador de milhares 3 4 2 3 5 3" xfId="3462"/>
    <cellStyle name="Separador de milhares 3 4 2 3 5 3 2" xfId="23770"/>
    <cellStyle name="Separador de milhares 3 4 2 3 5 3 3" xfId="34956"/>
    <cellStyle name="Separador de milhares 3 4 2 3 5 30" xfId="9681"/>
    <cellStyle name="Separador de milhares 3 4 2 3 5 31" xfId="9423"/>
    <cellStyle name="Separador de milhares 3 4 2 3 5 32" xfId="10160"/>
    <cellStyle name="Separador de milhares 3 4 2 3 5 4" xfId="3588"/>
    <cellStyle name="Separador de milhares 3 4 2 3 5 4 2" xfId="25666"/>
    <cellStyle name="Separador de milhares 3 4 2 3 5 4 3" xfId="36852"/>
    <cellStyle name="Separador de milhares 3 4 2 3 5 5" xfId="3526"/>
    <cellStyle name="Separador de milhares 3 4 2 3 5 5 2" xfId="27562"/>
    <cellStyle name="Separador de milhares 3 4 2 3 5 5 3" xfId="38748"/>
    <cellStyle name="Separador de milhares 3 4 2 3 5 6" xfId="2666"/>
    <cellStyle name="Separador de milhares 3 4 2 3 5 6 2" xfId="29458"/>
    <cellStyle name="Separador de milhares 3 4 2 3 5 6 3" xfId="40644"/>
    <cellStyle name="Separador de milhares 3 4 2 3 5 7" xfId="3293"/>
    <cellStyle name="Separador de milhares 3 4 2 3 5 8" xfId="3160"/>
    <cellStyle name="Separador de milhares 3 4 2 3 5 9" xfId="4192"/>
    <cellStyle name="Separador de milhares 3 4 2 3 6" xfId="1903"/>
    <cellStyle name="Separador de milhares 3 4 2 3 6 10" xfId="4453"/>
    <cellStyle name="Separador de milhares 3 4 2 3 6 11" xfId="4500"/>
    <cellStyle name="Separador de milhares 3 4 2 3 6 12" xfId="4532"/>
    <cellStyle name="Separador de milhares 3 4 2 3 6 13" xfId="5578"/>
    <cellStyle name="Separador de milhares 3 4 2 3 6 14" xfId="5672"/>
    <cellStyle name="Separador de milhares 3 4 2 3 6 15" xfId="5766"/>
    <cellStyle name="Separador de milhares 3 4 2 3 6 16" xfId="5836"/>
    <cellStyle name="Separador de milhares 3 4 2 3 6 17" xfId="5895"/>
    <cellStyle name="Separador de milhares 3 4 2 3 6 18" xfId="5943"/>
    <cellStyle name="Separador de milhares 3 4 2 3 6 19" xfId="7289"/>
    <cellStyle name="Separador de milhares 3 4 2 3 6 2" xfId="3575"/>
    <cellStyle name="Separador de milhares 3 4 2 3 6 2 2" xfId="22193"/>
    <cellStyle name="Separador de milhares 3 4 2 3 6 2 3" xfId="33381"/>
    <cellStyle name="Separador de milhares 3 4 2 3 6 20" xfId="7582"/>
    <cellStyle name="Separador de milhares 3 4 2 3 6 21" xfId="7614"/>
    <cellStyle name="Separador de milhares 3 4 2 3 6 22" xfId="8743"/>
    <cellStyle name="Separador de milhares 3 4 2 3 6 23" xfId="8849"/>
    <cellStyle name="Separador de milhares 3 4 2 3 6 24" xfId="8945"/>
    <cellStyle name="Separador de milhares 3 4 2 3 6 25" xfId="9036"/>
    <cellStyle name="Separador de milhares 3 4 2 3 6 26" xfId="9109"/>
    <cellStyle name="Separador de milhares 3 4 2 3 6 27" xfId="9178"/>
    <cellStyle name="Separador de milhares 3 4 2 3 6 28" xfId="9303"/>
    <cellStyle name="Separador de milhares 3 4 2 3 6 29" xfId="9332"/>
    <cellStyle name="Separador de milhares 3 4 2 3 6 3" xfId="3723"/>
    <cellStyle name="Separador de milhares 3 4 2 3 6 3 2" xfId="24086"/>
    <cellStyle name="Separador de milhares 3 4 2 3 6 3 3" xfId="35272"/>
    <cellStyle name="Separador de milhares 3 4 2 3 6 30" xfId="9738"/>
    <cellStyle name="Separador de milhares 3 4 2 3 6 31" xfId="9769"/>
    <cellStyle name="Separador de milhares 3 4 2 3 6 32" xfId="10188"/>
    <cellStyle name="Separador de milhares 3 4 2 3 6 4" xfId="3860"/>
    <cellStyle name="Separador de milhares 3 4 2 3 6 4 2" xfId="25982"/>
    <cellStyle name="Separador de milhares 3 4 2 3 6 4 3" xfId="37168"/>
    <cellStyle name="Separador de milhares 3 4 2 3 6 5" xfId="4006"/>
    <cellStyle name="Separador de milhares 3 4 2 3 6 5 2" xfId="27878"/>
    <cellStyle name="Separador de milhares 3 4 2 3 6 5 3" xfId="39064"/>
    <cellStyle name="Separador de milhares 3 4 2 3 6 6" xfId="4115"/>
    <cellStyle name="Separador de milhares 3 4 2 3 6 6 2" xfId="29774"/>
    <cellStyle name="Separador de milhares 3 4 2 3 6 6 3" xfId="40960"/>
    <cellStyle name="Separador de milhares 3 4 2 3 6 7" xfId="4209"/>
    <cellStyle name="Separador de milhares 3 4 2 3 6 8" xfId="4304"/>
    <cellStyle name="Separador de milhares 3 4 2 3 6 9" xfId="4385"/>
    <cellStyle name="Separador de milhares 3 4 2 3 7" xfId="2490"/>
    <cellStyle name="Separador de milhares 3 4 2 3 7 2" xfId="20613"/>
    <cellStyle name="Separador de milhares 3 4 2 3 7 3" xfId="31801"/>
    <cellStyle name="Separador de milhares 3 4 2 3 8" xfId="3095"/>
    <cellStyle name="Separador de milhares 3 4 2 3 8 2" xfId="22506"/>
    <cellStyle name="Separador de milhares 3 4 2 3 8 3" xfId="33692"/>
    <cellStyle name="Separador de milhares 3 4 2 3 9" xfId="3689"/>
    <cellStyle name="Separador de milhares 3 4 2 3 9 2" xfId="24402"/>
    <cellStyle name="Separador de milhares 3 4 2 3 9 3" xfId="35588"/>
    <cellStyle name="Separador de milhares 3 4 2 30" xfId="7715"/>
    <cellStyle name="Separador de milhares 3 4 2 31" xfId="8090"/>
    <cellStyle name="Separador de milhares 3 4 2 32" xfId="7795"/>
    <cellStyle name="Separador de milhares 3 4 2 33" xfId="8509"/>
    <cellStyle name="Separador de milhares 3 4 2 34" xfId="8672"/>
    <cellStyle name="Separador de milhares 3 4 2 35" xfId="8025"/>
    <cellStyle name="Separador de milhares 3 4 2 36" xfId="8101"/>
    <cellStyle name="Separador de milhares 3 4 2 37" xfId="8827"/>
    <cellStyle name="Separador de milhares 3 4 2 38" xfId="9399"/>
    <cellStyle name="Separador de milhares 3 4 2 39" xfId="9519"/>
    <cellStyle name="Separador de milhares 3 4 2 4" xfId="481"/>
    <cellStyle name="Separador de milhares 3 4 2 4 10" xfId="3617"/>
    <cellStyle name="Separador de milhares 3 4 2 4 11" xfId="3278"/>
    <cellStyle name="Separador de milhares 3 4 2 4 12" xfId="3083"/>
    <cellStyle name="Separador de milhares 3 4 2 4 13" xfId="4867"/>
    <cellStyle name="Separador de milhares 3 4 2 4 14" xfId="5442"/>
    <cellStyle name="Separador de milhares 3 4 2 4 15" xfId="4677"/>
    <cellStyle name="Separador de milhares 3 4 2 4 16" xfId="4798"/>
    <cellStyle name="Separador de milhares 3 4 2 4 17" xfId="5231"/>
    <cellStyle name="Separador de milhares 3 4 2 4 18" xfId="5448"/>
    <cellStyle name="Separador de milhares 3 4 2 4 19" xfId="6967"/>
    <cellStyle name="Separador de milhares 3 4 2 4 2" xfId="2596"/>
    <cellStyle name="Separador de milhares 3 4 2 4 2 2" xfId="20771"/>
    <cellStyle name="Separador de milhares 3 4 2 4 2 3" xfId="31959"/>
    <cellStyle name="Separador de milhares 3 4 2 4 20" xfId="7271"/>
    <cellStyle name="Separador de milhares 3 4 2 4 21" xfId="7563"/>
    <cellStyle name="Separador de milhares 3 4 2 4 22" xfId="7991"/>
    <cellStyle name="Separador de milhares 3 4 2 4 23" xfId="8343"/>
    <cellStyle name="Separador de milhares 3 4 2 4 24" xfId="8799"/>
    <cellStyle name="Separador de milhares 3 4 2 4 25" xfId="8114"/>
    <cellStyle name="Separador de milhares 3 4 2 4 26" xfId="8279"/>
    <cellStyle name="Separador de milhares 3 4 2 4 27" xfId="8009"/>
    <cellStyle name="Separador de milhares 3 4 2 4 28" xfId="8372"/>
    <cellStyle name="Separador de milhares 3 4 2 4 29" xfId="8298"/>
    <cellStyle name="Separador de milhares 3 4 2 4 3" xfId="3615"/>
    <cellStyle name="Separador de milhares 3 4 2 4 3 2" xfId="22664"/>
    <cellStyle name="Separador de milhares 3 4 2 4 3 3" xfId="33850"/>
    <cellStyle name="Separador de milhares 3 4 2 4 30" xfId="9486"/>
    <cellStyle name="Separador de milhares 3 4 2 4 31" xfId="9612"/>
    <cellStyle name="Separador de milhares 3 4 2 4 32" xfId="10062"/>
    <cellStyle name="Separador de milhares 3 4 2 4 4" xfId="2381"/>
    <cellStyle name="Separador de milhares 3 4 2 4 4 2" xfId="24560"/>
    <cellStyle name="Separador de milhares 3 4 2 4 4 3" xfId="35746"/>
    <cellStyle name="Separador de milhares 3 4 2 4 5" xfId="3886"/>
    <cellStyle name="Separador de milhares 3 4 2 4 5 2" xfId="26456"/>
    <cellStyle name="Separador de milhares 3 4 2 4 5 3" xfId="37642"/>
    <cellStyle name="Separador de milhares 3 4 2 4 6" xfId="3525"/>
    <cellStyle name="Separador de milhares 3 4 2 4 6 2" xfId="28352"/>
    <cellStyle name="Separador de milhares 3 4 2 4 6 3" xfId="39538"/>
    <cellStyle name="Separador de milhares 3 4 2 4 7" xfId="2892"/>
    <cellStyle name="Separador de milhares 3 4 2 4 8" xfId="4166"/>
    <cellStyle name="Separador de milhares 3 4 2 4 9" xfId="4041"/>
    <cellStyle name="Separador de milhares 3 4 2 40" xfId="10034"/>
    <cellStyle name="Separador de milhares 3 4 2 5" xfId="797"/>
    <cellStyle name="Separador de milhares 3 4 2 5 10" xfId="4303"/>
    <cellStyle name="Separador de milhares 3 4 2 5 11" xfId="4384"/>
    <cellStyle name="Separador de milhares 3 4 2 5 12" xfId="4452"/>
    <cellStyle name="Separador de milhares 3 4 2 5 13" xfId="5023"/>
    <cellStyle name="Separador de milhares 3 4 2 5 14" xfId="5002"/>
    <cellStyle name="Separador de milhares 3 4 2 5 15" xfId="5694"/>
    <cellStyle name="Separador de milhares 3 4 2 5 16" xfId="4912"/>
    <cellStyle name="Separador de milhares 3 4 2 5 17" xfId="4768"/>
    <cellStyle name="Separador de milhares 3 4 2 5 18" xfId="5835"/>
    <cellStyle name="Separador de milhares 3 4 2 5 19" xfId="7134"/>
    <cellStyle name="Separador de milhares 3 4 2 5 2" xfId="2807"/>
    <cellStyle name="Separador de milhares 3 4 2 5 2 2" xfId="21087"/>
    <cellStyle name="Separador de milhares 3 4 2 5 2 3" xfId="32275"/>
    <cellStyle name="Separador de milhares 3 4 2 5 20" xfId="7562"/>
    <cellStyle name="Separador de milhares 3 4 2 5 21" xfId="7038"/>
    <cellStyle name="Separador de milhares 3 4 2 5 22" xfId="8154"/>
    <cellStyle name="Separador de milhares 3 4 2 5 23" xfId="8650"/>
    <cellStyle name="Separador de milhares 3 4 2 5 24" xfId="8741"/>
    <cellStyle name="Separador de milhares 3 4 2 5 25" xfId="8848"/>
    <cellStyle name="Separador de milhares 3 4 2 5 26" xfId="8944"/>
    <cellStyle name="Separador de milhares 3 4 2 5 27" xfId="9035"/>
    <cellStyle name="Separador de milhares 3 4 2 5 28" xfId="8634"/>
    <cellStyle name="Separador de milhares 3 4 2 5 29" xfId="9220"/>
    <cellStyle name="Separador de milhares 3 4 2 5 3" xfId="2998"/>
    <cellStyle name="Separador de milhares 3 4 2 5 3 2" xfId="22980"/>
    <cellStyle name="Separador de milhares 3 4 2 5 3 3" xfId="34166"/>
    <cellStyle name="Separador de milhares 3 4 2 5 30" xfId="9543"/>
    <cellStyle name="Separador de milhares 3 4 2 5 31" xfId="9708"/>
    <cellStyle name="Separador de milhares 3 4 2 5 32" xfId="10090"/>
    <cellStyle name="Separador de milhares 3 4 2 5 4" xfId="3190"/>
    <cellStyle name="Separador de milhares 3 4 2 5 4 2" xfId="24876"/>
    <cellStyle name="Separador de milhares 3 4 2 5 4 3" xfId="36062"/>
    <cellStyle name="Separador de milhares 3 4 2 5 5" xfId="3417"/>
    <cellStyle name="Separador de milhares 3 4 2 5 5 2" xfId="26772"/>
    <cellStyle name="Separador de milhares 3 4 2 5 5 3" xfId="37958"/>
    <cellStyle name="Separador de milhares 3 4 2 5 6" xfId="2778"/>
    <cellStyle name="Separador de milhares 3 4 2 5 6 2" xfId="28668"/>
    <cellStyle name="Separador de milhares 3 4 2 5 6 3" xfId="39854"/>
    <cellStyle name="Separador de milhares 3 4 2 5 7" xfId="2477"/>
    <cellStyle name="Separador de milhares 3 4 2 5 8" xfId="2635"/>
    <cellStyle name="Separador de milhares 3 4 2 5 9" xfId="4208"/>
    <cellStyle name="Separador de milhares 3 4 2 6" xfId="1113"/>
    <cellStyle name="Separador de milhares 3 4 2 6 10" xfId="4174"/>
    <cellStyle name="Separador de milhares 3 4 2 6 11" xfId="4273"/>
    <cellStyle name="Separador de milhares 3 4 2 6 12" xfId="4357"/>
    <cellStyle name="Separador de milhares 3 4 2 6 13" xfId="5176"/>
    <cellStyle name="Separador de milhares 3 4 2 6 14" xfId="5102"/>
    <cellStyle name="Separador de milhares 3 4 2 6 15" xfId="4837"/>
    <cellStyle name="Separador de milhares 3 4 2 6 16" xfId="5772"/>
    <cellStyle name="Separador de milhares 3 4 2 6 17" xfId="4882"/>
    <cellStyle name="Separador de milhares 3 4 2 6 18" xfId="5548"/>
    <cellStyle name="Separador de milhares 3 4 2 6 19" xfId="7161"/>
    <cellStyle name="Separador de milhares 3 4 2 6 2" xfId="3024"/>
    <cellStyle name="Separador de milhares 3 4 2 6 2 2" xfId="21403"/>
    <cellStyle name="Separador de milhares 3 4 2 6 2 3" xfId="32591"/>
    <cellStyle name="Separador de milhares 3 4 2 6 20" xfId="6962"/>
    <cellStyle name="Separador de milhares 3 4 2 6 21" xfId="7459"/>
    <cellStyle name="Separador de milhares 3 4 2 6 22" xfId="8315"/>
    <cellStyle name="Separador de milhares 3 4 2 6 23" xfId="7998"/>
    <cellStyle name="Separador de milhares 3 4 2 6 24" xfId="7882"/>
    <cellStyle name="Separador de milhares 3 4 2 6 25" xfId="8518"/>
    <cellStyle name="Separador de milhares 3 4 2 6 26" xfId="8810"/>
    <cellStyle name="Separador de milhares 3 4 2 6 27" xfId="8908"/>
    <cellStyle name="Separador de milhares 3 4 2 6 28" xfId="9175"/>
    <cellStyle name="Separador de milhares 3 4 2 6 29" xfId="9308"/>
    <cellStyle name="Separador de milhares 3 4 2 6 3" xfId="3128"/>
    <cellStyle name="Separador de milhares 3 4 2 6 3 2" xfId="23296"/>
    <cellStyle name="Separador de milhares 3 4 2 6 3 3" xfId="34482"/>
    <cellStyle name="Separador de milhares 3 4 2 6 30" xfId="9601"/>
    <cellStyle name="Separador de milhares 3 4 2 6 31" xfId="9491"/>
    <cellStyle name="Separador de milhares 3 4 2 6 32" xfId="10118"/>
    <cellStyle name="Separador de milhares 3 4 2 6 4" xfId="3730"/>
    <cellStyle name="Separador de milhares 3 4 2 6 4 2" xfId="25192"/>
    <cellStyle name="Separador de milhares 3 4 2 6 4 3" xfId="36378"/>
    <cellStyle name="Separador de milhares 3 4 2 6 5" xfId="2434"/>
    <cellStyle name="Separador de milhares 3 4 2 6 5 2" xfId="27088"/>
    <cellStyle name="Separador de milhares 3 4 2 6 5 3" xfId="38274"/>
    <cellStyle name="Separador de milhares 3 4 2 6 6" xfId="3241"/>
    <cellStyle name="Separador de milhares 3 4 2 6 6 2" xfId="28984"/>
    <cellStyle name="Separador de milhares 3 4 2 6 6 3" xfId="40170"/>
    <cellStyle name="Separador de milhares 3 4 2 6 7" xfId="3497"/>
    <cellStyle name="Separador de milhares 3 4 2 6 8" xfId="3038"/>
    <cellStyle name="Separador de milhares 3 4 2 6 9" xfId="2777"/>
    <cellStyle name="Separador de milhares 3 4 2 7" xfId="1429"/>
    <cellStyle name="Separador de milhares 3 4 2 7 10" xfId="3896"/>
    <cellStyle name="Separador de milhares 3 4 2 7 11" xfId="2742"/>
    <cellStyle name="Separador de milhares 3 4 2 7 12" xfId="3811"/>
    <cellStyle name="Separador de milhares 3 4 2 7 13" xfId="5322"/>
    <cellStyle name="Separador de milhares 3 4 2 7 14" xfId="4689"/>
    <cellStyle name="Separador de milhares 3 4 2 7 15" xfId="4545"/>
    <cellStyle name="Separador de milhares 3 4 2 7 16" xfId="5019"/>
    <cellStyle name="Separador de milhares 3 4 2 7 17" xfId="5745"/>
    <cellStyle name="Separador de milhares 3 4 2 7 18" xfId="4863"/>
    <cellStyle name="Separador de milhares 3 4 2 7 19" xfId="7070"/>
    <cellStyle name="Separador de milhares 3 4 2 7 2" xfId="3236"/>
    <cellStyle name="Separador de milhares 3 4 2 7 2 2" xfId="21719"/>
    <cellStyle name="Separador de milhares 3 4 2 7 2 3" xfId="32907"/>
    <cellStyle name="Separador de milhares 3 4 2 7 20" xfId="7013"/>
    <cellStyle name="Separador de milhares 3 4 2 7 21" xfId="7026"/>
    <cellStyle name="Separador de milhares 3 4 2 7 22" xfId="8482"/>
    <cellStyle name="Separador de milhares 3 4 2 7 23" xfId="8110"/>
    <cellStyle name="Separador de milhares 3 4 2 7 24" xfId="7866"/>
    <cellStyle name="Separador de milhares 3 4 2 7 25" xfId="7785"/>
    <cellStyle name="Separador de milhares 3 4 2 7 26" xfId="8664"/>
    <cellStyle name="Separador de milhares 3 4 2 7 27" xfId="8137"/>
    <cellStyle name="Separador de milhares 3 4 2 7 28" xfId="9225"/>
    <cellStyle name="Separador de milhares 3 4 2 7 29" xfId="9194"/>
    <cellStyle name="Separador de milhares 3 4 2 7 3" xfId="2280"/>
    <cellStyle name="Separador de milhares 3 4 2 7 3 2" xfId="23612"/>
    <cellStyle name="Separador de milhares 3 4 2 7 3 3" xfId="34798"/>
    <cellStyle name="Separador de milhares 3 4 2 7 30" xfId="9657"/>
    <cellStyle name="Separador de milhares 3 4 2 7 31" xfId="9531"/>
    <cellStyle name="Separador de milhares 3 4 2 7 32" xfId="10146"/>
    <cellStyle name="Separador de milhares 3 4 2 7 4" xfId="3146"/>
    <cellStyle name="Separador de milhares 3 4 2 7 4 2" xfId="25508"/>
    <cellStyle name="Separador de milhares 3 4 2 7 4 3" xfId="36694"/>
    <cellStyle name="Separador de milhares 3 4 2 7 5" xfId="2446"/>
    <cellStyle name="Separador de milhares 3 4 2 7 5 2" xfId="27404"/>
    <cellStyle name="Separador de milhares 3 4 2 7 5 3" xfId="38590"/>
    <cellStyle name="Separador de milhares 3 4 2 7 6" xfId="2924"/>
    <cellStyle name="Separador de milhares 3 4 2 7 6 2" xfId="29300"/>
    <cellStyle name="Separador de milhares 3 4 2 7 6 3" xfId="40486"/>
    <cellStyle name="Separador de milhares 3 4 2 7 7" xfId="2901"/>
    <cellStyle name="Separador de milhares 3 4 2 7 8" xfId="2994"/>
    <cellStyle name="Separador de milhares 3 4 2 7 9" xfId="2948"/>
    <cellStyle name="Separador de milhares 3 4 2 8" xfId="1745"/>
    <cellStyle name="Separador de milhares 3 4 2 8 10" xfId="3009"/>
    <cellStyle name="Separador de milhares 3 4 2 8 11" xfId="2694"/>
    <cellStyle name="Separador de milhares 3 4 2 8 12" xfId="4259"/>
    <cellStyle name="Separador de milhares 3 4 2 8 13" xfId="5492"/>
    <cellStyle name="Separador de milhares 3 4 2 8 14" xfId="5027"/>
    <cellStyle name="Separador de milhares 3 4 2 8 15" xfId="5712"/>
    <cellStyle name="Separador de milhares 3 4 2 8 16" xfId="5595"/>
    <cellStyle name="Separador de milhares 3 4 2 8 17" xfId="4742"/>
    <cellStyle name="Separador de milhares 3 4 2 8 18" xfId="4711"/>
    <cellStyle name="Separador de milhares 3 4 2 8 19" xfId="7321"/>
    <cellStyle name="Separador de milhares 3 4 2 8 2" xfId="3475"/>
    <cellStyle name="Separador de milhares 3 4 2 8 2 2" xfId="22035"/>
    <cellStyle name="Separador de milhares 3 4 2 8 2 3" xfId="33223"/>
    <cellStyle name="Separador de milhares 3 4 2 8 20" xfId="7244"/>
    <cellStyle name="Separador de milhares 3 4 2 8 21" xfId="6966"/>
    <cellStyle name="Separador de milhares 3 4 2 8 22" xfId="8666"/>
    <cellStyle name="Separador de milhares 3 4 2 8 23" xfId="7811"/>
    <cellStyle name="Separador de milhares 3 4 2 8 24" xfId="7965"/>
    <cellStyle name="Separador de milhares 3 4 2 8 25" xfId="8150"/>
    <cellStyle name="Separador de milhares 3 4 2 8 26" xfId="7738"/>
    <cellStyle name="Separador de milhares 3 4 2 8 27" xfId="8626"/>
    <cellStyle name="Separador de milhares 3 4 2 8 28" xfId="9278"/>
    <cellStyle name="Separador de milhares 3 4 2 8 29" xfId="9280"/>
    <cellStyle name="Separador de milhares 3 4 2 8 3" xfId="3027"/>
    <cellStyle name="Separador de milhares 3 4 2 8 3 2" xfId="23928"/>
    <cellStyle name="Separador de milhares 3 4 2 8 3 3" xfId="35114"/>
    <cellStyle name="Separador de milhares 3 4 2 8 30" xfId="9713"/>
    <cellStyle name="Separador de milhares 3 4 2 8 31" xfId="9436"/>
    <cellStyle name="Separador de milhares 3 4 2 8 32" xfId="10174"/>
    <cellStyle name="Separador de milhares 3 4 2 8 4" xfId="3359"/>
    <cellStyle name="Separador de milhares 3 4 2 8 4 2" xfId="25824"/>
    <cellStyle name="Separador de milhares 3 4 2 8 4 3" xfId="37010"/>
    <cellStyle name="Separador de milhares 3 4 2 8 5" xfId="2563"/>
    <cellStyle name="Separador de milhares 3 4 2 8 5 2" xfId="27720"/>
    <cellStyle name="Separador de milhares 3 4 2 8 5 3" xfId="38906"/>
    <cellStyle name="Separador de milhares 3 4 2 8 6" xfId="3195"/>
    <cellStyle name="Separador de milhares 3 4 2 8 6 2" xfId="29616"/>
    <cellStyle name="Separador de milhares 3 4 2 8 6 3" xfId="40802"/>
    <cellStyle name="Separador de milhares 3 4 2 8 7" xfId="3117"/>
    <cellStyle name="Separador de milhares 3 4 2 8 8" xfId="2830"/>
    <cellStyle name="Separador de milhares 3 4 2 8 9" xfId="2983"/>
    <cellStyle name="Separador de milhares 3 4 2 9" xfId="2156"/>
    <cellStyle name="Separador de milhares 3 4 2 9 10" xfId="2587"/>
    <cellStyle name="Separador de milhares 3 4 2 9 11" xfId="2305"/>
    <cellStyle name="Separador de milhares 3 4 2 9 12" xfId="2987"/>
    <cellStyle name="Separador de milhares 3 4 2 9 13" xfId="4707"/>
    <cellStyle name="Separador de milhares 3 4 2 9 14" xfId="5356"/>
    <cellStyle name="Separador de milhares 3 4 2 9 15" xfId="4620"/>
    <cellStyle name="Separador de milhares 3 4 2 9 16" xfId="4814"/>
    <cellStyle name="Separador de milhares 3 4 2 9 17" xfId="5686"/>
    <cellStyle name="Separador de milhares 3 4 2 9 18" xfId="4797"/>
    <cellStyle name="Separador de milhares 3 4 2 9 19" xfId="7200"/>
    <cellStyle name="Separador de milhares 3 4 2 9 2" xfId="2387"/>
    <cellStyle name="Separador de milhares 3 4 2 9 20" xfId="7490"/>
    <cellStyle name="Separador de milhares 3 4 2 9 21" xfId="7366"/>
    <cellStyle name="Separador de milhares 3 4 2 9 22" xfId="7807"/>
    <cellStyle name="Separador de milhares 3 4 2 9 23" xfId="8058"/>
    <cellStyle name="Separador de milhares 3 4 2 9 24" xfId="8322"/>
    <cellStyle name="Separador de milhares 3 4 2 9 25" xfId="8378"/>
    <cellStyle name="Separador de milhares 3 4 2 9 26" xfId="7932"/>
    <cellStyle name="Separador de milhares 3 4 2 9 27" xfId="7643"/>
    <cellStyle name="Separador de milhares 3 4 2 9 28" xfId="9017"/>
    <cellStyle name="Separador de milhares 3 4 2 9 29" xfId="8763"/>
    <cellStyle name="Separador de milhares 3 4 2 9 3" xfId="3516"/>
    <cellStyle name="Separador de milhares 3 4 2 9 30" xfId="9434"/>
    <cellStyle name="Separador de milhares 3 4 2 9 31" xfId="9507"/>
    <cellStyle name="Separador de milhares 3 4 2 9 32" xfId="10202"/>
    <cellStyle name="Separador de milhares 3 4 2 9 4" xfId="3267"/>
    <cellStyle name="Separador de milhares 3 4 2 9 5" xfId="2343"/>
    <cellStyle name="Separador de milhares 3 4 2 9 6" xfId="3481"/>
    <cellStyle name="Separador de milhares 3 4 2 9 7" xfId="2910"/>
    <cellStyle name="Separador de milhares 3 4 2 9 8" xfId="2915"/>
    <cellStyle name="Separador de milhares 3 4 2 9 9" xfId="2337"/>
    <cellStyle name="Separador de milhares 3 4 20" xfId="2686"/>
    <cellStyle name="Separador de milhares 3 4 21" xfId="4218"/>
    <cellStyle name="Separador de milhares 3 4 22" xfId="4312"/>
    <cellStyle name="Separador de milhares 3 4 23" xfId="4393"/>
    <cellStyle name="Separador de milhares 3 4 24" xfId="4611"/>
    <cellStyle name="Separador de milhares 3 4 25" xfId="5564"/>
    <cellStyle name="Separador de milhares 3 4 26" xfId="5252"/>
    <cellStyle name="Separador de milhares 3 4 27" xfId="4835"/>
    <cellStyle name="Separador de milhares 3 4 28" xfId="5048"/>
    <cellStyle name="Separador de milhares 3 4 29" xfId="4911"/>
    <cellStyle name="Separador de milhares 3 4 3" xfId="187"/>
    <cellStyle name="Separador de milhares 3 4 3 10" xfId="2301"/>
    <cellStyle name="Separador de milhares 3 4 3 10 2" xfId="22372"/>
    <cellStyle name="Separador de milhares 3 4 3 10 3" xfId="33558"/>
    <cellStyle name="Separador de milhares 3 4 3 11" xfId="2357"/>
    <cellStyle name="Separador de milhares 3 4 3 11 2" xfId="24268"/>
    <cellStyle name="Separador de milhares 3 4 3 11 3" xfId="35454"/>
    <cellStyle name="Separador de milhares 3 4 3 12" xfId="3352"/>
    <cellStyle name="Separador de milhares 3 4 3 12 2" xfId="26164"/>
    <cellStyle name="Separador de milhares 3 4 3 12 3" xfId="37350"/>
    <cellStyle name="Separador de milhares 3 4 3 13" xfId="3226"/>
    <cellStyle name="Separador de milhares 3 4 3 13 2" xfId="28060"/>
    <cellStyle name="Separador de milhares 3 4 3 13 3" xfId="39246"/>
    <cellStyle name="Separador de milhares 3 4 3 14" xfId="3385"/>
    <cellStyle name="Separador de milhares 3 4 3 15" xfId="3600"/>
    <cellStyle name="Separador de milhares 3 4 3 16" xfId="3676"/>
    <cellStyle name="Separador de milhares 3 4 3 17" xfId="4039"/>
    <cellStyle name="Separador de milhares 3 4 3 18" xfId="3960"/>
    <cellStyle name="Separador de milhares 3 4 3 19" xfId="3329"/>
    <cellStyle name="Separador de milhares 3 4 3 2" xfId="277"/>
    <cellStyle name="Separador de milhares 3 4 3 2 10" xfId="2986"/>
    <cellStyle name="Separador de milhares 3 4 3 2 10 2" xfId="24358"/>
    <cellStyle name="Separador de milhares 3 4 3 2 10 3" xfId="35544"/>
    <cellStyle name="Separador de milhares 3 4 3 2 11" xfId="2814"/>
    <cellStyle name="Separador de milhares 3 4 3 2 11 2" xfId="26254"/>
    <cellStyle name="Separador de milhares 3 4 3 2 11 3" xfId="37440"/>
    <cellStyle name="Separador de milhares 3 4 3 2 12" xfId="2617"/>
    <cellStyle name="Separador de milhares 3 4 3 2 12 2" xfId="28150"/>
    <cellStyle name="Separador de milhares 3 4 3 2 12 3" xfId="39336"/>
    <cellStyle name="Separador de milhares 3 4 3 2 13" xfId="3207"/>
    <cellStyle name="Separador de milhares 3 4 3 2 14" xfId="2654"/>
    <cellStyle name="Separador de milhares 3 4 3 2 15" xfId="4269"/>
    <cellStyle name="Separador de milhares 3 4 3 2 16" xfId="4354"/>
    <cellStyle name="Separador de milhares 3 4 3 2 17" xfId="4427"/>
    <cellStyle name="Separador de milhares 3 4 3 2 18" xfId="4484"/>
    <cellStyle name="Separador de milhares 3 4 3 2 19" xfId="4521"/>
    <cellStyle name="Separador de milhares 3 4 3 2 2" xfId="435"/>
    <cellStyle name="Separador de milhares 3 4 3 2 2 10" xfId="3763"/>
    <cellStyle name="Separador de milhares 3 4 3 2 2 10 2" xfId="26412"/>
    <cellStyle name="Separador de milhares 3 4 3 2 2 10 3" xfId="37598"/>
    <cellStyle name="Separador de milhares 3 4 3 2 2 11" xfId="2677"/>
    <cellStyle name="Separador de milhares 3 4 3 2 2 11 2" xfId="28308"/>
    <cellStyle name="Separador de milhares 3 4 3 2 2 11 3" xfId="39494"/>
    <cellStyle name="Separador de milhares 3 4 3 2 2 12" xfId="4112"/>
    <cellStyle name="Separador de milhares 3 4 3 2 2 13" xfId="3149"/>
    <cellStyle name="Separador de milhares 3 4 3 2 2 14" xfId="3695"/>
    <cellStyle name="Separador de milhares 3 4 3 2 2 15" xfId="2339"/>
    <cellStyle name="Separador de milhares 3 4 3 2 2 16" xfId="2422"/>
    <cellStyle name="Separador de milhares 3 4 3 2 2 17" xfId="3496"/>
    <cellStyle name="Separador de milhares 3 4 3 2 2 18" xfId="4841"/>
    <cellStyle name="Separador de milhares 3 4 3 2 2 19" xfId="4935"/>
    <cellStyle name="Separador de milhares 3 4 3 2 2 2" xfId="753"/>
    <cellStyle name="Separador de milhares 3 4 3 2 2 2 10" xfId="3158"/>
    <cellStyle name="Separador de milhares 3 4 3 2 2 2 11" xfId="2887"/>
    <cellStyle name="Separador de milhares 3 4 3 2 2 2 12" xfId="3447"/>
    <cellStyle name="Separador de milhares 3 4 3 2 2 2 13" xfId="4995"/>
    <cellStyle name="Separador de milhares 3 4 3 2 2 2 14" xfId="5546"/>
    <cellStyle name="Separador de milhares 3 4 3 2 2 2 15" xfId="5260"/>
    <cellStyle name="Separador de milhares 3 4 3 2 2 2 16" xfId="4712"/>
    <cellStyle name="Separador de milhares 3 4 3 2 2 2 17" xfId="4659"/>
    <cellStyle name="Separador de milhares 3 4 3 2 2 2 18" xfId="5743"/>
    <cellStyle name="Separador de milhares 3 4 3 2 2 2 19" xfId="7436"/>
    <cellStyle name="Separador de milhares 3 4 3 2 2 2 2" xfId="2775"/>
    <cellStyle name="Separador de milhares 3 4 3 2 2 2 2 2" xfId="21043"/>
    <cellStyle name="Separador de milhares 3 4 3 2 2 2 2 3" xfId="32231"/>
    <cellStyle name="Separador de milhares 3 4 3 2 2 2 20" xfId="7432"/>
    <cellStyle name="Separador de milhares 3 4 3 2 2 2 21" xfId="7106"/>
    <cellStyle name="Separador de milhares 3 4 3 2 2 2 22" xfId="8129"/>
    <cellStyle name="Separador de milhares 3 4 3 2 2 2 23" xfId="8233"/>
    <cellStyle name="Separador de milhares 3 4 3 2 2 2 24" xfId="8242"/>
    <cellStyle name="Separador de milhares 3 4 3 2 2 2 25" xfId="7864"/>
    <cellStyle name="Separador de milhares 3 4 3 2 2 2 26" xfId="8282"/>
    <cellStyle name="Separador de milhares 3 4 3 2 2 2 27" xfId="7735"/>
    <cellStyle name="Separador de milhares 3 4 3 2 2 2 28" xfId="9122"/>
    <cellStyle name="Separador de milhares 3 4 3 2 2 2 29" xfId="7813"/>
    <cellStyle name="Separador de milhares 3 4 3 2 2 2 3" xfId="2452"/>
    <cellStyle name="Separador de milhares 3 4 3 2 2 2 3 2" xfId="22936"/>
    <cellStyle name="Separador de milhares 3 4 3 2 2 2 3 3" xfId="34122"/>
    <cellStyle name="Separador de milhares 3 4 3 2 2 2 30" xfId="9535"/>
    <cellStyle name="Separador de milhares 3 4 3 2 2 2 31" xfId="9570"/>
    <cellStyle name="Separador de milhares 3 4 3 2 2 2 32" xfId="10086"/>
    <cellStyle name="Separador de milhares 3 4 3 2 2 2 4" xfId="2383"/>
    <cellStyle name="Separador de milhares 3 4 3 2 2 2 4 2" xfId="24832"/>
    <cellStyle name="Separador de milhares 3 4 3 2 2 2 4 3" xfId="36018"/>
    <cellStyle name="Separador de milhares 3 4 3 2 2 2 5" xfId="3397"/>
    <cellStyle name="Separador de milhares 3 4 3 2 2 2 5 2" xfId="26728"/>
    <cellStyle name="Separador de milhares 3 4 3 2 2 2 5 3" xfId="37914"/>
    <cellStyle name="Separador de milhares 3 4 3 2 2 2 6" xfId="3134"/>
    <cellStyle name="Separador de milhares 3 4 3 2 2 2 6 2" xfId="28624"/>
    <cellStyle name="Separador de milhares 3 4 3 2 2 2 6 3" xfId="39810"/>
    <cellStyle name="Separador de milhares 3 4 3 2 2 2 7" xfId="2817"/>
    <cellStyle name="Separador de milhares 3 4 3 2 2 2 8" xfId="3108"/>
    <cellStyle name="Separador de milhares 3 4 3 2 2 2 9" xfId="3386"/>
    <cellStyle name="Separador de milhares 3 4 3 2 2 20" xfId="4885"/>
    <cellStyle name="Separador de milhares 3 4 3 2 2 21" xfId="5428"/>
    <cellStyle name="Separador de milhares 3 4 3 2 2 22" xfId="4669"/>
    <cellStyle name="Separador de milhares 3 4 3 2 2 23" xfId="5790"/>
    <cellStyle name="Separador de milhares 3 4 3 2 2 24" xfId="7093"/>
    <cellStyle name="Separador de milhares 3 4 3 2 2 25" xfId="7087"/>
    <cellStyle name="Separador de milhares 3 4 3 2 2 26" xfId="7404"/>
    <cellStyle name="Separador de milhares 3 4 3 2 2 27" xfId="7966"/>
    <cellStyle name="Separador de milhares 3 4 3 2 2 28" xfId="8740"/>
    <cellStyle name="Separador de milhares 3 4 3 2 2 29" xfId="8213"/>
    <cellStyle name="Separador de milhares 3 4 3 2 2 3" xfId="1069"/>
    <cellStyle name="Separador de milhares 3 4 3 2 2 3 10" xfId="2194"/>
    <cellStyle name="Separador de milhares 3 4 3 2 2 3 11" xfId="4114"/>
    <cellStyle name="Separador de milhares 3 4 3 2 2 3 12" xfId="4075"/>
    <cellStyle name="Separador de milhares 3 4 3 2 2 3 13" xfId="5154"/>
    <cellStyle name="Separador de milhares 3 4 3 2 2 3 14" xfId="5158"/>
    <cellStyle name="Separador de milhares 3 4 3 2 2 3 15" xfId="4940"/>
    <cellStyle name="Separador de milhares 3 4 3 2 2 3 16" xfId="4557"/>
    <cellStyle name="Separador de milhares 3 4 3 2 2 3 17" xfId="5506"/>
    <cellStyle name="Separador de milhares 3 4 3 2 2 3 18" xfId="5165"/>
    <cellStyle name="Separador de milhares 3 4 3 2 2 3 19" xfId="7560"/>
    <cellStyle name="Separador de milhares 3 4 3 2 2 3 2" xfId="2989"/>
    <cellStyle name="Separador de milhares 3 4 3 2 2 3 2 2" xfId="21359"/>
    <cellStyle name="Separador de milhares 3 4 3 2 2 3 2 3" xfId="32547"/>
    <cellStyle name="Separador de milhares 3 4 3 2 2 3 20" xfId="7015"/>
    <cellStyle name="Separador de milhares 3 4 3 2 2 3 21" xfId="7218"/>
    <cellStyle name="Separador de milhares 3 4 3 2 2 3 22" xfId="8285"/>
    <cellStyle name="Separador de milhares 3 4 3 2 2 3 23" xfId="7793"/>
    <cellStyle name="Separador de milhares 3 4 3 2 2 3 24" xfId="7941"/>
    <cellStyle name="Separador de milhares 3 4 3 2 2 3 25" xfId="8100"/>
    <cellStyle name="Separador de milhares 3 4 3 2 2 3 26" xfId="7816"/>
    <cellStyle name="Separador de milhares 3 4 3 2 2 3 27" xfId="7990"/>
    <cellStyle name="Separador de milhares 3 4 3 2 2 3 28" xfId="8565"/>
    <cellStyle name="Separador de milhares 3 4 3 2 2 3 29" xfId="9272"/>
    <cellStyle name="Separador de milhares 3 4 3 2 2 3 3" xfId="2190"/>
    <cellStyle name="Separador de milhares 3 4 3 2 2 3 3 2" xfId="23252"/>
    <cellStyle name="Separador de milhares 3 4 3 2 2 3 3 3" xfId="34438"/>
    <cellStyle name="Separador de milhares 3 4 3 2 2 3 30" xfId="9590"/>
    <cellStyle name="Separador de milhares 3 4 3 2 2 3 31" xfId="9428"/>
    <cellStyle name="Separador de milhares 3 4 3 2 2 3 32" xfId="10114"/>
    <cellStyle name="Separador de milhares 3 4 3 2 2 3 4" xfId="3323"/>
    <cellStyle name="Separador de milhares 3 4 3 2 2 3 4 2" xfId="25148"/>
    <cellStyle name="Separador de milhares 3 4 3 2 2 3 4 3" xfId="36334"/>
    <cellStyle name="Separador de milhares 3 4 3 2 2 3 5" xfId="3523"/>
    <cellStyle name="Separador de milhares 3 4 3 2 2 3 5 2" xfId="27044"/>
    <cellStyle name="Separador de milhares 3 4 3 2 2 3 5 3" xfId="38230"/>
    <cellStyle name="Separador de milhares 3 4 3 2 2 3 6" xfId="2803"/>
    <cellStyle name="Separador de milhares 3 4 3 2 2 3 6 2" xfId="28940"/>
    <cellStyle name="Separador de milhares 3 4 3 2 2 3 6 3" xfId="40126"/>
    <cellStyle name="Separador de milhares 3 4 3 2 2 3 7" xfId="4005"/>
    <cellStyle name="Separador de milhares 3 4 3 2 2 3 8" xfId="2508"/>
    <cellStyle name="Separador de milhares 3 4 3 2 2 3 9" xfId="3800"/>
    <cellStyle name="Separador de milhares 3 4 3 2 2 30" xfId="8031"/>
    <cellStyle name="Separador de milhares 3 4 3 2 2 31" xfId="7856"/>
    <cellStyle name="Separador de milhares 3 4 3 2 2 32" xfId="8495"/>
    <cellStyle name="Separador de milhares 3 4 3 2 2 33" xfId="9184"/>
    <cellStyle name="Separador de milhares 3 4 3 2 2 34" xfId="9248"/>
    <cellStyle name="Separador de milhares 3 4 3 2 2 35" xfId="9480"/>
    <cellStyle name="Separador de milhares 3 4 3 2 2 36" xfId="9737"/>
    <cellStyle name="Separador de milhares 3 4 3 2 2 37" xfId="10058"/>
    <cellStyle name="Separador de milhares 3 4 3 2 2 4" xfId="1385"/>
    <cellStyle name="Separador de milhares 3 4 3 2 2 4 10" xfId="3547"/>
    <cellStyle name="Separador de milhares 3 4 3 2 2 4 11" xfId="3858"/>
    <cellStyle name="Separador de milhares 3 4 3 2 2 4 12" xfId="3842"/>
    <cellStyle name="Separador de milhares 3 4 3 2 2 4 13" xfId="5302"/>
    <cellStyle name="Separador de milhares 3 4 3 2 2 4 14" xfId="5249"/>
    <cellStyle name="Separador de milhares 3 4 3 2 2 4 15" xfId="4959"/>
    <cellStyle name="Separador de milhares 3 4 3 2 2 4 16" xfId="4702"/>
    <cellStyle name="Separador de milhares 3 4 3 2 2 4 17" xfId="4923"/>
    <cellStyle name="Separador de milhares 3 4 3 2 2 4 18" xfId="4744"/>
    <cellStyle name="Separador de milhares 3 4 3 2 2 4 19" xfId="7495"/>
    <cellStyle name="Separador de milhares 3 4 3 2 2 4 2" xfId="3203"/>
    <cellStyle name="Separador de milhares 3 4 3 2 2 4 2 2" xfId="21675"/>
    <cellStyle name="Separador de milhares 3 4 3 2 2 4 2 3" xfId="32863"/>
    <cellStyle name="Separador de milhares 3 4 3 2 2 4 20" xfId="7542"/>
    <cellStyle name="Separador de milhares 3 4 3 2 2 4 21" xfId="6986"/>
    <cellStyle name="Separador de milhares 3 4 3 2 2 4 22" xfId="8451"/>
    <cellStyle name="Separador de milhares 3 4 3 2 2 4 23" xfId="8158"/>
    <cellStyle name="Separador de milhares 3 4 3 2 2 4 24" xfId="8716"/>
    <cellStyle name="Separador de milhares 3 4 3 2 2 4 25" xfId="8267"/>
    <cellStyle name="Separador de milhares 3 4 3 2 2 4 26" xfId="8515"/>
    <cellStyle name="Separador de milhares 3 4 3 2 2 4 27" xfId="7789"/>
    <cellStyle name="Separador de milhares 3 4 3 2 2 4 28" xfId="9215"/>
    <cellStyle name="Separador de milhares 3 4 3 2 2 4 29" xfId="7800"/>
    <cellStyle name="Separador de milhares 3 4 3 2 2 4 3" xfId="3363"/>
    <cellStyle name="Separador de milhares 3 4 3 2 2 4 3 2" xfId="23568"/>
    <cellStyle name="Separador de milhares 3 4 3 2 2 4 3 3" xfId="34754"/>
    <cellStyle name="Separador de milhares 3 4 3 2 2 4 30" xfId="9646"/>
    <cellStyle name="Separador de milhares 3 4 3 2 2 4 31" xfId="9546"/>
    <cellStyle name="Separador de milhares 3 4 3 2 2 4 32" xfId="10142"/>
    <cellStyle name="Separador de milhares 3 4 3 2 2 4 4" xfId="3503"/>
    <cellStyle name="Separador de milhares 3 4 3 2 2 4 4 2" xfId="25464"/>
    <cellStyle name="Separador de milhares 3 4 3 2 2 4 4 3" xfId="36650"/>
    <cellStyle name="Separador de milhares 3 4 3 2 2 4 5" xfId="3044"/>
    <cellStyle name="Separador de milhares 3 4 3 2 2 4 5 2" xfId="27360"/>
    <cellStyle name="Separador de milhares 3 4 3 2 2 4 5 3" xfId="38546"/>
    <cellStyle name="Separador de milhares 3 4 3 2 2 4 6" xfId="4011"/>
    <cellStyle name="Separador de milhares 3 4 3 2 2 4 6 2" xfId="29256"/>
    <cellStyle name="Separador de milhares 3 4 3 2 2 4 6 3" xfId="40442"/>
    <cellStyle name="Separador de milhares 3 4 3 2 2 4 7" xfId="3401"/>
    <cellStyle name="Separador de milhares 3 4 3 2 2 4 8" xfId="4091"/>
    <cellStyle name="Separador de milhares 3 4 3 2 2 4 9" xfId="3145"/>
    <cellStyle name="Separador de milhares 3 4 3 2 2 5" xfId="1701"/>
    <cellStyle name="Separador de milhares 3 4 3 2 2 5 10" xfId="3852"/>
    <cellStyle name="Separador de milhares 3 4 3 2 2 5 11" xfId="2195"/>
    <cellStyle name="Separador de milhares 3 4 3 2 2 5 12" xfId="3242"/>
    <cellStyle name="Separador de milhares 3 4 3 2 2 5 13" xfId="5471"/>
    <cellStyle name="Separador de milhares 3 4 3 2 2 5 14" xfId="4615"/>
    <cellStyle name="Separador de milhares 3 4 3 2 2 5 15" xfId="4682"/>
    <cellStyle name="Separador de milhares 3 4 3 2 2 5 16" xfId="4554"/>
    <cellStyle name="Separador de milhares 3 4 3 2 2 5 17" xfId="4808"/>
    <cellStyle name="Separador de milhares 3 4 3 2 2 5 18" xfId="5368"/>
    <cellStyle name="Separador de milhares 3 4 3 2 2 5 19" xfId="6981"/>
    <cellStyle name="Separador de milhares 3 4 3 2 2 5 2" xfId="3445"/>
    <cellStyle name="Separador de milhares 3 4 3 2 2 5 2 2" xfId="21991"/>
    <cellStyle name="Separador de milhares 3 4 3 2 2 5 2 3" xfId="33179"/>
    <cellStyle name="Separador de milhares 3 4 3 2 2 5 20" xfId="7117"/>
    <cellStyle name="Separador de milhares 3 4 3 2 2 5 21" xfId="7343"/>
    <cellStyle name="Separador de milhares 3 4 3 2 2 5 22" xfId="8641"/>
    <cellStyle name="Separador de milhares 3 4 3 2 2 5 23" xfId="8260"/>
    <cellStyle name="Separador de milhares 3 4 3 2 2 5 24" xfId="7790"/>
    <cellStyle name="Separador de milhares 3 4 3 2 2 5 25" xfId="8431"/>
    <cellStyle name="Separador de milhares 3 4 3 2 2 5 26" xfId="8263"/>
    <cellStyle name="Separador de milhares 3 4 3 2 2 5 27" xfId="8288"/>
    <cellStyle name="Separador de milhares 3 4 3 2 2 5 28" xfId="9269"/>
    <cellStyle name="Separador de milhares 3 4 3 2 2 5 29" xfId="9182"/>
    <cellStyle name="Separador de milhares 3 4 3 2 2 5 3" xfId="2329"/>
    <cellStyle name="Separador de milhares 3 4 3 2 2 5 3 2" xfId="23884"/>
    <cellStyle name="Separador de milhares 3 4 3 2 2 5 3 3" xfId="35070"/>
    <cellStyle name="Separador de milhares 3 4 3 2 2 5 30" xfId="9703"/>
    <cellStyle name="Separador de milhares 3 4 3 2 2 5 31" xfId="9584"/>
    <cellStyle name="Separador de milhares 3 4 3 2 2 5 32" xfId="10170"/>
    <cellStyle name="Separador de milhares 3 4 3 2 2 5 4" xfId="3333"/>
    <cellStyle name="Separador de milhares 3 4 3 2 2 5 4 2" xfId="25780"/>
    <cellStyle name="Separador de milhares 3 4 3 2 2 5 4 3" xfId="36966"/>
    <cellStyle name="Separador de milhares 3 4 3 2 2 5 5" xfId="2549"/>
    <cellStyle name="Separador de milhares 3 4 3 2 2 5 5 2" xfId="27676"/>
    <cellStyle name="Separador de milhares 3 4 3 2 2 5 5 3" xfId="38862"/>
    <cellStyle name="Separador de milhares 3 4 3 2 2 5 6" xfId="3612"/>
    <cellStyle name="Separador de milhares 3 4 3 2 2 5 6 2" xfId="29572"/>
    <cellStyle name="Separador de milhares 3 4 3 2 2 5 6 3" xfId="40758"/>
    <cellStyle name="Separador de milhares 3 4 3 2 2 5 7" xfId="3470"/>
    <cellStyle name="Separador de milhares 3 4 3 2 2 5 8" xfId="3929"/>
    <cellStyle name="Separador de milhares 3 4 3 2 2 5 9" xfId="4013"/>
    <cellStyle name="Separador de milhares 3 4 3 2 2 6" xfId="2017"/>
    <cellStyle name="Separador de milhares 3 4 3 2 2 6 10" xfId="4485"/>
    <cellStyle name="Separador de milhares 3 4 3 2 2 6 11" xfId="4522"/>
    <cellStyle name="Separador de milhares 3 4 3 2 2 6 12" xfId="4542"/>
    <cellStyle name="Separador de milhares 3 4 3 2 2 6 13" xfId="5631"/>
    <cellStyle name="Separador de milhares 3 4 3 2 2 6 14" xfId="5721"/>
    <cellStyle name="Separador de milhares 3 4 3 2 2 6 15" xfId="5804"/>
    <cellStyle name="Separador de milhares 3 4 3 2 2 6 16" xfId="5877"/>
    <cellStyle name="Separador de milhares 3 4 3 2 2 6 17" xfId="5925"/>
    <cellStyle name="Separador de milhares 3 4 3 2 2 6 18" xfId="5957"/>
    <cellStyle name="Separador de milhares 3 4 3 2 2 6 19" xfId="7567"/>
    <cellStyle name="Separador de milhares 3 4 3 2 2 6 2" xfId="3647"/>
    <cellStyle name="Separador de milhares 3 4 3 2 2 6 2 2" xfId="22307"/>
    <cellStyle name="Separador de milhares 3 4 3 2 2 6 2 3" xfId="33495"/>
    <cellStyle name="Separador de milhares 3 4 3 2 2 6 20" xfId="7604"/>
    <cellStyle name="Separador de milhares 3 4 3 2 2 6 21" xfId="7624"/>
    <cellStyle name="Separador de milhares 3 4 3 2 2 6 22" xfId="8808"/>
    <cellStyle name="Separador de milhares 3 4 3 2 2 6 23" xfId="8905"/>
    <cellStyle name="Separador de milhares 3 4 3 2 2 6 24" xfId="9000"/>
    <cellStyle name="Separador de milhares 3 4 3 2 2 6 25" xfId="9081"/>
    <cellStyle name="Separador de milhares 3 4 3 2 2 6 26" xfId="9148"/>
    <cellStyle name="Separador de milhares 3 4 3 2 2 6 27" xfId="9200"/>
    <cellStyle name="Separador de milhares 3 4 3 2 2 6 28" xfId="9322"/>
    <cellStyle name="Separador de milhares 3 4 3 2 2 6 29" xfId="9342"/>
    <cellStyle name="Separador de milhares 3 4 3 2 2 6 3" xfId="3794"/>
    <cellStyle name="Separador de milhares 3 4 3 2 2 6 3 2" xfId="24200"/>
    <cellStyle name="Separador de milhares 3 4 3 2 2 6 3 3" xfId="35386"/>
    <cellStyle name="Separador de milhares 3 4 3 2 2 6 30" xfId="9759"/>
    <cellStyle name="Separador de milhares 3 4 3 2 2 6 31" xfId="9779"/>
    <cellStyle name="Separador de milhares 3 4 3 2 2 6 32" xfId="10198"/>
    <cellStyle name="Separador de milhares 3 4 3 2 2 6 4" xfId="3937"/>
    <cellStyle name="Separador de milhares 3 4 3 2 2 6 4 2" xfId="26096"/>
    <cellStyle name="Separador de milhares 3 4 3 2 2 6 4 3" xfId="37282"/>
    <cellStyle name="Separador de milhares 3 4 3 2 2 6 5" xfId="4070"/>
    <cellStyle name="Separador de milhares 3 4 3 2 2 6 5 2" xfId="27992"/>
    <cellStyle name="Separador de milhares 3 4 3 2 2 6 5 3" xfId="39178"/>
    <cellStyle name="Separador de milhares 3 4 3 2 2 6 6" xfId="4172"/>
    <cellStyle name="Separador de milhares 3 4 3 2 2 6 6 2" xfId="29888"/>
    <cellStyle name="Separador de milhares 3 4 3 2 2 6 6 3" xfId="41074"/>
    <cellStyle name="Separador de milhares 3 4 3 2 2 6 7" xfId="4271"/>
    <cellStyle name="Separador de milhares 3 4 3 2 2 6 8" xfId="4355"/>
    <cellStyle name="Separador de milhares 3 4 3 2 2 6 9" xfId="4428"/>
    <cellStyle name="Separador de milhares 3 4 3 2 2 7" xfId="2567"/>
    <cellStyle name="Separador de milhares 3 4 3 2 2 7 2" xfId="20727"/>
    <cellStyle name="Separador de milhares 3 4 3 2 2 7 3" xfId="31915"/>
    <cellStyle name="Separador de milhares 3 4 3 2 2 8" xfId="2906"/>
    <cellStyle name="Separador de milhares 3 4 3 2 2 8 2" xfId="22620"/>
    <cellStyle name="Separador de milhares 3 4 3 2 2 8 3" xfId="33806"/>
    <cellStyle name="Separador de milhares 3 4 3 2 2 9" xfId="2975"/>
    <cellStyle name="Separador de milhares 3 4 3 2 2 9 2" xfId="24516"/>
    <cellStyle name="Separador de milhares 3 4 3 2 2 9 3" xfId="35702"/>
    <cellStyle name="Separador de milhares 3 4 3 2 20" xfId="4683"/>
    <cellStyle name="Separador de milhares 3 4 3 2 21" xfId="4994"/>
    <cellStyle name="Separador de milhares 3 4 3 2 22" xfId="5550"/>
    <cellStyle name="Separador de milhares 3 4 3 2 23" xfId="5087"/>
    <cellStyle name="Separador de milhares 3 4 3 2 24" xfId="5876"/>
    <cellStyle name="Separador de milhares 3 4 3 2 25" xfId="5924"/>
    <cellStyle name="Separador de milhares 3 4 3 2 26" xfId="7394"/>
    <cellStyle name="Separador de milhares 3 4 3 2 27" xfId="7566"/>
    <cellStyle name="Separador de milhares 3 4 3 2 28" xfId="7603"/>
    <cellStyle name="Separador de milhares 3 4 3 2 29" xfId="7787"/>
    <cellStyle name="Separador de milhares 3 4 3 2 3" xfId="595"/>
    <cellStyle name="Separador de milhares 3 4 3 2 3 10" xfId="4315"/>
    <cellStyle name="Separador de milhares 3 4 3 2 3 11" xfId="4395"/>
    <cellStyle name="Separador de milhares 3 4 3 2 3 12" xfId="4459"/>
    <cellStyle name="Separador de milhares 3 4 3 2 3 13" xfId="4915"/>
    <cellStyle name="Separador de milhares 3 4 3 2 3 14" xfId="5560"/>
    <cellStyle name="Separador de milhares 3 4 3 2 3 15" xfId="5449"/>
    <cellStyle name="Separador de milhares 3 4 3 2 3 16" xfId="5685"/>
    <cellStyle name="Separador de milhares 3 4 3 2 3 17" xfId="4800"/>
    <cellStyle name="Separador de milhares 3 4 3 2 3 18" xfId="5846"/>
    <cellStyle name="Separador de milhares 3 4 3 2 3 19" xfId="7506"/>
    <cellStyle name="Separador de milhares 3 4 3 2 3 2" xfId="2675"/>
    <cellStyle name="Separador de milhares 3 4 3 2 3 2 2" xfId="20885"/>
    <cellStyle name="Separador de milhares 3 4 3 2 3 2 3" xfId="32073"/>
    <cellStyle name="Separador de milhares 3 4 3 2 3 20" xfId="7152"/>
    <cellStyle name="Separador de milhares 3 4 3 2 3 21" xfId="7390"/>
    <cellStyle name="Separador de milhares 3 4 3 2 3 22" xfId="8051"/>
    <cellStyle name="Separador de milhares 3 4 3 2 3 23" xfId="7673"/>
    <cellStyle name="Separador de milhares 3 4 3 2 3 24" xfId="8756"/>
    <cellStyle name="Separador de milhares 3 4 3 2 3 25" xfId="8861"/>
    <cellStyle name="Separador de milhares 3 4 3 2 3 26" xfId="8957"/>
    <cellStyle name="Separador de milhares 3 4 3 2 3 27" xfId="9042"/>
    <cellStyle name="Separador de milhares 3 4 3 2 3 28" xfId="7914"/>
    <cellStyle name="Separador de milhares 3 4 3 2 3 29" xfId="8014"/>
    <cellStyle name="Separador de milhares 3 4 3 2 3 3" xfId="2578"/>
    <cellStyle name="Separador de milhares 3 4 3 2 3 3 2" xfId="22778"/>
    <cellStyle name="Separador de milhares 3 4 3 2 3 3 3" xfId="33964"/>
    <cellStyle name="Separador de milhares 3 4 3 2 3 30" xfId="9505"/>
    <cellStyle name="Separador de milhares 3 4 3 2 3 31" xfId="9384"/>
    <cellStyle name="Separador de milhares 3 4 3 2 3 32" xfId="10072"/>
    <cellStyle name="Separador de milhares 3 4 3 2 3 4" xfId="2841"/>
    <cellStyle name="Separador de milhares 3 4 3 2 3 4 2" xfId="24674"/>
    <cellStyle name="Separador de milhares 3 4 3 2 3 4 3" xfId="35860"/>
    <cellStyle name="Separador de milhares 3 4 3 2 3 5" xfId="3899"/>
    <cellStyle name="Separador de milhares 3 4 3 2 3 5 2" xfId="26570"/>
    <cellStyle name="Separador de milhares 3 4 3 2 3 5 3" xfId="37756"/>
    <cellStyle name="Separador de milhares 3 4 3 2 3 6" xfId="3812"/>
    <cellStyle name="Separador de milhares 3 4 3 2 3 6 2" xfId="28466"/>
    <cellStyle name="Separador de milhares 3 4 3 2 3 6 3" xfId="39652"/>
    <cellStyle name="Separador de milhares 3 4 3 2 3 7" xfId="2436"/>
    <cellStyle name="Separador de milhares 3 4 3 2 3 8" xfId="3870"/>
    <cellStyle name="Separador de milhares 3 4 3 2 3 9" xfId="4222"/>
    <cellStyle name="Separador de milhares 3 4 3 2 30" xfId="8805"/>
    <cellStyle name="Separador de milhares 3 4 3 2 31" xfId="8904"/>
    <cellStyle name="Separador de milhares 3 4 3 2 32" xfId="8999"/>
    <cellStyle name="Separador de milhares 3 4 3 2 33" xfId="9080"/>
    <cellStyle name="Separador de milhares 3 4 3 2 34" xfId="9147"/>
    <cellStyle name="Separador de milhares 3 4 3 2 35" xfId="8480"/>
    <cellStyle name="Separador de milhares 3 4 3 2 36" xfId="9214"/>
    <cellStyle name="Separador de milhares 3 4 3 2 37" xfId="9425"/>
    <cellStyle name="Separador de milhares 3 4 3 2 38" xfId="9758"/>
    <cellStyle name="Separador de milhares 3 4 3 2 39" xfId="10044"/>
    <cellStyle name="Separador de milhares 3 4 3 2 4" xfId="911"/>
    <cellStyle name="Separador de milhares 3 4 3 2 4 10" xfId="3002"/>
    <cellStyle name="Separador de milhares 3 4 3 2 4 11" xfId="2465"/>
    <cellStyle name="Separador de milhares 3 4 3 2 4 12" xfId="3244"/>
    <cellStyle name="Separador de milhares 3 4 3 2 4 13" xfId="5072"/>
    <cellStyle name="Separador de milhares 3 4 3 2 4 14" xfId="5339"/>
    <cellStyle name="Separador de milhares 3 4 3 2 4 15" xfId="4990"/>
    <cellStyle name="Separador de milhares 3 4 3 2 4 16" xfId="5695"/>
    <cellStyle name="Separador de milhares 3 4 3 2 4 17" xfId="5003"/>
    <cellStyle name="Separador de milhares 3 4 3 2 4 18" xfId="5398"/>
    <cellStyle name="Separador de milhares 3 4 3 2 4 19" xfId="7262"/>
    <cellStyle name="Separador de milhares 3 4 3 2 4 2" xfId="2879"/>
    <cellStyle name="Separador de milhares 3 4 3 2 4 2 2" xfId="21201"/>
    <cellStyle name="Separador de milhares 3 4 3 2 4 2 3" xfId="32389"/>
    <cellStyle name="Separador de milhares 3 4 3 2 4 20" xfId="7032"/>
    <cellStyle name="Separador de milhares 3 4 3 2 4 21" xfId="7277"/>
    <cellStyle name="Separador de milhares 3 4 3 2 4 22" xfId="8207"/>
    <cellStyle name="Separador de milhares 3 4 3 2 4 23" xfId="7936"/>
    <cellStyle name="Separador de milhares 3 4 3 2 4 24" xfId="7639"/>
    <cellStyle name="Separador de milhares 3 4 3 2 4 25" xfId="7977"/>
    <cellStyle name="Separador de milhares 3 4 3 2 4 26" xfId="8652"/>
    <cellStyle name="Separador de milhares 3 4 3 2 4 27" xfId="8225"/>
    <cellStyle name="Separador de milhares 3 4 3 2 4 28" xfId="8542"/>
    <cellStyle name="Separador de milhares 3 4 3 2 4 29" xfId="8745"/>
    <cellStyle name="Separador de milhares 3 4 3 2 4 3" xfId="3500"/>
    <cellStyle name="Separador de milhares 3 4 3 2 4 3 2" xfId="23094"/>
    <cellStyle name="Separador de milhares 3 4 3 2 4 3 3" xfId="34280"/>
    <cellStyle name="Separador de milhares 3 4 3 2 4 30" xfId="9563"/>
    <cellStyle name="Separador de milhares 3 4 3 2 4 31" xfId="9468"/>
    <cellStyle name="Separador de milhares 3 4 3 2 4 32" xfId="10100"/>
    <cellStyle name="Separador de milhares 3 4 3 2 4 4" xfId="2252"/>
    <cellStyle name="Separador de milhares 3 4 3 2 4 4 2" xfId="24990"/>
    <cellStyle name="Separador de milhares 3 4 3 2 4 4 3" xfId="36176"/>
    <cellStyle name="Separador de milhares 3 4 3 2 4 5" xfId="3206"/>
    <cellStyle name="Separador de milhares 3 4 3 2 4 5 2" xfId="26886"/>
    <cellStyle name="Separador de milhares 3 4 3 2 4 5 3" xfId="38072"/>
    <cellStyle name="Separador de milhares 3 4 3 2 4 6" xfId="3246"/>
    <cellStyle name="Separador de milhares 3 4 3 2 4 6 2" xfId="28782"/>
    <cellStyle name="Separador de milhares 3 4 3 2 4 6 3" xfId="39968"/>
    <cellStyle name="Separador de milhares 3 4 3 2 4 7" xfId="3229"/>
    <cellStyle name="Separador de milhares 3 4 3 2 4 8" xfId="3402"/>
    <cellStyle name="Separador de milhares 3 4 3 2 4 9" xfId="4104"/>
    <cellStyle name="Separador de milhares 3 4 3 2 5" xfId="1227"/>
    <cellStyle name="Separador de milhares 3 4 3 2 5 10" xfId="3351"/>
    <cellStyle name="Separador de milhares 3 4 3 2 5 11" xfId="3232"/>
    <cellStyle name="Separador de milhares 3 4 3 2 5 12" xfId="4050"/>
    <cellStyle name="Separador de milhares 3 4 3 2 5 13" xfId="5225"/>
    <cellStyle name="Separador de milhares 3 4 3 2 5 14" xfId="5571"/>
    <cellStyle name="Separador de milhares 3 4 3 2 5 15" xfId="5227"/>
    <cellStyle name="Separador de milhares 3 4 3 2 5 16" xfId="5615"/>
    <cellStyle name="Separador de milhares 3 4 3 2 5 17" xfId="4813"/>
    <cellStyle name="Separador de milhares 3 4 3 2 5 18" xfId="4624"/>
    <cellStyle name="Separador de milhares 3 4 3 2 5 19" xfId="7519"/>
    <cellStyle name="Separador de milhares 3 4 3 2 5 2" xfId="3099"/>
    <cellStyle name="Separador de milhares 3 4 3 2 5 2 2" xfId="21517"/>
    <cellStyle name="Separador de milhares 3 4 3 2 5 2 3" xfId="32705"/>
    <cellStyle name="Separador de milhares 3 4 3 2 5 20" xfId="7466"/>
    <cellStyle name="Separador de milhares 3 4 3 2 5 21" xfId="7283"/>
    <cellStyle name="Separador de milhares 3 4 3 2 5 22" xfId="8375"/>
    <cellStyle name="Separador de milhares 3 4 3 2 5 23" xfId="8473"/>
    <cellStyle name="Separador de milhares 3 4 3 2 5 24" xfId="7746"/>
    <cellStyle name="Separador de milhares 3 4 3 2 5 25" xfId="8136"/>
    <cellStyle name="Separador de milhares 3 4 3 2 5 26" xfId="8341"/>
    <cellStyle name="Separador de milhares 3 4 3 2 5 27" xfId="7863"/>
    <cellStyle name="Separador de milhares 3 4 3 2 5 28" xfId="8693"/>
    <cellStyle name="Separador de milhares 3 4 3 2 5 29" xfId="9197"/>
    <cellStyle name="Separador de milhares 3 4 3 2 5 3" xfId="2589"/>
    <cellStyle name="Separador de milhares 3 4 3 2 5 3 2" xfId="23410"/>
    <cellStyle name="Separador de milhares 3 4 3 2 5 3 3" xfId="34596"/>
    <cellStyle name="Separador de milhares 3 4 3 2 5 30" xfId="9621"/>
    <cellStyle name="Separador de milhares 3 4 3 2 5 31" xfId="9655"/>
    <cellStyle name="Separador de milhares 3 4 3 2 5 32" xfId="10128"/>
    <cellStyle name="Separador de milhares 3 4 3 2 5 4" xfId="3381"/>
    <cellStyle name="Separador de milhares 3 4 3 2 5 4 2" xfId="25306"/>
    <cellStyle name="Separador de milhares 3 4 3 2 5 4 3" xfId="36492"/>
    <cellStyle name="Separador de milhares 3 4 3 2 5 5" xfId="3911"/>
    <cellStyle name="Separador de milhares 3 4 3 2 5 5 2" xfId="27202"/>
    <cellStyle name="Separador de milhares 3 4 3 2 5 5 3" xfId="38388"/>
    <cellStyle name="Separador de milhares 3 4 3 2 5 6" xfId="3217"/>
    <cellStyle name="Separador de milhares 3 4 3 2 5 6 2" xfId="29098"/>
    <cellStyle name="Separador de milhares 3 4 3 2 5 6 3" xfId="40284"/>
    <cellStyle name="Separador de milhares 3 4 3 2 5 7" xfId="3181"/>
    <cellStyle name="Separador de milhares 3 4 3 2 5 8" xfId="2922"/>
    <cellStyle name="Separador de milhares 3 4 3 2 5 9" xfId="3046"/>
    <cellStyle name="Separador de milhares 3 4 3 2 6" xfId="1543"/>
    <cellStyle name="Separador de milhares 3 4 3 2 6 10" xfId="3403"/>
    <cellStyle name="Separador de milhares 3 4 3 2 6 11" xfId="2921"/>
    <cellStyle name="Separador de milhares 3 4 3 2 6 12" xfId="4246"/>
    <cellStyle name="Separador de milhares 3 4 3 2 6 13" xfId="5381"/>
    <cellStyle name="Separador de milhares 3 4 3 2 6 14" xfId="4967"/>
    <cellStyle name="Separador de milhares 3 4 3 2 6 15" xfId="5618"/>
    <cellStyle name="Separador de milhares 3 4 3 2 6 16" xfId="5098"/>
    <cellStyle name="Separador de milhares 3 4 3 2 6 17" xfId="5387"/>
    <cellStyle name="Separador de milhares 3 4 3 2 6 18" xfId="5733"/>
    <cellStyle name="Separador de milhares 3 4 3 2 6 19" xfId="7287"/>
    <cellStyle name="Separador de milhares 3 4 3 2 6 2" xfId="3321"/>
    <cellStyle name="Separador de milhares 3 4 3 2 6 2 2" xfId="21833"/>
    <cellStyle name="Separador de milhares 3 4 3 2 6 2 3" xfId="33021"/>
    <cellStyle name="Separador de milhares 3 4 3 2 6 20" xfId="7145"/>
    <cellStyle name="Separador de milhares 3 4 3 2 6 21" xfId="7131"/>
    <cellStyle name="Separador de milhares 3 4 3 2 6 22" xfId="8545"/>
    <cellStyle name="Separador de milhares 3 4 3 2 6 23" xfId="8776"/>
    <cellStyle name="Separador de milhares 3 4 3 2 6 24" xfId="8668"/>
    <cellStyle name="Separador de milhares 3 4 3 2 6 25" xfId="7849"/>
    <cellStyle name="Separador de milhares 3 4 3 2 6 26" xfId="7756"/>
    <cellStyle name="Separador de milhares 3 4 3 2 6 27" xfId="8609"/>
    <cellStyle name="Separador de milhares 3 4 3 2 6 28" xfId="9241"/>
    <cellStyle name="Separador de milhares 3 4 3 2 6 29" xfId="9260"/>
    <cellStyle name="Separador de milhares 3 4 3 2 6 3" xfId="2942"/>
    <cellStyle name="Separador de milhares 3 4 3 2 6 3 2" xfId="23726"/>
    <cellStyle name="Separador de milhares 3 4 3 2 6 3 3" xfId="34912"/>
    <cellStyle name="Separador de milhares 3 4 3 2 6 30" xfId="9674"/>
    <cellStyle name="Separador de milhares 3 4 3 2 6 31" xfId="9749"/>
    <cellStyle name="Separador de milhares 3 4 3 2 6 32" xfId="10156"/>
    <cellStyle name="Separador de milhares 3 4 3 2 6 4" xfId="2314"/>
    <cellStyle name="Separador de milhares 3 4 3 2 6 4 2" xfId="25622"/>
    <cellStyle name="Separador de milhares 3 4 3 2 6 4 3" xfId="36808"/>
    <cellStyle name="Separador de milhares 3 4 3 2 6 5" xfId="3422"/>
    <cellStyle name="Separador de milhares 3 4 3 2 6 5 2" xfId="27518"/>
    <cellStyle name="Separador de milhares 3 4 3 2 6 5 3" xfId="38704"/>
    <cellStyle name="Separador de milhares 3 4 3 2 6 6" xfId="2882"/>
    <cellStyle name="Separador de milhares 3 4 3 2 6 6 2" xfId="29414"/>
    <cellStyle name="Separador de milhares 3 4 3 2 6 6 3" xfId="40600"/>
    <cellStyle name="Separador de milhares 3 4 3 2 6 7" xfId="4145"/>
    <cellStyle name="Separador de milhares 3 4 3 2 6 8" xfId="2898"/>
    <cellStyle name="Separador de milhares 3 4 3 2 6 9" xfId="3762"/>
    <cellStyle name="Separador de milhares 3 4 3 2 7" xfId="1859"/>
    <cellStyle name="Separador de milhares 3 4 3 2 7 10" xfId="4442"/>
    <cellStyle name="Separador de milhares 3 4 3 2 7 11" xfId="4493"/>
    <cellStyle name="Separador de milhares 3 4 3 2 7 12" xfId="4528"/>
    <cellStyle name="Separador de milhares 3 4 3 2 7 13" xfId="5552"/>
    <cellStyle name="Separador de milhares 3 4 3 2 7 14" xfId="5655"/>
    <cellStyle name="Separador de milhares 3 4 3 2 7 15" xfId="5748"/>
    <cellStyle name="Separador de milhares 3 4 3 2 7 16" xfId="5823"/>
    <cellStyle name="Separador de milhares 3 4 3 2 7 17" xfId="5888"/>
    <cellStyle name="Separador de milhares 3 4 3 2 7 18" xfId="5936"/>
    <cellStyle name="Separador de milhares 3 4 3 2 7 19" xfId="7399"/>
    <cellStyle name="Separador de milhares 3 4 3 2 7 2" xfId="3548"/>
    <cellStyle name="Separador de milhares 3 4 3 2 7 2 2" xfId="22149"/>
    <cellStyle name="Separador de milhares 3 4 3 2 7 2 3" xfId="33337"/>
    <cellStyle name="Separador de milhares 3 4 3 2 7 20" xfId="7575"/>
    <cellStyle name="Separador de milhares 3 4 3 2 7 21" xfId="7610"/>
    <cellStyle name="Separador de milhares 3 4 3 2 7 22" xfId="8722"/>
    <cellStyle name="Separador de milhares 3 4 3 2 7 23" xfId="8830"/>
    <cellStyle name="Separador de milhares 3 4 3 2 7 24" xfId="8929"/>
    <cellStyle name="Separador de milhares 3 4 3 2 7 25" xfId="9021"/>
    <cellStyle name="Separador de milhares 3 4 3 2 7 26" xfId="9097"/>
    <cellStyle name="Separador de milhares 3 4 3 2 7 27" xfId="9164"/>
    <cellStyle name="Separador de milhares 3 4 3 2 7 28" xfId="9296"/>
    <cellStyle name="Separador de milhares 3 4 3 2 7 29" xfId="9328"/>
    <cellStyle name="Separador de milhares 3 4 3 2 7 3" xfId="3692"/>
    <cellStyle name="Separador de milhares 3 4 3 2 7 3 2" xfId="24042"/>
    <cellStyle name="Separador de milhares 3 4 3 2 7 3 3" xfId="35228"/>
    <cellStyle name="Separador de milhares 3 4 3 2 7 30" xfId="9730"/>
    <cellStyle name="Separador de milhares 3 4 3 2 7 31" xfId="9765"/>
    <cellStyle name="Separador de milhares 3 4 3 2 7 32" xfId="10184"/>
    <cellStyle name="Separador de milhares 3 4 3 2 7 4" xfId="3833"/>
    <cellStyle name="Separador de milhares 3 4 3 2 7 4 2" xfId="25938"/>
    <cellStyle name="Separador de milhares 3 4 3 2 7 4 3" xfId="37124"/>
    <cellStyle name="Separador de milhares 3 4 3 2 7 5" xfId="3979"/>
    <cellStyle name="Separador de milhares 3 4 3 2 7 5 2" xfId="27834"/>
    <cellStyle name="Separador de milhares 3 4 3 2 7 5 3" xfId="39020"/>
    <cellStyle name="Separador de milhares 3 4 3 2 7 6" xfId="4097"/>
    <cellStyle name="Separador de milhares 3 4 3 2 7 6 2" xfId="29730"/>
    <cellStyle name="Separador de milhares 3 4 3 2 7 6 3" xfId="40916"/>
    <cellStyle name="Separador de milhares 3 4 3 2 7 7" xfId="4193"/>
    <cellStyle name="Separador de milhares 3 4 3 2 7 8" xfId="4288"/>
    <cellStyle name="Separador de milhares 3 4 3 2 7 9" xfId="4372"/>
    <cellStyle name="Separador de milhares 3 4 3 2 8" xfId="2161"/>
    <cellStyle name="Separador de milhares 3 4 3 2 8 10" xfId="4053"/>
    <cellStyle name="Separador de milhares 3 4 3 2 8 11" xfId="3895"/>
    <cellStyle name="Separador de milhares 3 4 3 2 8 12" xfId="4226"/>
    <cellStyle name="Separador de milhares 3 4 3 2 8 13" xfId="4762"/>
    <cellStyle name="Separador de milhares 3 4 3 2 8 14" xfId="4924"/>
    <cellStyle name="Separador de milhares 3 4 3 2 8 15" xfId="5083"/>
    <cellStyle name="Separador de milhares 3 4 3 2 8 16" xfId="5372"/>
    <cellStyle name="Separador de milhares 3 4 3 2 8 17" xfId="4823"/>
    <cellStyle name="Separador de milhares 3 4 3 2 8 18" xfId="5785"/>
    <cellStyle name="Separador de milhares 3 4 3 2 8 19" xfId="7500"/>
    <cellStyle name="Separador de milhares 3 4 3 2 8 2" xfId="2458"/>
    <cellStyle name="Separador de milhares 3 4 3 2 8 20" xfId="7116"/>
    <cellStyle name="Separador de milhares 3 4 3 2 8 21" xfId="7126"/>
    <cellStyle name="Separador de milhares 3 4 3 2 8 22" xfId="7873"/>
    <cellStyle name="Separador de milhares 3 4 3 2 8 23" xfId="8727"/>
    <cellStyle name="Separador de milhares 3 4 3 2 8 24" xfId="7952"/>
    <cellStyle name="Separador de milhares 3 4 3 2 8 25" xfId="8023"/>
    <cellStyle name="Separador de milhares 3 4 3 2 8 26" xfId="8280"/>
    <cellStyle name="Separador de milhares 3 4 3 2 8 27" xfId="8586"/>
    <cellStyle name="Separador de milhares 3 4 3 2 8 28" xfId="7939"/>
    <cellStyle name="Separador de milhares 3 4 3 2 8 29" xfId="9243"/>
    <cellStyle name="Separador de milhares 3 4 3 2 8 3" xfId="2891"/>
    <cellStyle name="Separador de milhares 3 4 3 2 8 30" xfId="9451"/>
    <cellStyle name="Separador de milhares 3 4 3 2 8 31" xfId="9732"/>
    <cellStyle name="Separador de milhares 3 4 3 2 8 32" xfId="10212"/>
    <cellStyle name="Separador de milhares 3 4 3 2 8 4" xfId="2392"/>
    <cellStyle name="Separador de milhares 3 4 3 2 8 5" xfId="2258"/>
    <cellStyle name="Separador de milhares 3 4 3 2 8 6" xfId="2726"/>
    <cellStyle name="Separador de milhares 3 4 3 2 8 7" xfId="4102"/>
    <cellStyle name="Separador de milhares 3 4 3 2 8 8" xfId="3651"/>
    <cellStyle name="Separador de milhares 3 4 3 2 8 9" xfId="3441"/>
    <cellStyle name="Separador de milhares 3 4 3 2 9" xfId="2359"/>
    <cellStyle name="Separador de milhares 3 4 3 2 9 2" xfId="22462"/>
    <cellStyle name="Separador de milhares 3 4 3 2 9 3" xfId="33648"/>
    <cellStyle name="Separador de milhares 3 4 3 20" xfId="2370"/>
    <cellStyle name="Separador de milhares 3 4 3 21" xfId="4636"/>
    <cellStyle name="Separador de milhares 3 4 3 22" xfId="4635"/>
    <cellStyle name="Separador de milhares 3 4 3 23" xfId="4824"/>
    <cellStyle name="Separador de milhares 3 4 3 24" xfId="5130"/>
    <cellStyle name="Separador de milhares 3 4 3 25" xfId="5511"/>
    <cellStyle name="Separador de milhares 3 4 3 26" xfId="5395"/>
    <cellStyle name="Separador de milhares 3 4 3 27" xfId="7171"/>
    <cellStyle name="Separador de milhares 3 4 3 28" xfId="7309"/>
    <cellStyle name="Separador de milhares 3 4 3 29" xfId="7339"/>
    <cellStyle name="Separador de milhares 3 4 3 3" xfId="345"/>
    <cellStyle name="Separador de milhares 3 4 3 3 10" xfId="3365"/>
    <cellStyle name="Separador de milhares 3 4 3 3 10 2" xfId="26322"/>
    <cellStyle name="Separador de milhares 3 4 3 3 10 3" xfId="37508"/>
    <cellStyle name="Separador de milhares 3 4 3 3 11" xfId="2457"/>
    <cellStyle name="Separador de milhares 3 4 3 3 11 2" xfId="28218"/>
    <cellStyle name="Separador de milhares 3 4 3 3 11 3" xfId="39404"/>
    <cellStyle name="Separador de milhares 3 4 3 3 12" xfId="3194"/>
    <cellStyle name="Separador de milhares 3 4 3 3 13" xfId="3331"/>
    <cellStyle name="Separador de milhares 3 4 3 3 14" xfId="3540"/>
    <cellStyle name="Separador de milhares 3 4 3 3 15" xfId="4057"/>
    <cellStyle name="Separador de milhares 3 4 3 3 16" xfId="2950"/>
    <cellStyle name="Separador de milhares 3 4 3 3 17" xfId="3369"/>
    <cellStyle name="Separador de milhares 3 4 3 3 18" xfId="4794"/>
    <cellStyle name="Separador de milhares 3 4 3 3 19" xfId="5363"/>
    <cellStyle name="Separador de milhares 3 4 3 3 2" xfId="663"/>
    <cellStyle name="Separador de milhares 3 4 3 3 2 10" xfId="4296"/>
    <cellStyle name="Separador de milhares 3 4 3 3 2 11" xfId="4377"/>
    <cellStyle name="Separador de milhares 3 4 3 3 2 12" xfId="4446"/>
    <cellStyle name="Separador de milhares 3 4 3 3 2 13" xfId="4954"/>
    <cellStyle name="Separador de milhares 3 4 3 3 2 14" xfId="4933"/>
    <cellStyle name="Separador de milhares 3 4 3 3 2 15" xfId="5197"/>
    <cellStyle name="Separador de milhares 3 4 3 3 2 16" xfId="4845"/>
    <cellStyle name="Separador de milhares 3 4 3 3 2 17" xfId="5530"/>
    <cellStyle name="Separador de milhares 3 4 3 3 2 18" xfId="5828"/>
    <cellStyle name="Separador de milhares 3 4 3 3 2 19" xfId="7047"/>
    <cellStyle name="Separador de milhares 3 4 3 3 2 2" xfId="2717"/>
    <cellStyle name="Separador de milhares 3 4 3 3 2 2 2" xfId="20953"/>
    <cellStyle name="Separador de milhares 3 4 3 3 2 2 3" xfId="32141"/>
    <cellStyle name="Separador de milhares 3 4 3 3 2 20" xfId="7474"/>
    <cellStyle name="Separador de milhares 3 4 3 3 2 21" xfId="7011"/>
    <cellStyle name="Separador de milhares 3 4 3 3 2 22" xfId="8081"/>
    <cellStyle name="Separador de milhares 3 4 3 3 2 23" xfId="8738"/>
    <cellStyle name="Separador de milhares 3 4 3 3 2 24" xfId="8553"/>
    <cellStyle name="Separador de milhares 3 4 3 3 2 25" xfId="8839"/>
    <cellStyle name="Separador de milhares 3 4 3 3 2 26" xfId="8936"/>
    <cellStyle name="Separador de milhares 3 4 3 3 2 27" xfId="9026"/>
    <cellStyle name="Separador de milhares 3 4 3 3 2 28" xfId="7858"/>
    <cellStyle name="Separador de milhares 3 4 3 3 2 29" xfId="9247"/>
    <cellStyle name="Separador de milhares 3 4 3 3 2 3" xfId="2905"/>
    <cellStyle name="Separador de milhares 3 4 3 3 2 3 2" xfId="22846"/>
    <cellStyle name="Separador de milhares 3 4 3 3 2 3 3" xfId="34032"/>
    <cellStyle name="Separador de milhares 3 4 3 3 2 30" xfId="9516"/>
    <cellStyle name="Separador de milhares 3 4 3 3 2 31" xfId="9736"/>
    <cellStyle name="Separador de milhares 3 4 3 3 2 32" xfId="10078"/>
    <cellStyle name="Separador de milhares 3 4 3 3 2 4" xfId="3434"/>
    <cellStyle name="Separador de milhares 3 4 3 3 2 4 2" xfId="24742"/>
    <cellStyle name="Separador de milhares 3 4 3 3 2 4 3" xfId="35928"/>
    <cellStyle name="Separador de milhares 3 4 3 3 2 5" xfId="2352"/>
    <cellStyle name="Separador de milhares 3 4 3 3 2 5 2" xfId="26638"/>
    <cellStyle name="Separador de milhares 3 4 3 3 2 5 3" xfId="37824"/>
    <cellStyle name="Separador de milhares 3 4 3 3 2 6" xfId="3260"/>
    <cellStyle name="Separador de milhares 3 4 3 3 2 6 2" xfId="28534"/>
    <cellStyle name="Separador de milhares 3 4 3 3 2 6 3" xfId="39720"/>
    <cellStyle name="Separador de milhares 3 4 3 3 2 7" xfId="4110"/>
    <cellStyle name="Separador de milhares 3 4 3 3 2 8" xfId="3016"/>
    <cellStyle name="Separador de milhares 3 4 3 3 2 9" xfId="4201"/>
    <cellStyle name="Separador de milhares 3 4 3 3 20" xfId="5201"/>
    <cellStyle name="Separador de milhares 3 4 3 3 21" xfId="5301"/>
    <cellStyle name="Separador de milhares 3 4 3 3 22" xfId="5417"/>
    <cellStyle name="Separador de milhares 3 4 3 3 23" xfId="5140"/>
    <cellStyle name="Separador de milhares 3 4 3 3 24" xfId="6974"/>
    <cellStyle name="Separador de milhares 3 4 3 3 25" xfId="7113"/>
    <cellStyle name="Separador de milhares 3 4 3 3 26" xfId="7335"/>
    <cellStyle name="Separador de milhares 3 4 3 3 27" xfId="7916"/>
    <cellStyle name="Separador de milhares 3 4 3 3 28" xfId="8067"/>
    <cellStyle name="Separador de milhares 3 4 3 3 29" xfId="7781"/>
    <cellStyle name="Separador de milhares 3 4 3 3 3" xfId="979"/>
    <cellStyle name="Separador de milhares 3 4 3 3 3 10" xfId="3538"/>
    <cellStyle name="Separador de milhares 3 4 3 3 3 11" xfId="2639"/>
    <cellStyle name="Separador de milhares 3 4 3 3 3 12" xfId="4140"/>
    <cellStyle name="Separador de milhares 3 4 3 3 3 13" xfId="5109"/>
    <cellStyle name="Separador de milhares 3 4 3 3 3 14" xfId="5000"/>
    <cellStyle name="Separador de milhares 3 4 3 3 3 15" xfId="5692"/>
    <cellStyle name="Separador de milhares 3 4 3 3 3 16" xfId="4750"/>
    <cellStyle name="Separador de milhares 3 4 3 3 3 17" xfId="5765"/>
    <cellStyle name="Separador de milhares 3 4 3 3 3 18" xfId="4664"/>
    <cellStyle name="Separador de milhares 3 4 3 3 3 19" xfId="7437"/>
    <cellStyle name="Separador de milhares 3 4 3 3 3 2" xfId="2925"/>
    <cellStyle name="Separador de milhares 3 4 3 3 3 2 2" xfId="21269"/>
    <cellStyle name="Separador de milhares 3 4 3 3 3 2 3" xfId="32457"/>
    <cellStyle name="Separador de milhares 3 4 3 3 3 20" xfId="7104"/>
    <cellStyle name="Separador de milhares 3 4 3 3 3 21" xfId="7059"/>
    <cellStyle name="Separador de milhares 3 4 3 3 3 22" xfId="8237"/>
    <cellStyle name="Separador de milhares 3 4 3 3 3 23" xfId="8648"/>
    <cellStyle name="Separador de milhares 3 4 3 3 3 24" xfId="8152"/>
    <cellStyle name="Separador de milhares 3 4 3 3 3 25" xfId="7768"/>
    <cellStyle name="Separador de milhares 3 4 3 3 3 26" xfId="7740"/>
    <cellStyle name="Separador de milhares 3 4 3 3 3 27" xfId="7680"/>
    <cellStyle name="Separador de milhares 3 4 3 3 3 28" xfId="9027"/>
    <cellStyle name="Separador de milhares 3 4 3 3 3 29" xfId="9218"/>
    <cellStyle name="Separador de milhares 3 4 3 3 3 3" xfId="2996"/>
    <cellStyle name="Separador de milhares 3 4 3 3 3 3 2" xfId="23162"/>
    <cellStyle name="Separador de milhares 3 4 3 3 3 3 3" xfId="34348"/>
    <cellStyle name="Separador de milhares 3 4 3 3 3 30" xfId="9573"/>
    <cellStyle name="Separador de milhares 3 4 3 3 3 31" xfId="9706"/>
    <cellStyle name="Separador de milhares 3 4 3 3 3 32" xfId="10106"/>
    <cellStyle name="Separador de milhares 3 4 3 3 3 4" xfId="3640"/>
    <cellStyle name="Separador de milhares 3 4 3 3 3 4 2" xfId="25058"/>
    <cellStyle name="Separador de milhares 3 4 3 3 3 4 3" xfId="36244"/>
    <cellStyle name="Separador de milhares 3 4 3 3 3 5" xfId="3292"/>
    <cellStyle name="Separador de milhares 3 4 3 3 3 5 2" xfId="26954"/>
    <cellStyle name="Separador de milhares 3 4 3 3 3 5 3" xfId="38140"/>
    <cellStyle name="Separador de milhares 3 4 3 3 3 6" xfId="2559"/>
    <cellStyle name="Separador de milhares 3 4 3 3 3 6 2" xfId="28850"/>
    <cellStyle name="Separador de milhares 3 4 3 3 3 6 3" xfId="40036"/>
    <cellStyle name="Separador de milhares 3 4 3 3 3 7" xfId="3245"/>
    <cellStyle name="Separador de milhares 3 4 3 3 3 8" xfId="2886"/>
    <cellStyle name="Separador de milhares 3 4 3 3 3 9" xfId="3942"/>
    <cellStyle name="Separador de milhares 3 4 3 3 30" xfId="8281"/>
    <cellStyle name="Separador de milhares 3 4 3 3 31" xfId="7921"/>
    <cellStyle name="Separador de milhares 3 4 3 3 32" xfId="7857"/>
    <cellStyle name="Separador de milhares 3 4 3 3 33" xfId="9099"/>
    <cellStyle name="Separador de milhares 3 4 3 3 34" xfId="8521"/>
    <cellStyle name="Separador de milhares 3 4 3 3 35" xfId="9461"/>
    <cellStyle name="Separador de milhares 3 4 3 3 36" xfId="9511"/>
    <cellStyle name="Separador de milhares 3 4 3 3 37" xfId="10050"/>
    <cellStyle name="Separador de milhares 3 4 3 3 4" xfId="1295"/>
    <cellStyle name="Separador de milhares 3 4 3 3 4 10" xfId="4182"/>
    <cellStyle name="Separador de milhares 3 4 3 3 4 11" xfId="4281"/>
    <cellStyle name="Separador de milhares 3 4 3 3 4 12" xfId="4365"/>
    <cellStyle name="Separador de milhares 3 4 3 3 4 13" xfId="5258"/>
    <cellStyle name="Separador de milhares 3 4 3 3 4 14" xfId="5100"/>
    <cellStyle name="Separador de milhares 3 4 3 3 4 15" xfId="5151"/>
    <cellStyle name="Separador de milhares 3 4 3 3 4 16" xfId="5770"/>
    <cellStyle name="Separador de milhares 3 4 3 3 4 17" xfId="5519"/>
    <cellStyle name="Separador de milhares 3 4 3 3 4 18" xfId="5263"/>
    <cellStyle name="Separador de milhares 3 4 3 3 4 19" xfId="7480"/>
    <cellStyle name="Separador de milhares 3 4 3 3 4 2" xfId="3137"/>
    <cellStyle name="Separador de milhares 3 4 3 3 4 2 2" xfId="21585"/>
    <cellStyle name="Separador de milhares 3 4 3 3 4 2 3" xfId="32773"/>
    <cellStyle name="Separador de milhares 3 4 3 3 4 20" xfId="7009"/>
    <cellStyle name="Separador de milhares 3 4 3 3 4 21" xfId="7439"/>
    <cellStyle name="Separador de milhares 3 4 3 3 4 22" xfId="8406"/>
    <cellStyle name="Separador de milhares 3 4 3 3 4 23" xfId="7996"/>
    <cellStyle name="Separador de milhares 3 4 3 3 4 24" xfId="8212"/>
    <cellStyle name="Separador de milhares 3 4 3 3 4 25" xfId="8530"/>
    <cellStyle name="Separador de milhares 3 4 3 3 4 26" xfId="8820"/>
    <cellStyle name="Separador de milhares 3 4 3 3 4 27" xfId="8918"/>
    <cellStyle name="Separador de milhares 3 4 3 3 4 28" xfId="9173"/>
    <cellStyle name="Separador de milhares 3 4 3 3 4 29" xfId="9306"/>
    <cellStyle name="Separador de milhares 3 4 3 3 4 3" xfId="3126"/>
    <cellStyle name="Separador de milhares 3 4 3 3 4 3 2" xfId="23478"/>
    <cellStyle name="Separador de milhares 3 4 3 3 4 3 3" xfId="34664"/>
    <cellStyle name="Separador de milhares 3 4 3 3 4 30" xfId="9631"/>
    <cellStyle name="Separador de milhares 3 4 3 3 4 31" xfId="9489"/>
    <cellStyle name="Separador de milhares 3 4 3 3 4 32" xfId="10134"/>
    <cellStyle name="Separador de milhares 3 4 3 3 4 4" xfId="3728"/>
    <cellStyle name="Separador de milhares 3 4 3 3 4 4 2" xfId="25374"/>
    <cellStyle name="Separador de milhares 3 4 3 3 4 4 3" xfId="36560"/>
    <cellStyle name="Separador de milhares 3 4 3 3 4 5" xfId="3473"/>
    <cellStyle name="Separador de milhares 3 4 3 3 4 5 2" xfId="27270"/>
    <cellStyle name="Separador de milhares 3 4 3 3 4 5 3" xfId="38456"/>
    <cellStyle name="Separador de milhares 3 4 3 3 4 6" xfId="2608"/>
    <cellStyle name="Separador de milhares 3 4 3 3 4 6 2" xfId="29166"/>
    <cellStyle name="Separador de milhares 3 4 3 3 4 6 3" xfId="40352"/>
    <cellStyle name="Separador de milhares 3 4 3 3 4 7" xfId="3287"/>
    <cellStyle name="Separador de milhares 3 4 3 3 4 8" xfId="3413"/>
    <cellStyle name="Separador de milhares 3 4 3 3 4 9" xfId="2557"/>
    <cellStyle name="Separador de milhares 3 4 3 3 5" xfId="1611"/>
    <cellStyle name="Separador de milhares 3 4 3 3 5 10" xfId="4027"/>
    <cellStyle name="Separador de milhares 3 4 3 3 5 11" xfId="2683"/>
    <cellStyle name="Separador de milhares 3 4 3 3 5 12" xfId="2785"/>
    <cellStyle name="Separador de milhares 3 4 3 3 5 13" xfId="5423"/>
    <cellStyle name="Separador de milhares 3 4 3 3 5 14" xfId="4687"/>
    <cellStyle name="Separador de milhares 3 4 3 3 5 15" xfId="5473"/>
    <cellStyle name="Separador de milhares 3 4 3 3 5 16" xfId="5181"/>
    <cellStyle name="Separador de milhares 3 4 3 3 5 17" xfId="4622"/>
    <cellStyle name="Separador de milhares 3 4 3 3 5 18" xfId="5659"/>
    <cellStyle name="Separador de milhares 3 4 3 3 5 19" xfId="7081"/>
    <cellStyle name="Separador de milhares 3 4 3 3 5 2" xfId="3373"/>
    <cellStyle name="Separador de milhares 3 4 3 3 5 2 2" xfId="21901"/>
    <cellStyle name="Separador de milhares 3 4 3 3 5 2 3" xfId="33089"/>
    <cellStyle name="Separador de milhares 3 4 3 3 5 20" xfId="7102"/>
    <cellStyle name="Separador de milhares 3 4 3 3 5 21" xfId="6953"/>
    <cellStyle name="Separador de milhares 3 4 3 3 5 22" xfId="8583"/>
    <cellStyle name="Separador de milhares 3 4 3 3 5 23" xfId="8108"/>
    <cellStyle name="Separador de milhares 3 4 3 3 5 24" xfId="8075"/>
    <cellStyle name="Separador de milhares 3 4 3 3 5 25" xfId="8353"/>
    <cellStyle name="Separador de milhares 3 4 3 3 5 26" xfId="8063"/>
    <cellStyle name="Separador de milhares 3 4 3 3 5 27" xfId="7867"/>
    <cellStyle name="Separador de milhares 3 4 3 3 5 28" xfId="9254"/>
    <cellStyle name="Separador de milhares 3 4 3 3 5 29" xfId="9045"/>
    <cellStyle name="Separador de milhares 3 4 3 3 5 3" xfId="2278"/>
    <cellStyle name="Separador de milhares 3 4 3 3 5 3 2" xfId="23794"/>
    <cellStyle name="Separador de milhares 3 4 3 3 5 3 3" xfId="34980"/>
    <cellStyle name="Separador de milhares 3 4 3 3 5 30" xfId="9685"/>
    <cellStyle name="Separador de milhares 3 4 3 3 5 31" xfId="9529"/>
    <cellStyle name="Separador de milhares 3 4 3 3 5 32" xfId="10162"/>
    <cellStyle name="Separador de milhares 3 4 3 3 5 4" xfId="3602"/>
    <cellStyle name="Separador de milhares 3 4 3 3 5 4 2" xfId="25690"/>
    <cellStyle name="Separador de milhares 3 4 3 3 5 4 3" xfId="36876"/>
    <cellStyle name="Separador de milhares 3 4 3 3 5 5" xfId="2743"/>
    <cellStyle name="Separador de milhares 3 4 3 3 5 5 2" xfId="27586"/>
    <cellStyle name="Separador de milhares 3 4 3 3 5 5 3" xfId="38772"/>
    <cellStyle name="Separador de milhares 3 4 3 3 5 6" xfId="3889"/>
    <cellStyle name="Separador de milhares 3 4 3 3 5 6 2" xfId="29482"/>
    <cellStyle name="Separador de milhares 3 4 3 3 5 6 3" xfId="40668"/>
    <cellStyle name="Separador de milhares 3 4 3 3 5 7" xfId="2395"/>
    <cellStyle name="Separador de milhares 3 4 3 3 5 8" xfId="2878"/>
    <cellStyle name="Separador de milhares 3 4 3 3 5 9" xfId="2515"/>
    <cellStyle name="Separador de milhares 3 4 3 3 6" xfId="1927"/>
    <cellStyle name="Separador de milhares 3 4 3 3 6 10" xfId="4460"/>
    <cellStyle name="Separador de milhares 3 4 3 3 6 11" xfId="4504"/>
    <cellStyle name="Separador de milhares 3 4 3 3 6 12" xfId="4534"/>
    <cellStyle name="Separador de milhares 3 4 3 3 6 13" xfId="5591"/>
    <cellStyle name="Separador de milhares 3 4 3 3 6 14" xfId="5679"/>
    <cellStyle name="Separador de milhares 3 4 3 3 6 15" xfId="5775"/>
    <cellStyle name="Separador de milhares 3 4 3 3 6 16" xfId="5847"/>
    <cellStyle name="Separador de milhares 3 4 3 3 6 17" xfId="5903"/>
    <cellStyle name="Separador de milhares 3 4 3 3 6 18" xfId="5946"/>
    <cellStyle name="Separador de milhares 3 4 3 3 6 19" xfId="7144"/>
    <cellStyle name="Separador de milhares 3 4 3 3 6 2" xfId="3590"/>
    <cellStyle name="Separador de milhares 3 4 3 3 6 2 2" xfId="22217"/>
    <cellStyle name="Separador de milhares 3 4 3 3 6 2 3" xfId="33405"/>
    <cellStyle name="Separador de milhares 3 4 3 3 6 20" xfId="7586"/>
    <cellStyle name="Separador de milhares 3 4 3 3 6 21" xfId="7616"/>
    <cellStyle name="Separador de milhares 3 4 3 3 6 22" xfId="8757"/>
    <cellStyle name="Separador de milhares 3 4 3 3 6 23" xfId="8862"/>
    <cellStyle name="Separador de milhares 3 4 3 3 6 24" xfId="8958"/>
    <cellStyle name="Separador de milhares 3 4 3 3 6 25" xfId="9043"/>
    <cellStyle name="Separador de milhares 3 4 3 3 6 26" xfId="9116"/>
    <cellStyle name="Separador de milhares 3 4 3 3 6 27" xfId="9180"/>
    <cellStyle name="Separador de milhares 3 4 3 3 6 28" xfId="9309"/>
    <cellStyle name="Separador de milhares 3 4 3 3 6 29" xfId="9334"/>
    <cellStyle name="Separador de milhares 3 4 3 3 6 3" xfId="3740"/>
    <cellStyle name="Separador de milhares 3 4 3 3 6 3 2" xfId="24110"/>
    <cellStyle name="Separador de milhares 3 4 3 3 6 3 3" xfId="35296"/>
    <cellStyle name="Separador de milhares 3 4 3 3 6 30" xfId="9743"/>
    <cellStyle name="Separador de milhares 3 4 3 3 6 31" xfId="9771"/>
    <cellStyle name="Separador de milhares 3 4 3 3 6 32" xfId="10190"/>
    <cellStyle name="Separador de milhares 3 4 3 3 6 4" xfId="3874"/>
    <cellStyle name="Separador de milhares 3 4 3 3 6 4 2" xfId="26006"/>
    <cellStyle name="Separador de milhares 3 4 3 3 6 4 3" xfId="37192"/>
    <cellStyle name="Separador de milhares 3 4 3 3 6 5" xfId="4021"/>
    <cellStyle name="Separador de milhares 3 4 3 3 6 5 2" xfId="27902"/>
    <cellStyle name="Separador de milhares 3 4 3 3 6 5 3" xfId="39088"/>
    <cellStyle name="Separador de milhares 3 4 3 3 6 6" xfId="4129"/>
    <cellStyle name="Separador de milhares 3 4 3 3 6 6 2" xfId="29798"/>
    <cellStyle name="Separador de milhares 3 4 3 3 6 6 3" xfId="40984"/>
    <cellStyle name="Separador de milhares 3 4 3 3 6 7" xfId="4223"/>
    <cellStyle name="Separador de milhares 3 4 3 3 6 8" xfId="4316"/>
    <cellStyle name="Separador de milhares 3 4 3 3 6 9" xfId="4396"/>
    <cellStyle name="Separador de milhares 3 4 3 3 7" xfId="2509"/>
    <cellStyle name="Separador de milhares 3 4 3 3 7 2" xfId="20637"/>
    <cellStyle name="Separador de milhares 3 4 3 3 7 3" xfId="31825"/>
    <cellStyle name="Separador de milhares 3 4 3 3 8" xfId="3528"/>
    <cellStyle name="Separador de milhares 3 4 3 3 8 2" xfId="22530"/>
    <cellStyle name="Separador de milhares 3 4 3 3 8 3" xfId="33716"/>
    <cellStyle name="Separador de milhares 3 4 3 3 9" xfId="2713"/>
    <cellStyle name="Separador de milhares 3 4 3 3 9 2" xfId="24426"/>
    <cellStyle name="Separador de milhares 3 4 3 3 9 3" xfId="35612"/>
    <cellStyle name="Separador de milhares 3 4 3 30" xfId="7733"/>
    <cellStyle name="Separador de milhares 3 4 3 31" xfId="8284"/>
    <cellStyle name="Separador de milhares 3 4 3 32" xfId="7766"/>
    <cellStyle name="Separador de milhares 3 4 3 33" xfId="8245"/>
    <cellStyle name="Separador de milhares 3 4 3 34" xfId="8277"/>
    <cellStyle name="Separador de milhares 3 4 3 35" xfId="8501"/>
    <cellStyle name="Separador de milhares 3 4 3 36" xfId="8574"/>
    <cellStyle name="Separador de milhares 3 4 3 37" xfId="7905"/>
    <cellStyle name="Separador de milhares 3 4 3 38" xfId="9404"/>
    <cellStyle name="Separador de milhares 3 4 3 39" xfId="9589"/>
    <cellStyle name="Separador de milhares 3 4 3 4" xfId="505"/>
    <cellStyle name="Separador de milhares 3 4 3 4 10" xfId="2260"/>
    <cellStyle name="Separador de milhares 3 4 3 4 11" xfId="3975"/>
    <cellStyle name="Separador de milhares 3 4 3 4 12" xfId="3595"/>
    <cellStyle name="Separador de milhares 3 4 3 4 13" xfId="4878"/>
    <cellStyle name="Separador de milhares 3 4 3 4 14" xfId="4875"/>
    <cellStyle name="Separador de milhares 3 4 3 4 15" xfId="5610"/>
    <cellStyle name="Separador de milhares 3 4 3 4 16" xfId="4951"/>
    <cellStyle name="Separador de milhares 3 4 3 4 17" xfId="5026"/>
    <cellStyle name="Separador de milhares 3 4 3 4 18" xfId="5642"/>
    <cellStyle name="Separador de milhares 3 4 3 4 19" xfId="7270"/>
    <cellStyle name="Separador de milhares 3 4 3 4 2" xfId="2615"/>
    <cellStyle name="Separador de milhares 3 4 3 4 2 2" xfId="20795"/>
    <cellStyle name="Separador de milhares 3 4 3 4 2 3" xfId="31983"/>
    <cellStyle name="Separador de milhares 3 4 3 4 20" xfId="7553"/>
    <cellStyle name="Separador de milhares 3 4 3 4 21" xfId="7074"/>
    <cellStyle name="Separador de milhares 3 4 3 4 22" xfId="8004"/>
    <cellStyle name="Separador de milhares 3 4 3 4 23" xfId="8676"/>
    <cellStyle name="Separador de milhares 3 4 3 4 24" xfId="8507"/>
    <cellStyle name="Separador de milhares 3 4 3 4 25" xfId="8191"/>
    <cellStyle name="Separador de milhares 3 4 3 4 26" xfId="8096"/>
    <cellStyle name="Separador de milhares 3 4 3 4 27" xfId="8012"/>
    <cellStyle name="Separador de milhares 3 4 3 4 28" xfId="8204"/>
    <cellStyle name="Separador de milhares 3 4 3 4 29" xfId="9229"/>
    <cellStyle name="Separador de milhares 3 4 3 4 3" xfId="2819"/>
    <cellStyle name="Separador de milhares 3 4 3 4 3 2" xfId="22688"/>
    <cellStyle name="Separador de milhares 3 4 3 4 3 3" xfId="33874"/>
    <cellStyle name="Separador de milhares 3 4 3 4 30" xfId="9492"/>
    <cellStyle name="Separador de milhares 3 4 3 4 31" xfId="9717"/>
    <cellStyle name="Separador de milhares 3 4 3 4 32" xfId="10064"/>
    <cellStyle name="Separador de milhares 3 4 3 4 4" xfId="3061"/>
    <cellStyle name="Separador de milhares 3 4 3 4 4 2" xfId="24584"/>
    <cellStyle name="Separador de milhares 3 4 3 4 4 3" xfId="35770"/>
    <cellStyle name="Separador de milhares 3 4 3 4 5" xfId="3320"/>
    <cellStyle name="Separador de milhares 3 4 3 4 5 2" xfId="26480"/>
    <cellStyle name="Separador de milhares 3 4 3 4 5 3" xfId="37666"/>
    <cellStyle name="Separador de milhares 3 4 3 4 6" xfId="2399"/>
    <cellStyle name="Separador de milhares 3 4 3 4 6 2" xfId="28376"/>
    <cellStyle name="Separador de milhares 3 4 3 4 6 3" xfId="39562"/>
    <cellStyle name="Separador de milhares 3 4 3 4 7" xfId="3545"/>
    <cellStyle name="Separador de milhares 3 4 3 4 8" xfId="3688"/>
    <cellStyle name="Separador de milhares 3 4 3 4 9" xfId="2533"/>
    <cellStyle name="Separador de milhares 3 4 3 40" xfId="10036"/>
    <cellStyle name="Separador de milhares 3 4 3 5" xfId="821"/>
    <cellStyle name="Separador de milhares 3 4 3 5 10" xfId="4274"/>
    <cellStyle name="Separador de milhares 3 4 3 5 11" xfId="4358"/>
    <cellStyle name="Separador de milhares 3 4 3 5 12" xfId="4430"/>
    <cellStyle name="Separador de milhares 3 4 3 5 13" xfId="5037"/>
    <cellStyle name="Separador de milhares 3 4 3 5 14" xfId="5192"/>
    <cellStyle name="Separador de milhares 3 4 3 5 15" xfId="5604"/>
    <cellStyle name="Separador de milhares 3 4 3 5 16" xfId="4894"/>
    <cellStyle name="Separador de milhares 3 4 3 5 17" xfId="5383"/>
    <cellStyle name="Separador de milhares 3 4 3 5 18" xfId="5807"/>
    <cellStyle name="Separador de milhares 3 4 3 5 19" xfId="7465"/>
    <cellStyle name="Separador de milhares 3 4 3 5 2" xfId="2823"/>
    <cellStyle name="Separador de milhares 3 4 3 5 2 2" xfId="21111"/>
    <cellStyle name="Separador de milhares 3 4 3 5 2 3" xfId="32299"/>
    <cellStyle name="Separador de milhares 3 4 3 5 20" xfId="7324"/>
    <cellStyle name="Separador de milhares 3 4 3 5 21" xfId="7520"/>
    <cellStyle name="Separador de milhares 3 4 3 5 22" xfId="8166"/>
    <cellStyle name="Separador de milhares 3 4 3 5 23" xfId="7751"/>
    <cellStyle name="Separador de milhares 3 4 3 5 24" xfId="8520"/>
    <cellStyle name="Separador de milhares 3 4 3 5 25" xfId="8811"/>
    <cellStyle name="Separador de milhares 3 4 3 5 26" xfId="8910"/>
    <cellStyle name="Separador de milhares 3 4 3 5 27" xfId="9002"/>
    <cellStyle name="Separador de milhares 3 4 3 5 28" xfId="9159"/>
    <cellStyle name="Separador de milhares 3 4 3 5 29" xfId="8241"/>
    <cellStyle name="Separador de milhares 3 4 3 5 3" xfId="3262"/>
    <cellStyle name="Separador de milhares 3 4 3 5 3 2" xfId="23004"/>
    <cellStyle name="Separador de milhares 3 4 3 5 3 3" xfId="34190"/>
    <cellStyle name="Separador de milhares 3 4 3 5 30" xfId="9548"/>
    <cellStyle name="Separador de milhares 3 4 3 5 31" xfId="9410"/>
    <cellStyle name="Separador de milhares 3 4 3 5 32" xfId="10092"/>
    <cellStyle name="Separador de milhares 3 4 3 5 4" xfId="2507"/>
    <cellStyle name="Separador de milhares 3 4 3 5 4 2" xfId="24900"/>
    <cellStyle name="Separador de milhares 3 4 3 5 4 3" xfId="36086"/>
    <cellStyle name="Separador de milhares 3 4 3 5 5" xfId="2682"/>
    <cellStyle name="Separador de milhares 3 4 3 5 5 2" xfId="26796"/>
    <cellStyle name="Separador de milhares 3 4 3 5 5 3" xfId="37982"/>
    <cellStyle name="Separador de milhares 3 4 3 5 6" xfId="3573"/>
    <cellStyle name="Separador de milhares 3 4 3 5 6 2" xfId="28692"/>
    <cellStyle name="Separador de milhares 3 4 3 5 6 3" xfId="39878"/>
    <cellStyle name="Separador de milhares 3 4 3 5 7" xfId="3065"/>
    <cellStyle name="Separador de milhares 3 4 3 5 8" xfId="3442"/>
    <cellStyle name="Separador de milhares 3 4 3 5 9" xfId="4175"/>
    <cellStyle name="Separador de milhares 3 4 3 6" xfId="1137"/>
    <cellStyle name="Separador de milhares 3 4 3 6 10" xfId="2652"/>
    <cellStyle name="Separador de milhares 3 4 3 6 11" xfId="2700"/>
    <cellStyle name="Separador de milhares 3 4 3 6 12" xfId="4045"/>
    <cellStyle name="Separador de milhares 3 4 3 6 13" xfId="5186"/>
    <cellStyle name="Separador de milhares 3 4 3 6 14" xfId="5402"/>
    <cellStyle name="Separador de milhares 3 4 3 6 15" xfId="5465"/>
    <cellStyle name="Separador de milhares 3 4 3 6 16" xfId="4983"/>
    <cellStyle name="Separador de milhares 3 4 3 6 17" xfId="5320"/>
    <cellStyle name="Separador de milhares 3 4 3 6 18" xfId="5350"/>
    <cellStyle name="Separador de milhares 3 4 3 6 19" xfId="7325"/>
    <cellStyle name="Separador de milhares 3 4 3 6 2" xfId="3041"/>
    <cellStyle name="Separador de milhares 3 4 3 6 2 2" xfId="21427"/>
    <cellStyle name="Separador de milhares 3 4 3 6 2 3" xfId="32615"/>
    <cellStyle name="Separador de milhares 3 4 3 6 20" xfId="7238"/>
    <cellStyle name="Separador de milhares 3 4 3 6 21" xfId="7180"/>
    <cellStyle name="Separador de milhares 3 4 3 6 22" xfId="8326"/>
    <cellStyle name="Separador de milhares 3 4 3 6 23" xfId="8305"/>
    <cellStyle name="Separador de milhares 3 4 3 6 24" xfId="8219"/>
    <cellStyle name="Separador de milhares 3 4 3 6 25" xfId="8289"/>
    <cellStyle name="Separador de milhares 3 4 3 6 26" xfId="7704"/>
    <cellStyle name="Separador de milhares 3 4 3 6 27" xfId="8556"/>
    <cellStyle name="Separador de milhares 3 4 3 6 28" xfId="9018"/>
    <cellStyle name="Separador de milhares 3 4 3 6 29" xfId="8209"/>
    <cellStyle name="Separador de milhares 3 4 3 6 3" xfId="3567"/>
    <cellStyle name="Separador de milhares 3 4 3 6 3 2" xfId="23320"/>
    <cellStyle name="Separador de milhares 3 4 3 6 3 3" xfId="34506"/>
    <cellStyle name="Separador de milhares 3 4 3 6 30" xfId="9606"/>
    <cellStyle name="Separador de milhares 3 4 3 6 31" xfId="9598"/>
    <cellStyle name="Separador de milhares 3 4 3 6 32" xfId="10120"/>
    <cellStyle name="Separador de milhares 3 4 3 6 4" xfId="2653"/>
    <cellStyle name="Separador de milhares 3 4 3 6 4 2" xfId="25216"/>
    <cellStyle name="Separador de milhares 3 4 3 6 4 3" xfId="36402"/>
    <cellStyle name="Separador de milhares 3 4 3 6 5" xfId="3198"/>
    <cellStyle name="Separador de milhares 3 4 3 6 5 2" xfId="27112"/>
    <cellStyle name="Separador de milhares 3 4 3 6 5 3" xfId="38298"/>
    <cellStyle name="Separador de milhares 3 4 3 6 6" xfId="3900"/>
    <cellStyle name="Separador de milhares 3 4 3 6 6 2" xfId="29008"/>
    <cellStyle name="Separador de milhares 3 4 3 6 6 3" xfId="40194"/>
    <cellStyle name="Separador de milhares 3 4 3 6 7" xfId="2241"/>
    <cellStyle name="Separador de milhares 3 4 3 6 8" xfId="2984"/>
    <cellStyle name="Separador de milhares 3 4 3 6 9" xfId="2780"/>
    <cellStyle name="Separador de milhares 3 4 3 7" xfId="1453"/>
    <cellStyle name="Separador de milhares 3 4 3 7 10" xfId="4408"/>
    <cellStyle name="Separador de milhares 3 4 3 7 11" xfId="4469"/>
    <cellStyle name="Separador de milhares 3 4 3 7 12" xfId="4510"/>
    <cellStyle name="Separador de milhares 3 4 3 7 13" xfId="5333"/>
    <cellStyle name="Separador de milhares 3 4 3 7 14" xfId="4810"/>
    <cellStyle name="Separador de milhares 3 4 3 7 15" xfId="5022"/>
    <cellStyle name="Separador de milhares 3 4 3 7 16" xfId="5134"/>
    <cellStyle name="Separador de milhares 3 4 3 7 17" xfId="5856"/>
    <cellStyle name="Separador de milhares 3 4 3 7 18" xfId="5910"/>
    <cellStyle name="Separador de milhares 3 4 3 7 19" xfId="7250"/>
    <cellStyle name="Separador de milhares 3 4 3 7 2" xfId="3256"/>
    <cellStyle name="Separador de milhares 3 4 3 7 2 2" xfId="21743"/>
    <cellStyle name="Separador de milhares 3 4 3 7 2 3" xfId="32931"/>
    <cellStyle name="Separador de milhares 3 4 3 7 20" xfId="7157"/>
    <cellStyle name="Separador de milhares 3 4 3 7 21" xfId="7592"/>
    <cellStyle name="Separador de milhares 3 4 3 7 22" xfId="8498"/>
    <cellStyle name="Separador de milhares 3 4 3 7 23" xfId="8599"/>
    <cellStyle name="Separador de milhares 3 4 3 7 24" xfId="8876"/>
    <cellStyle name="Separador de milhares 3 4 3 7 25" xfId="8973"/>
    <cellStyle name="Separador de milhares 3 4 3 7 26" xfId="9054"/>
    <cellStyle name="Separador de milhares 3 4 3 7 27" xfId="9129"/>
    <cellStyle name="Separador de milhares 3 4 3 7 28" xfId="9231"/>
    <cellStyle name="Separador de milhares 3 4 3 7 29" xfId="9203"/>
    <cellStyle name="Separador de milhares 3 4 3 7 3" xfId="2735"/>
    <cellStyle name="Separador de milhares 3 4 3 7 3 2" xfId="23636"/>
    <cellStyle name="Separador de milhares 3 4 3 7 3 3" xfId="34822"/>
    <cellStyle name="Separador de milhares 3 4 3 7 30" xfId="9663"/>
    <cellStyle name="Separador de milhares 3 4 3 7 31" xfId="9692"/>
    <cellStyle name="Separador de milhares 3 4 3 7 32" xfId="10148"/>
    <cellStyle name="Separador de milhares 3 4 3 7 4" xfId="2900"/>
    <cellStyle name="Separador de milhares 3 4 3 7 4 2" xfId="25532"/>
    <cellStyle name="Separador de milhares 3 4 3 7 4 3" xfId="36718"/>
    <cellStyle name="Separador de milhares 3 4 3 7 5" xfId="2592"/>
    <cellStyle name="Separador de milhares 3 4 3 7 5 2" xfId="27428"/>
    <cellStyle name="Separador de milhares 3 4 3 7 5 3" xfId="38614"/>
    <cellStyle name="Separador de milhares 3 4 3 7 6" xfId="2962"/>
    <cellStyle name="Separador de milhares 3 4 3 7 6 2" xfId="29324"/>
    <cellStyle name="Separador de milhares 3 4 3 7 6 3" xfId="40510"/>
    <cellStyle name="Separador de milhares 3 4 3 7 7" xfId="2424"/>
    <cellStyle name="Separador de milhares 3 4 3 7 8" xfId="4238"/>
    <cellStyle name="Separador de milhares 3 4 3 7 9" xfId="4329"/>
    <cellStyle name="Separador de milhares 3 4 3 8" xfId="1769"/>
    <cellStyle name="Separador de milhares 3 4 3 8 10" xfId="3530"/>
    <cellStyle name="Separador de milhares 3 4 3 8 11" xfId="3191"/>
    <cellStyle name="Separador de milhares 3 4 3 8 12" xfId="3053"/>
    <cellStyle name="Separador de milhares 3 4 3 8 13" xfId="5503"/>
    <cellStyle name="Separador de milhares 3 4 3 8 14" xfId="5313"/>
    <cellStyle name="Separador de milhares 3 4 3 8 15" xfId="4931"/>
    <cellStyle name="Separador de milhares 3 4 3 8 16" xfId="5584"/>
    <cellStyle name="Separador de milhares 3 4 3 8 17" xfId="5746"/>
    <cellStyle name="Separador de milhares 3 4 3 8 18" xfId="4981"/>
    <cellStyle name="Separador de milhares 3 4 3 8 19" xfId="7224"/>
    <cellStyle name="Separador de milhares 3 4 3 8 2" xfId="3492"/>
    <cellStyle name="Separador de milhares 3 4 3 8 2 2" xfId="22059"/>
    <cellStyle name="Separador de milhares 3 4 3 8 2 3" xfId="33247"/>
    <cellStyle name="Separador de milhares 3 4 3 8 20" xfId="7097"/>
    <cellStyle name="Separador de milhares 3 4 3 8 21" xfId="7207"/>
    <cellStyle name="Separador de milhares 3 4 3 8 22" xfId="8680"/>
    <cellStyle name="Separador de milhares 3 4 3 8 23" xfId="7774"/>
    <cellStyle name="Separador de milhares 3 4 3 8 24" xfId="7869"/>
    <cellStyle name="Separador de milhares 3 4 3 8 25" xfId="8151"/>
    <cellStyle name="Separador de milhares 3 4 3 8 26" xfId="7815"/>
    <cellStyle name="Separador de milhares 3 4 3 8 27" xfId="8153"/>
    <cellStyle name="Separador de milhares 3 4 3 8 28" xfId="9282"/>
    <cellStyle name="Separador de milhares 3 4 3 8 29" xfId="8950"/>
    <cellStyle name="Separador de milhares 3 4 3 8 3" xfId="3460"/>
    <cellStyle name="Separador de milhares 3 4 3 8 3 2" xfId="23952"/>
    <cellStyle name="Separador de milhares 3 4 3 8 3 3" xfId="35138"/>
    <cellStyle name="Separador de milhares 3 4 3 8 30" xfId="9719"/>
    <cellStyle name="Separador de milhares 3 4 3 8 31" xfId="9421"/>
    <cellStyle name="Separador de milhares 3 4 3 8 32" xfId="10176"/>
    <cellStyle name="Separador de milhares 3 4 3 8 4" xfId="2821"/>
    <cellStyle name="Separador de milhares 3 4 3 8 4 2" xfId="25848"/>
    <cellStyle name="Separador de milhares 3 4 3 8 4 3" xfId="37034"/>
    <cellStyle name="Separador de milhares 3 4 3 8 5" xfId="3112"/>
    <cellStyle name="Separador de milhares 3 4 3 8 5 2" xfId="27744"/>
    <cellStyle name="Separador de milhares 3 4 3 8 5 3" xfId="38930"/>
    <cellStyle name="Separador de milhares 3 4 3 8 6" xfId="3845"/>
    <cellStyle name="Separador de milhares 3 4 3 8 6 2" xfId="29640"/>
    <cellStyle name="Separador de milhares 3 4 3 8 6 3" xfId="40826"/>
    <cellStyle name="Separador de milhares 3 4 3 8 7" xfId="3750"/>
    <cellStyle name="Separador de milhares 3 4 3 8 8" xfId="3760"/>
    <cellStyle name="Separador de milhares 3 4 3 8 9" xfId="2598"/>
    <cellStyle name="Separador de milhares 3 4 3 9" xfId="2056"/>
    <cellStyle name="Separador de milhares 3 4 3 9 10" xfId="4230"/>
    <cellStyle name="Separador de milhares 3 4 3 9 11" xfId="4321"/>
    <cellStyle name="Separador de milhares 3 4 3 9 12" xfId="4401"/>
    <cellStyle name="Separador de milhares 3 4 3 9 13" xfId="4718"/>
    <cellStyle name="Separador de milhares 3 4 3 9 14" xfId="4716"/>
    <cellStyle name="Separador de milhares 3 4 3 9 15" xfId="5602"/>
    <cellStyle name="Separador de milhares 3 4 3 9 16" xfId="5008"/>
    <cellStyle name="Separador de milhares 3 4 3 9 17" xfId="4950"/>
    <cellStyle name="Separador de milhares 3 4 3 9 18" xfId="4960"/>
    <cellStyle name="Separador de milhares 3 4 3 9 19" xfId="7175"/>
    <cellStyle name="Separador de milhares 3 4 3 9 2" xfId="2402"/>
    <cellStyle name="Separador de milhares 3 4 3 9 20" xfId="7105"/>
    <cellStyle name="Separador de milhares 3 4 3 9 21" xfId="7260"/>
    <cellStyle name="Separador de milhares 3 4 3 9 22" xfId="7823"/>
    <cellStyle name="Separador de milhares 3 4 3 9 23" xfId="8247"/>
    <cellStyle name="Separador de milhares 3 4 3 9 24" xfId="7961"/>
    <cellStyle name="Separador de milhares 3 4 3 9 25" xfId="8590"/>
    <cellStyle name="Separador de milhares 3 4 3 9 26" xfId="8868"/>
    <cellStyle name="Separador de milhares 3 4 3 9 27" xfId="8964"/>
    <cellStyle name="Separador de milhares 3 4 3 9 28" xfId="9073"/>
    <cellStyle name="Separador de milhares 3 4 3 9 29" xfId="9029"/>
    <cellStyle name="Separador de milhares 3 4 3 9 3" xfId="2309"/>
    <cellStyle name="Separador de milhares 3 4 3 9 30" xfId="9438"/>
    <cellStyle name="Separador de milhares 3 4 3 9 31" xfId="9575"/>
    <cellStyle name="Separador de milhares 3 4 3 9 32" xfId="10204"/>
    <cellStyle name="Separador de milhares 3 4 3 9 4" xfId="3453"/>
    <cellStyle name="Separador de milhares 3 4 3 9 5" xfId="2595"/>
    <cellStyle name="Separador de milhares 3 4 3 9 6" xfId="3045"/>
    <cellStyle name="Separador de milhares 3 4 3 9 7" xfId="2274"/>
    <cellStyle name="Separador de milhares 3 4 3 9 8" xfId="3216"/>
    <cellStyle name="Separador de milhares 3 4 3 9 9" xfId="3120"/>
    <cellStyle name="Separador de milhares 3 4 30" xfId="5884"/>
    <cellStyle name="Separador de milhares 3 4 30 2" xfId="6232"/>
    <cellStyle name="Separador de milhares 3 4 30 3" xfId="5526"/>
    <cellStyle name="Separador de milhares 3 4 31" xfId="6517"/>
    <cellStyle name="Separador de milhares 3 4 32" xfId="6085"/>
    <cellStyle name="Separador de milhares 3 4 33" xfId="6889"/>
    <cellStyle name="Separador de milhares 3 4 34" xfId="6188"/>
    <cellStyle name="Separador de milhares 3 4 35" xfId="6512"/>
    <cellStyle name="Separador de milhares 3 4 36" xfId="6588"/>
    <cellStyle name="Separador de milhares 3 4 37" xfId="6136"/>
    <cellStyle name="Separador de milhares 3 4 38" xfId="6876"/>
    <cellStyle name="Separador de milhares 3 4 39" xfId="6246"/>
    <cellStyle name="Separador de milhares 3 4 4" xfId="209"/>
    <cellStyle name="Separador de milhares 3 4 4 10" xfId="3184"/>
    <cellStyle name="Separador de milhares 3 4 4 10 2" xfId="24290"/>
    <cellStyle name="Separador de milhares 3 4 4 10 3" xfId="35476"/>
    <cellStyle name="Separador de milhares 3 4 4 11" xfId="2345"/>
    <cellStyle name="Separador de milhares 3 4 4 11 2" xfId="26186"/>
    <cellStyle name="Separador de milhares 3 4 4 11 3" xfId="37372"/>
    <cellStyle name="Separador de milhares 3 4 4 12" xfId="2442"/>
    <cellStyle name="Separador de milhares 3 4 4 12 2" xfId="28082"/>
    <cellStyle name="Separador de milhares 3 4 4 12 3" xfId="39268"/>
    <cellStyle name="Separador de milhares 3 4 4 13" xfId="2273"/>
    <cellStyle name="Separador de milhares 3 4 4 14" xfId="4161"/>
    <cellStyle name="Separador de milhares 3 4 4 15" xfId="4085"/>
    <cellStyle name="Separador de milhares 3 4 4 16" xfId="3853"/>
    <cellStyle name="Separador de milhares 3 4 4 17" xfId="4156"/>
    <cellStyle name="Separador de milhares 3 4 4 18" xfId="2354"/>
    <cellStyle name="Separador de milhares 3 4 4 19" xfId="3015"/>
    <cellStyle name="Separador de milhares 3 4 4 2" xfId="367"/>
    <cellStyle name="Separador de milhares 3 4 4 2 10" xfId="3901"/>
    <cellStyle name="Separador de milhares 3 4 4 2 10 2" xfId="26344"/>
    <cellStyle name="Separador de milhares 3 4 4 2 10 3" xfId="37530"/>
    <cellStyle name="Separador de milhares 3 4 4 2 11" xfId="2466"/>
    <cellStyle name="Separador de milhares 3 4 4 2 11 2" xfId="28240"/>
    <cellStyle name="Separador de milhares 3 4 4 2 11 3" xfId="39426"/>
    <cellStyle name="Separador de milhares 3 4 4 2 12" xfId="3416"/>
    <cellStyle name="Separador de milhares 3 4 4 2 13" xfId="2471"/>
    <cellStyle name="Separador de milhares 3 4 4 2 14" xfId="3869"/>
    <cellStyle name="Separador de milhares 3 4 4 2 15" xfId="3983"/>
    <cellStyle name="Separador de milhares 3 4 4 2 16" xfId="3827"/>
    <cellStyle name="Separador de milhares 3 4 4 2 17" xfId="3161"/>
    <cellStyle name="Separador de milhares 3 4 4 2 18" xfId="4806"/>
    <cellStyle name="Separador de milhares 3 4 4 2 19" xfId="5561"/>
    <cellStyle name="Separador de milhares 3 4 4 2 2" xfId="685"/>
    <cellStyle name="Separador de milhares 3 4 4 2 2 10" xfId="3711"/>
    <cellStyle name="Separador de milhares 3 4 4 2 2 11" xfId="3440"/>
    <cellStyle name="Separador de milhares 3 4 4 2 2 12" xfId="3430"/>
    <cellStyle name="Separador de milhares 3 4 4 2 2 13" xfId="4964"/>
    <cellStyle name="Separador de milhares 3 4 4 2 2 14" xfId="4560"/>
    <cellStyle name="Separador de milhares 3 4 4 2 2 15" xfId="4605"/>
    <cellStyle name="Separador de milhares 3 4 4 2 2 16" xfId="5092"/>
    <cellStyle name="Separador de milhares 3 4 4 2 2 17" xfId="5429"/>
    <cellStyle name="Separador de milhares 3 4 4 2 2 18" xfId="5674"/>
    <cellStyle name="Separador de milhares 3 4 4 2 2 19" xfId="7382"/>
    <cellStyle name="Separador de milhares 3 4 4 2 2 2" xfId="2732"/>
    <cellStyle name="Separador de milhares 3 4 4 2 2 2 2" xfId="20975"/>
    <cellStyle name="Separador de milhares 3 4 4 2 2 2 3" xfId="32163"/>
    <cellStyle name="Separador de milhares 3 4 4 2 2 20" xfId="7094"/>
    <cellStyle name="Separador de milhares 3 4 4 2 2 21" xfId="7532"/>
    <cellStyle name="Separador de milhares 3 4 4 2 2 22" xfId="8092"/>
    <cellStyle name="Separador de milhares 3 4 4 2 2 23" xfId="8462"/>
    <cellStyle name="Separador de milhares 3 4 4 2 2 24" xfId="8377"/>
    <cellStyle name="Separador de milhares 3 4 4 2 2 25" xfId="8420"/>
    <cellStyle name="Separador de milhares 3 4 4 2 2 26" xfId="8251"/>
    <cellStyle name="Separador de milhares 3 4 4 2 2 27" xfId="8144"/>
    <cellStyle name="Separador de milhares 3 4 4 2 2 28" xfId="9167"/>
    <cellStyle name="Separador de milhares 3 4 4 2 2 29" xfId="8665"/>
    <cellStyle name="Separador de milhares 3 4 4 2 2 3" xfId="2215"/>
    <cellStyle name="Separador de milhares 3 4 4 2 2 3 2" xfId="22868"/>
    <cellStyle name="Separador de milhares 3 4 4 2 2 3 3" xfId="34054"/>
    <cellStyle name="Separador de milhares 3 4 4 2 2 30" xfId="9521"/>
    <cellStyle name="Separador de milhares 3 4 4 2 2 31" xfId="9650"/>
    <cellStyle name="Separador de milhares 3 4 4 2 2 32" xfId="10080"/>
    <cellStyle name="Separador de milhares 3 4 4 2 2 4" xfId="3372"/>
    <cellStyle name="Separador de milhares 3 4 4 2 2 4 2" xfId="24764"/>
    <cellStyle name="Separador de milhares 3 4 4 2 2 4 3" xfId="35950"/>
    <cellStyle name="Separador de milhares 3 4 4 2 2 5" xfId="3427"/>
    <cellStyle name="Separador de milhares 3 4 4 2 2 5 2" xfId="26660"/>
    <cellStyle name="Separador de milhares 3 4 4 2 2 5 3" xfId="37846"/>
    <cellStyle name="Separador de milhares 3 4 4 2 2 6" xfId="3832"/>
    <cellStyle name="Separador de milhares 3 4 4 2 2 6 2" xfId="28556"/>
    <cellStyle name="Separador de milhares 3 4 4 2 2 6 3" xfId="39742"/>
    <cellStyle name="Separador de milhares 3 4 4 2 2 7" xfId="2394"/>
    <cellStyle name="Separador de milhares 3 4 4 2 2 8" xfId="3998"/>
    <cellStyle name="Separador de milhares 3 4 4 2 2 9" xfId="3250"/>
    <cellStyle name="Separador de milhares 3 4 4 2 20" xfId="5139"/>
    <cellStyle name="Separador de milhares 3 4 4 2 21" xfId="5626"/>
    <cellStyle name="Separador de milhares 3 4 4 2 22" xfId="5495"/>
    <cellStyle name="Separador de milhares 3 4 4 2 23" xfId="4884"/>
    <cellStyle name="Separador de milhares 3 4 4 2 24" xfId="7022"/>
    <cellStyle name="Separador de milhares 3 4 4 2 25" xfId="7194"/>
    <cellStyle name="Separador de milhares 3 4 4 2 26" xfId="7365"/>
    <cellStyle name="Separador de milhares 3 4 4 2 27" xfId="7929"/>
    <cellStyle name="Separador de milhares 3 4 4 2 28" xfId="7678"/>
    <cellStyle name="Separador de milhares 3 4 4 2 29" xfId="7806"/>
    <cellStyle name="Separador de milhares 3 4 4 2 3" xfId="1001"/>
    <cellStyle name="Separador de milhares 3 4 4 2 3 10" xfId="4320"/>
    <cellStyle name="Separador de milhares 3 4 4 2 3 11" xfId="4400"/>
    <cellStyle name="Separador de milhares 3 4 4 2 3 12" xfId="4463"/>
    <cellStyle name="Separador de milhares 3 4 4 2 3 13" xfId="5122"/>
    <cellStyle name="Separador de milhares 3 4 4 2 3 14" xfId="5509"/>
    <cellStyle name="Separador de milhares 3 4 4 2 3 15" xfId="4765"/>
    <cellStyle name="Separador de milhares 3 4 4 2 3 16" xfId="5150"/>
    <cellStyle name="Separador de milhares 3 4 4 2 3 17" xfId="5540"/>
    <cellStyle name="Separador de milhares 3 4 4 2 3 18" xfId="5850"/>
    <cellStyle name="Separador de milhares 3 4 4 2 3 19" xfId="7072"/>
    <cellStyle name="Separador de milhares 3 4 4 2 3 2" xfId="2938"/>
    <cellStyle name="Separador de milhares 3 4 4 2 3 2 2" xfId="21291"/>
    <cellStyle name="Separador de milhares 3 4 4 2 3 2 3" xfId="32479"/>
    <cellStyle name="Separador de milhares 3 4 4 2 3 20" xfId="7544"/>
    <cellStyle name="Separador de milhares 3 4 4 2 3 21" xfId="7237"/>
    <cellStyle name="Separador de milhares 3 4 4 2 3 22" xfId="8249"/>
    <cellStyle name="Separador de milhares 3 4 4 2 3 23" xfId="8098"/>
    <cellStyle name="Separador de milhares 3 4 4 2 3 24" xfId="8589"/>
    <cellStyle name="Separador de milhares 3 4 4 2 3 25" xfId="8867"/>
    <cellStyle name="Separador de milhares 3 4 4 2 3 26" xfId="8963"/>
    <cellStyle name="Separador de milhares 3 4 4 2 3 27" xfId="9047"/>
    <cellStyle name="Separador de milhares 3 4 4 2 3 28" xfId="9145"/>
    <cellStyle name="Separador de milhares 3 4 4 2 3 29" xfId="8562"/>
    <cellStyle name="Separador de milhares 3 4 4 2 3 3" xfId="2410"/>
    <cellStyle name="Separador de milhares 3 4 4 2 3 3 2" xfId="23184"/>
    <cellStyle name="Separador de milhares 3 4 4 2 3 3 3" xfId="34370"/>
    <cellStyle name="Separador de milhares 3 4 4 2 3 30" xfId="9576"/>
    <cellStyle name="Separador de milhares 3 4 4 2 3 31" xfId="9524"/>
    <cellStyle name="Separador de milhares 3 4 4 2 3 32" xfId="10108"/>
    <cellStyle name="Separador de milhares 3 4 4 2 3 4" xfId="3066"/>
    <cellStyle name="Separador de milhares 3 4 4 2 3 4 2" xfId="25080"/>
    <cellStyle name="Separador de milhares 3 4 4 2 3 4 3" xfId="36266"/>
    <cellStyle name="Separador de milhares 3 4 4 2 3 5" xfId="2535"/>
    <cellStyle name="Separador de milhares 3 4 4 2 3 5 2" xfId="26976"/>
    <cellStyle name="Separador de milhares 3 4 4 2 3 5 3" xfId="38162"/>
    <cellStyle name="Separador de milhares 3 4 4 2 3 6" xfId="3761"/>
    <cellStyle name="Separador de milhares 3 4 4 2 3 6 2" xfId="28872"/>
    <cellStyle name="Separador de milhares 3 4 4 2 3 6 3" xfId="40058"/>
    <cellStyle name="Separador de milhares 3 4 4 2 3 7" xfId="2934"/>
    <cellStyle name="Separador de milhares 3 4 4 2 3 8" xfId="3479"/>
    <cellStyle name="Separador de milhares 3 4 4 2 3 9" xfId="4229"/>
    <cellStyle name="Separador de milhares 3 4 4 2 30" xfId="8214"/>
    <cellStyle name="Separador de milhares 3 4 4 2 31" xfId="8435"/>
    <cellStyle name="Separador de milhares 3 4 4 2 32" xfId="8230"/>
    <cellStyle name="Separador de milhares 3 4 4 2 33" xfId="8661"/>
    <cellStyle name="Separador de milhares 3 4 4 2 34" xfId="8697"/>
    <cellStyle name="Separador de milhares 3 4 4 2 35" xfId="9465"/>
    <cellStyle name="Separador de milhares 3 4 4 2 36" xfId="9386"/>
    <cellStyle name="Separador de milhares 3 4 4 2 37" xfId="10052"/>
    <cellStyle name="Separador de milhares 3 4 4 2 4" xfId="1317"/>
    <cellStyle name="Separador de milhares 3 4 4 2 4 10" xfId="4015"/>
    <cellStyle name="Separador de milhares 3 4 4 2 4 11" xfId="3390"/>
    <cellStyle name="Separador de milhares 3 4 4 2 4 12" xfId="3839"/>
    <cellStyle name="Separador de milhares 3 4 4 2 4 13" xfId="5269"/>
    <cellStyle name="Separador de milhares 3 4 4 2 4 14" xfId="4859"/>
    <cellStyle name="Separador de milhares 3 4 4 2 4 15" xfId="4749"/>
    <cellStyle name="Separador de milhares 3 4 4 2 4 16" xfId="4819"/>
    <cellStyle name="Separador de milhares 3 4 4 2 4 17" xfId="5406"/>
    <cellStyle name="Separador de milhares 3 4 4 2 4 18" xfId="5295"/>
    <cellStyle name="Separador de milhares 3 4 4 2 4 19" xfId="7048"/>
    <cellStyle name="Separador de milhares 3 4 4 2 4 2" xfId="3151"/>
    <cellStyle name="Separador de milhares 3 4 4 2 4 2 2" xfId="21607"/>
    <cellStyle name="Separador de milhares 3 4 4 2 4 2 3" xfId="32795"/>
    <cellStyle name="Separador de milhares 3 4 4 2 4 20" xfId="7405"/>
    <cellStyle name="Separador de milhares 3 4 4 2 4 21" xfId="7030"/>
    <cellStyle name="Separador de milhares 3 4 4 2 4 22" xfId="8418"/>
    <cellStyle name="Separador de milhares 3 4 4 2 4 23" xfId="8659"/>
    <cellStyle name="Separador de milhares 3 4 4 2 4 24" xfId="8115"/>
    <cellStyle name="Separador de milhares 3 4 4 2 4 25" xfId="8428"/>
    <cellStyle name="Separador de milhares 3 4 4 2 4 26" xfId="8007"/>
    <cellStyle name="Separador de milhares 3 4 4 2 4 27" xfId="8502"/>
    <cellStyle name="Separador de milhares 3 4 4 2 4 28" xfId="8199"/>
    <cellStyle name="Separador de milhares 3 4 4 2 4 29" xfId="9224"/>
    <cellStyle name="Separador de milhares 3 4 4 2 4 3" xfId="2795"/>
    <cellStyle name="Separador de milhares 3 4 4 2 4 3 2" xfId="23500"/>
    <cellStyle name="Separador de milhares 3 4 4 2 4 3 3" xfId="34686"/>
    <cellStyle name="Separador de milhares 3 4 4 2 4 30" xfId="9635"/>
    <cellStyle name="Separador de milhares 3 4 4 2 4 31" xfId="9712"/>
    <cellStyle name="Separador de milhares 3 4 4 2 4 32" xfId="10136"/>
    <cellStyle name="Separador de milhares 3 4 4 2 4 4" xfId="2691"/>
    <cellStyle name="Separador de milhares 3 4 4 2 4 4 2" xfId="25396"/>
    <cellStyle name="Separador de milhares 3 4 4 2 4 4 3" xfId="36582"/>
    <cellStyle name="Separador de milhares 3 4 4 2 4 5" xfId="2927"/>
    <cellStyle name="Separador de milhares 3 4 4 2 4 5 2" xfId="27292"/>
    <cellStyle name="Separador de milhares 3 4 4 2 4 5 3" xfId="38478"/>
    <cellStyle name="Separador de milhares 3 4 4 2 4 6" xfId="3865"/>
    <cellStyle name="Separador de milhares 3 4 4 2 4 6 2" xfId="29188"/>
    <cellStyle name="Separador de milhares 3 4 4 2 4 6 3" xfId="40374"/>
    <cellStyle name="Separador de milhares 3 4 4 2 4 7" xfId="2573"/>
    <cellStyle name="Separador de milhares 3 4 4 2 4 8" xfId="2609"/>
    <cellStyle name="Separador de milhares 3 4 4 2 4 9" xfId="2526"/>
    <cellStyle name="Separador de milhares 3 4 4 2 5" xfId="1633"/>
    <cellStyle name="Separador de milhares 3 4 4 2 5 10" xfId="4158"/>
    <cellStyle name="Separador de milhares 3 4 4 2 5 11" xfId="2605"/>
    <cellStyle name="Separador de milhares 3 4 4 2 5 12" xfId="3315"/>
    <cellStyle name="Separador de milhares 3 4 4 2 5 13" xfId="5434"/>
    <cellStyle name="Separador de milhares 3 4 4 2 5 14" xfId="5125"/>
    <cellStyle name="Separador de milhares 3 4 4 2 5 15" xfId="5532"/>
    <cellStyle name="Separador de milhares 3 4 4 2 5 16" xfId="5784"/>
    <cellStyle name="Separador de milhares 3 4 4 2 5 17" xfId="4676"/>
    <cellStyle name="Separador de milhares 3 4 4 2 5 18" xfId="4667"/>
    <cellStyle name="Separador de milhares 3 4 4 2 5 19" xfId="7310"/>
    <cellStyle name="Separador de milhares 3 4 4 2 5 2" xfId="3393"/>
    <cellStyle name="Separador de milhares 3 4 4 2 5 2 2" xfId="21923"/>
    <cellStyle name="Separador de milhares 3 4 4 2 5 2 3" xfId="33111"/>
    <cellStyle name="Separador de milhares 3 4 4 2 5 20" xfId="7121"/>
    <cellStyle name="Separador de milhares 3 4 4 2 5 21" xfId="7272"/>
    <cellStyle name="Separador de milhares 3 4 4 2 5 22" xfId="8596"/>
    <cellStyle name="Separador de milhares 3 4 4 2 5 23" xfId="8020"/>
    <cellStyle name="Separador de milhares 3 4 4 2 5 24" xfId="7909"/>
    <cellStyle name="Separador de milhares 3 4 4 2 5 25" xfId="8124"/>
    <cellStyle name="Separador de milhares 3 4 4 2 5 26" xfId="8792"/>
    <cellStyle name="Separador de milhares 3 4 4 2 5 27" xfId="8310"/>
    <cellStyle name="Separador de milhares 3 4 4 2 5 28" xfId="9257"/>
    <cellStyle name="Separador de milhares 3 4 4 2 5 29" xfId="9315"/>
    <cellStyle name="Separador de milhares 3 4 4 2 5 3" xfId="3154"/>
    <cellStyle name="Separador de milhares 3 4 4 2 5 3 2" xfId="23816"/>
    <cellStyle name="Separador de milhares 3 4 4 2 5 3 3" xfId="35002"/>
    <cellStyle name="Separador de milhares 3 4 4 2 5 30" xfId="9689"/>
    <cellStyle name="Separador de milhares 3 4 4 2 5 31" xfId="9498"/>
    <cellStyle name="Separador de milhares 3 4 4 2 5 32" xfId="10164"/>
    <cellStyle name="Separador de milhares 3 4 4 2 5 4" xfId="3758"/>
    <cellStyle name="Separador de milhares 3 4 4 2 5 4 2" xfId="25712"/>
    <cellStyle name="Separador de milhares 3 4 4 2 5 4 3" xfId="36898"/>
    <cellStyle name="Separador de milhares 3 4 4 2 5 5" xfId="3076"/>
    <cellStyle name="Separador de milhares 3 4 4 2 5 5 2" xfId="27608"/>
    <cellStyle name="Separador de milhares 3 4 4 2 5 5 3" xfId="38794"/>
    <cellStyle name="Separador de milhares 3 4 4 2 5 6" xfId="3414"/>
    <cellStyle name="Separador de milhares 3 4 4 2 5 6 2" xfId="29504"/>
    <cellStyle name="Separador de milhares 3 4 4 2 5 6 3" xfId="40690"/>
    <cellStyle name="Separador de milhares 3 4 4 2 5 7" xfId="2356"/>
    <cellStyle name="Separador de milhares 3 4 4 2 5 8" xfId="3836"/>
    <cellStyle name="Separador de milhares 3 4 4 2 5 9" xfId="2633"/>
    <cellStyle name="Separador de milhares 3 4 4 2 6" xfId="1949"/>
    <cellStyle name="Separador de milhares 3 4 4 2 6 10" xfId="4466"/>
    <cellStyle name="Separador de milhares 3 4 4 2 6 11" xfId="4507"/>
    <cellStyle name="Separador de milhares 3 4 4 2 6 12" xfId="4536"/>
    <cellStyle name="Separador de milhares 3 4 4 2 6 13" xfId="5600"/>
    <cellStyle name="Separador de milhares 3 4 4 2 6 14" xfId="5688"/>
    <cellStyle name="Separador de milhares 3 4 4 2 6 15" xfId="5781"/>
    <cellStyle name="Separador de milhares 3 4 4 2 6 16" xfId="5853"/>
    <cellStyle name="Separador de milhares 3 4 4 2 6 17" xfId="5907"/>
    <cellStyle name="Separador de milhares 3 4 4 2 6 18" xfId="5948"/>
    <cellStyle name="Separador de milhares 3 4 4 2 6 19" xfId="7057"/>
    <cellStyle name="Separador de milhares 3 4 4 2 6 2" xfId="3606"/>
    <cellStyle name="Separador de milhares 3 4 4 2 6 2 2" xfId="22239"/>
    <cellStyle name="Separador de milhares 3 4 4 2 6 2 3" xfId="33427"/>
    <cellStyle name="Separador de milhares 3 4 4 2 6 20" xfId="7589"/>
    <cellStyle name="Separador de milhares 3 4 4 2 6 21" xfId="7618"/>
    <cellStyle name="Separador de milhares 3 4 4 2 6 22" xfId="8772"/>
    <cellStyle name="Separador de milhares 3 4 4 2 6 23" xfId="8873"/>
    <cellStyle name="Separador de milhares 3 4 4 2 6 24" xfId="8970"/>
    <cellStyle name="Separador de milhares 3 4 4 2 6 25" xfId="9051"/>
    <cellStyle name="Separador de milhares 3 4 4 2 6 26" xfId="9125"/>
    <cellStyle name="Separador de milhares 3 4 4 2 6 27" xfId="9187"/>
    <cellStyle name="Separador de milhares 3 4 4 2 6 28" xfId="9312"/>
    <cellStyle name="Separador de milhares 3 4 4 2 6 29" xfId="9336"/>
    <cellStyle name="Separador de milhares 3 4 4 2 6 3" xfId="3755"/>
    <cellStyle name="Separador de milhares 3 4 4 2 6 3 2" xfId="24132"/>
    <cellStyle name="Separador de milhares 3 4 4 2 6 3 3" xfId="35318"/>
    <cellStyle name="Separador de milhares 3 4 4 2 6 30" xfId="9746"/>
    <cellStyle name="Separador de milhares 3 4 4 2 6 31" xfId="9773"/>
    <cellStyle name="Separador de milhares 3 4 4 2 6 32" xfId="10192"/>
    <cellStyle name="Separador de milhares 3 4 4 2 6 4" xfId="3891"/>
    <cellStyle name="Separador de milhares 3 4 4 2 6 4 2" xfId="26028"/>
    <cellStyle name="Separador de milhares 3 4 4 2 6 4 3" xfId="37214"/>
    <cellStyle name="Separador de milhares 3 4 4 2 6 5" xfId="4030"/>
    <cellStyle name="Separador de milhares 3 4 4 2 6 5 2" xfId="27924"/>
    <cellStyle name="Separador de milhares 3 4 4 2 6 5 3" xfId="39110"/>
    <cellStyle name="Separador de milhares 3 4 4 2 6 6" xfId="4142"/>
    <cellStyle name="Separador de milhares 3 4 4 2 6 6 2" xfId="29820"/>
    <cellStyle name="Separador de milhares 3 4 4 2 6 6 3" xfId="41006"/>
    <cellStyle name="Separador de milhares 3 4 4 2 6 7" xfId="4235"/>
    <cellStyle name="Separador de milhares 3 4 4 2 6 8" xfId="4326"/>
    <cellStyle name="Separador de milhares 3 4 4 2 6 9" xfId="4405"/>
    <cellStyle name="Separador de milhares 3 4 4 2 7" xfId="2522"/>
    <cellStyle name="Separador de milhares 3 4 4 2 7 2" xfId="20659"/>
    <cellStyle name="Separador de milhares 3 4 4 2 7 3" xfId="31847"/>
    <cellStyle name="Separador de milhares 3 4 4 2 8" xfId="2580"/>
    <cellStyle name="Separador de milhares 3 4 4 2 8 2" xfId="22552"/>
    <cellStyle name="Separador de milhares 3 4 4 2 8 3" xfId="33738"/>
    <cellStyle name="Separador de milhares 3 4 4 2 9" xfId="3611"/>
    <cellStyle name="Separador de milhares 3 4 4 2 9 2" xfId="24448"/>
    <cellStyle name="Separador de milhares 3 4 4 2 9 3" xfId="35634"/>
    <cellStyle name="Separador de milhares 3 4 4 20" xfId="4647"/>
    <cellStyle name="Separador de milhares 3 4 4 21" xfId="5143"/>
    <cellStyle name="Separador de milhares 3 4 4 22" xfId="5180"/>
    <cellStyle name="Separador de milhares 3 4 4 23" xfId="5639"/>
    <cellStyle name="Separador de milhares 3 4 4 24" xfId="5362"/>
    <cellStyle name="Separador de milhares 3 4 4 25" xfId="5464"/>
    <cellStyle name="Separador de milhares 3 4 4 26" xfId="7373"/>
    <cellStyle name="Separador de milhares 3 4 4 27" xfId="7483"/>
    <cellStyle name="Separador de milhares 3 4 4 28" xfId="7205"/>
    <cellStyle name="Separador de milhares 3 4 4 29" xfId="7744"/>
    <cellStyle name="Separador de milhares 3 4 4 3" xfId="527"/>
    <cellStyle name="Separador de milhares 3 4 4 3 10" xfId="3743"/>
    <cellStyle name="Separador de milhares 3 4 4 3 11" xfId="2876"/>
    <cellStyle name="Separador de milhares 3 4 4 3 12" xfId="2769"/>
    <cellStyle name="Separador de milhares 3 4 4 3 13" xfId="4887"/>
    <cellStyle name="Separador de milhares 3 4 4 3 14" xfId="5494"/>
    <cellStyle name="Separador de milhares 3 4 4 3 15" xfId="4946"/>
    <cellStyle name="Separador de milhares 3 4 4 3 16" xfId="5308"/>
    <cellStyle name="Separador de milhares 3 4 4 3 17" xfId="5490"/>
    <cellStyle name="Separador de milhares 3 4 4 3 18" xfId="4639"/>
    <cellStyle name="Separador de milhares 3 4 4 3 19" xfId="7187"/>
    <cellStyle name="Separador de milhares 3 4 4 3 2" xfId="2627"/>
    <cellStyle name="Separador de milhares 3 4 4 3 2 2" xfId="20817"/>
    <cellStyle name="Separador de milhares 3 4 4 3 2 3" xfId="32005"/>
    <cellStyle name="Separador de milhares 3 4 4 3 20" xfId="7249"/>
    <cellStyle name="Separador de milhares 3 4 4 3 21" xfId="7017"/>
    <cellStyle name="Separador de milhares 3 4 4 3 22" xfId="8017"/>
    <cellStyle name="Separador de milhares 3 4 4 3 23" xfId="7963"/>
    <cellStyle name="Separador de milhares 3 4 4 3 24" xfId="8493"/>
    <cellStyle name="Separador de milhares 3 4 4 3 25" xfId="8364"/>
    <cellStyle name="Separador de milhares 3 4 4 3 26" xfId="7706"/>
    <cellStyle name="Separador de milhares 3 4 4 3 27" xfId="8346"/>
    <cellStyle name="Separador de milhares 3 4 4 3 28" xfId="8529"/>
    <cellStyle name="Separador de milhares 3 4 4 3 29" xfId="8766"/>
    <cellStyle name="Separador de milhares 3 4 4 3 3" xfId="2389"/>
    <cellStyle name="Separador de milhares 3 4 4 3 3 2" xfId="22710"/>
    <cellStyle name="Separador de milhares 3 4 4 3 3 3" xfId="33896"/>
    <cellStyle name="Separador de milhares 3 4 4 3 30" xfId="9495"/>
    <cellStyle name="Separador de milhares 3 4 4 3 31" xfId="9479"/>
    <cellStyle name="Separador de milhares 3 4 4 3 32" xfId="10066"/>
    <cellStyle name="Separador de milhares 3 4 4 3 4" xfId="3319"/>
    <cellStyle name="Separador de milhares 3 4 4 3 4 2" xfId="24606"/>
    <cellStyle name="Separador de milhares 3 4 4 3 4 3" xfId="35792"/>
    <cellStyle name="Separador de milhares 3 4 4 3 5" xfId="3820"/>
    <cellStyle name="Separador de milhares 3 4 4 3 5 2" xfId="26502"/>
    <cellStyle name="Separador de milhares 3 4 4 3 5 3" xfId="37688"/>
    <cellStyle name="Separador de milhares 3 4 4 3 6" xfId="2976"/>
    <cellStyle name="Separador de milhares 3 4 4 3 6 2" xfId="28398"/>
    <cellStyle name="Separador de milhares 3 4 4 3 6 3" xfId="39584"/>
    <cellStyle name="Separador de milhares 3 4 4 3 7" xfId="3687"/>
    <cellStyle name="Separador de milhares 3 4 4 3 8" xfId="3821"/>
    <cellStyle name="Separador de milhares 3 4 4 3 9" xfId="3239"/>
    <cellStyle name="Separador de milhares 3 4 4 30" xfId="8039"/>
    <cellStyle name="Separador de milhares 3 4 4 31" xfId="8707"/>
    <cellStyle name="Separador de milhares 3 4 4 32" xfId="8311"/>
    <cellStyle name="Separador de milhares 3 4 4 33" xfId="8790"/>
    <cellStyle name="Separador de milhares 3 4 4 34" xfId="7717"/>
    <cellStyle name="Separador de milhares 3 4 4 35" xfId="8934"/>
    <cellStyle name="Separador de milhares 3 4 4 36" xfId="9265"/>
    <cellStyle name="Separador de milhares 3 4 4 37" xfId="9407"/>
    <cellStyle name="Separador de milhares 3 4 4 38" xfId="9502"/>
    <cellStyle name="Separador de milhares 3 4 4 39" xfId="10038"/>
    <cellStyle name="Separador de milhares 3 4 4 4" xfId="843"/>
    <cellStyle name="Separador de milhares 3 4 4 4 10" xfId="4232"/>
    <cellStyle name="Separador de milhares 3 4 4 4 11" xfId="4323"/>
    <cellStyle name="Separador de milhares 3 4 4 4 12" xfId="4403"/>
    <cellStyle name="Separador de milhares 3 4 4 4 13" xfId="5046"/>
    <cellStyle name="Separador de milhares 3 4 4 4 14" xfId="4755"/>
    <cellStyle name="Separador de milhares 3 4 4 4 15" xfId="5005"/>
    <cellStyle name="Separador de milhares 3 4 4 4 16" xfId="5059"/>
    <cellStyle name="Separador de milhares 3 4 4 4 17" xfId="5737"/>
    <cellStyle name="Separador de milhares 3 4 4 4 18" xfId="4927"/>
    <cellStyle name="Separador de milhares 3 4 4 4 19" xfId="7338"/>
    <cellStyle name="Separador de milhares 3 4 4 4 2" xfId="2835"/>
    <cellStyle name="Separador de milhares 3 4 4 4 2 2" xfId="21133"/>
    <cellStyle name="Separador de milhares 3 4 4 4 2 3" xfId="32321"/>
    <cellStyle name="Separador de milhares 3 4 4 4 20" xfId="7000"/>
    <cellStyle name="Separador de milhares 3 4 4 4 21" xfId="7331"/>
    <cellStyle name="Separador de milhares 3 4 4 4 22" xfId="8176"/>
    <cellStyle name="Separador de milhares 3 4 4 4 23" xfId="8401"/>
    <cellStyle name="Separador de milhares 3 4 4 4 24" xfId="7853"/>
    <cellStyle name="Separador de milhares 3 4 4 4 25" xfId="8592"/>
    <cellStyle name="Separador de milhares 3 4 4 4 26" xfId="8870"/>
    <cellStyle name="Separador de milhares 3 4 4 4 27" xfId="8966"/>
    <cellStyle name="Separador de milhares 3 4 4 4 28" xfId="9094"/>
    <cellStyle name="Separador de milhares 3 4 4 4 29" xfId="8010"/>
    <cellStyle name="Separador de milhares 3 4 4 4 3" xfId="2502"/>
    <cellStyle name="Separador de milhares 3 4 4 4 3 2" xfId="23026"/>
    <cellStyle name="Separador de milhares 3 4 4 4 3 3" xfId="34212"/>
    <cellStyle name="Separador de milhares 3 4 4 4 30" xfId="9552"/>
    <cellStyle name="Separador de milhares 3 4 4 4 31" xfId="9628"/>
    <cellStyle name="Separador de milhares 3 4 4 4 32" xfId="10094"/>
    <cellStyle name="Separador de milhares 3 4 4 4 4" xfId="3177"/>
    <cellStyle name="Separador de milhares 3 4 4 4 4 2" xfId="24922"/>
    <cellStyle name="Separador de milhares 3 4 4 4 4 3" xfId="36108"/>
    <cellStyle name="Separador de milhares 3 4 4 4 5" xfId="3572"/>
    <cellStyle name="Separador de milhares 3 4 4 4 5 2" xfId="26818"/>
    <cellStyle name="Separador de milhares 3 4 4 4 5 3" xfId="38004"/>
    <cellStyle name="Separador de milhares 3 4 4 4 6" xfId="2815"/>
    <cellStyle name="Separador de milhares 3 4 4 4 6 2" xfId="28714"/>
    <cellStyle name="Separador de milhares 3 4 4 4 6 3" xfId="39900"/>
    <cellStyle name="Separador de milhares 3 4 4 4 7" xfId="3739"/>
    <cellStyle name="Separador de milhares 3 4 4 4 8" xfId="3583"/>
    <cellStyle name="Separador de milhares 3 4 4 4 9" xfId="3747"/>
    <cellStyle name="Separador de milhares 3 4 4 5" xfId="1159"/>
    <cellStyle name="Separador de milhares 3 4 4 5 10" xfId="3173"/>
    <cellStyle name="Separador de milhares 3 4 4 5 11" xfId="3881"/>
    <cellStyle name="Separador de milhares 3 4 4 5 12" xfId="2254"/>
    <cellStyle name="Separador de milhares 3 4 4 5 13" xfId="5199"/>
    <cellStyle name="Separador de milhares 3 4 4 5 14" xfId="4549"/>
    <cellStyle name="Separador de milhares 3 4 4 5 15" xfId="5297"/>
    <cellStyle name="Separador de milhares 3 4 4 5 16" xfId="5173"/>
    <cellStyle name="Separador de milhares 3 4 4 5 17" xfId="5614"/>
    <cellStyle name="Separador de milhares 3 4 4 5 18" xfId="4903"/>
    <cellStyle name="Separador de milhares 3 4 4 5 19" xfId="7142"/>
    <cellStyle name="Separador de milhares 3 4 4 5 2" xfId="3056"/>
    <cellStyle name="Separador de milhares 3 4 4 5 2 2" xfId="21449"/>
    <cellStyle name="Separador de milhares 3 4 4 5 2 3" xfId="32637"/>
    <cellStyle name="Separador de milhares 3 4 4 5 20" xfId="7503"/>
    <cellStyle name="Separador de milhares 3 4 4 5 21" xfId="7025"/>
    <cellStyle name="Separador de milhares 3 4 4 5 22" xfId="8338"/>
    <cellStyle name="Separador de milhares 3 4 4 5 23" xfId="7709"/>
    <cellStyle name="Separador de milhares 3 4 4 5 24" xfId="8611"/>
    <cellStyle name="Separador de milhares 3 4 4 5 25" xfId="7918"/>
    <cellStyle name="Separador de milhares 3 4 4 5 26" xfId="8223"/>
    <cellStyle name="Separador de milhares 3 4 4 5 27" xfId="7878"/>
    <cellStyle name="Separador de milhares 3 4 4 5 28" xfId="8184"/>
    <cellStyle name="Separador de milhares 3 4 4 5 29" xfId="7773"/>
    <cellStyle name="Separador de milhares 3 4 4 5 3" xfId="3209"/>
    <cellStyle name="Separador de milhares 3 4 4 5 3 2" xfId="23342"/>
    <cellStyle name="Separador de milhares 3 4 4 5 3 3" xfId="34528"/>
    <cellStyle name="Separador de milhares 3 4 4 5 30" xfId="9610"/>
    <cellStyle name="Separador de milhares 3 4 4 5 31" xfId="9398"/>
    <cellStyle name="Separador de milhares 3 4 4 5 32" xfId="10122"/>
    <cellStyle name="Separador de milhares 3 4 4 5 4" xfId="2593"/>
    <cellStyle name="Separador de milhares 3 4 4 5 4 2" xfId="25238"/>
    <cellStyle name="Separador de milhares 3 4 4 5 4 3" xfId="36424"/>
    <cellStyle name="Separador de milhares 3 4 4 5 5" xfId="3182"/>
    <cellStyle name="Separador de milhares 3 4 4 5 5 2" xfId="27134"/>
    <cellStyle name="Separador de milhares 3 4 4 5 5 3" xfId="38320"/>
    <cellStyle name="Separador de milhares 3 4 4 5 6" xfId="3344"/>
    <cellStyle name="Separador de milhares 3 4 4 5 6 2" xfId="29030"/>
    <cellStyle name="Separador de milhares 3 4 4 5 6 3" xfId="40216"/>
    <cellStyle name="Separador de milhares 3 4 4 5 7" xfId="3862"/>
    <cellStyle name="Separador de milhares 3 4 4 5 8" xfId="2945"/>
    <cellStyle name="Separador de milhares 3 4 4 5 9" xfId="2664"/>
    <cellStyle name="Separador de milhares 3 4 4 6" xfId="1475"/>
    <cellStyle name="Separador de milhares 3 4 4 6 10" xfId="3091"/>
    <cellStyle name="Separador de milhares 3 4 4 6 11" xfId="3885"/>
    <cellStyle name="Separador de milhares 3 4 4 6 12" xfId="3488"/>
    <cellStyle name="Separador de milhares 3 4 4 6 13" xfId="5347"/>
    <cellStyle name="Separador de milhares 3 4 4 6 14" xfId="5415"/>
    <cellStyle name="Separador de milhares 3 4 4 6 15" xfId="5531"/>
    <cellStyle name="Separador de milhares 3 4 4 6 16" xfId="4759"/>
    <cellStyle name="Separador de milhares 3 4 4 6 17" xfId="4556"/>
    <cellStyle name="Separador de milhares 3 4 4 6 18" xfId="5093"/>
    <cellStyle name="Separador de milhares 3 4 4 6 19" xfId="7393"/>
    <cellStyle name="Separador de milhares 3 4 4 6 2" xfId="3270"/>
    <cellStyle name="Separador de milhares 3 4 4 6 2 2" xfId="21765"/>
    <cellStyle name="Separador de milhares 3 4 4 6 2 3" xfId="32953"/>
    <cellStyle name="Separador de milhares 3 4 4 6 20" xfId="7284"/>
    <cellStyle name="Separador de milhares 3 4 4 6 21" xfId="7319"/>
    <cellStyle name="Separador de milhares 3 4 4 6 22" xfId="8511"/>
    <cellStyle name="Separador de milhares 3 4 4 6 23" xfId="8320"/>
    <cellStyle name="Separador de milhares 3 4 4 6 24" xfId="7629"/>
    <cellStyle name="Separador de milhares 3 4 4 6 25" xfId="8074"/>
    <cellStyle name="Separador de milhares 3 4 4 6 26" xfId="7894"/>
    <cellStyle name="Separador de milhares 3 4 4 6 27" xfId="8088"/>
    <cellStyle name="Separador de milhares 3 4 4 6 28" xfId="9234"/>
    <cellStyle name="Separador de milhares 3 4 4 6 29" xfId="9101"/>
    <cellStyle name="Separador de milhares 3 4 4 6 3" xfId="3580"/>
    <cellStyle name="Separador de milhares 3 4 4 6 3 2" xfId="23658"/>
    <cellStyle name="Separador de milhares 3 4 4 6 3 3" xfId="34844"/>
    <cellStyle name="Separador de milhares 3 4 4 6 30" xfId="9666"/>
    <cellStyle name="Separador de milhares 3 4 4 6 31" xfId="9604"/>
    <cellStyle name="Separador de milhares 3 4 4 6 32" xfId="10150"/>
    <cellStyle name="Separador de milhares 3 4 4 6 4" xfId="2681"/>
    <cellStyle name="Separador de milhares 3 4 4 6 4 2" xfId="25554"/>
    <cellStyle name="Separador de milhares 3 4 4 6 4 3" xfId="36740"/>
    <cellStyle name="Separador de milhares 3 4 4 6 5" xfId="2243"/>
    <cellStyle name="Separador de milhares 3 4 4 6 5 2" xfId="27450"/>
    <cellStyle name="Separador de milhares 3 4 4 6 5 3" xfId="38636"/>
    <cellStyle name="Separador de milhares 3 4 4 6 6" xfId="2333"/>
    <cellStyle name="Separador de milhares 3 4 4 6 6 2" xfId="29346"/>
    <cellStyle name="Separador de milhares 3 4 4 6 6 3" xfId="40532"/>
    <cellStyle name="Separador de milhares 3 4 4 6 7" xfId="3377"/>
    <cellStyle name="Separador de milhares 3 4 4 6 8" xfId="2951"/>
    <cellStyle name="Separador de milhares 3 4 4 6 9" xfId="4065"/>
    <cellStyle name="Separador de milhares 3 4 4 7" xfId="1791"/>
    <cellStyle name="Separador de milhares 3 4 4 7 10" xfId="2935"/>
    <cellStyle name="Separador de milhares 3 4 4 7 11" xfId="2486"/>
    <cellStyle name="Separador de milhares 3 4 4 7 12" xfId="4270"/>
    <cellStyle name="Separador de milhares 3 4 4 7 13" xfId="5517"/>
    <cellStyle name="Separador de milhares 3 4 4 7 14" xfId="4662"/>
    <cellStyle name="Separador de milhares 3 4 4 7 15" xfId="5727"/>
    <cellStyle name="Separador de milhares 3 4 4 7 16" xfId="4602"/>
    <cellStyle name="Separador de milhares 3 4 4 7 17" xfId="5606"/>
    <cellStyle name="Separador de milhares 3 4 4 7 18" xfId="4928"/>
    <cellStyle name="Separador de milhares 3 4 4 7 19" xfId="7018"/>
    <cellStyle name="Separador de milhares 3 4 4 7 2" xfId="3508"/>
    <cellStyle name="Separador de milhares 3 4 4 7 2 2" xfId="22081"/>
    <cellStyle name="Separador de milhares 3 4 4 7 2 3" xfId="33269"/>
    <cellStyle name="Separador de milhares 3 4 4 7 20" xfId="7333"/>
    <cellStyle name="Separador de milhares 3 4 4 7 21" xfId="7192"/>
    <cellStyle name="Separador de milhares 3 4 4 7 22" xfId="8690"/>
    <cellStyle name="Separador de milhares 3 4 4 7 23" xfId="8434"/>
    <cellStyle name="Separador de milhares 3 4 4 7 24" xfId="8318"/>
    <cellStyle name="Separador de milhares 3 4 4 7 25" xfId="8645"/>
    <cellStyle name="Separador de milhares 3 4 4 7 26" xfId="7730"/>
    <cellStyle name="Separador de milhares 3 4 4 7 27" xfId="8806"/>
    <cellStyle name="Separador de milhares 3 4 4 7 28" xfId="9288"/>
    <cellStyle name="Separador de milhares 3 4 4 7 29" xfId="8928"/>
    <cellStyle name="Separador de milhares 3 4 4 7 3" xfId="2542"/>
    <cellStyle name="Separador de milhares 3 4 4 7 3 2" xfId="23974"/>
    <cellStyle name="Separador de milhares 3 4 4 7 3 3" xfId="35160"/>
    <cellStyle name="Separador de milhares 3 4 4 7 30" xfId="9722"/>
    <cellStyle name="Separador de milhares 3 4 4 7 31" xfId="9642"/>
    <cellStyle name="Separador de milhares 3 4 4 7 32" xfId="10178"/>
    <cellStyle name="Separador de milhares 3 4 4 7 4" xfId="2500"/>
    <cellStyle name="Separador de milhares 3 4 4 7 4 2" xfId="25870"/>
    <cellStyle name="Separador de milhares 3 4 4 7 4 3" xfId="37056"/>
    <cellStyle name="Separador de milhares 3 4 4 7 5" xfId="3944"/>
    <cellStyle name="Separador de milhares 3 4 4 7 5 2" xfId="27766"/>
    <cellStyle name="Separador de milhares 3 4 4 7 5 3" xfId="38952"/>
    <cellStyle name="Separador de milhares 3 4 4 7 6" xfId="3742"/>
    <cellStyle name="Separador de milhares 3 4 4 7 6 2" xfId="29662"/>
    <cellStyle name="Separador de milhares 3 4 4 7 6 3" xfId="40848"/>
    <cellStyle name="Separador de milhares 3 4 4 7 7" xfId="3067"/>
    <cellStyle name="Separador de milhares 3 4 4 7 8" xfId="2979"/>
    <cellStyle name="Separador de milhares 3 4 4 7 9" xfId="2798"/>
    <cellStyle name="Separador de milhares 3 4 4 8" xfId="2025"/>
    <cellStyle name="Separador de milhares 3 4 4 8 10" xfId="3652"/>
    <cellStyle name="Separador de milhares 3 4 4 8 11" xfId="3663"/>
    <cellStyle name="Separador de milhares 3 4 4 8 12" xfId="4258"/>
    <cellStyle name="Separador de milhares 3 4 4 8 13" xfId="4729"/>
    <cellStyle name="Separador de milhares 3 4 4 8 14" xfId="4993"/>
    <cellStyle name="Separador de milhares 3 4 4 8 15" xfId="5221"/>
    <cellStyle name="Separador de milhares 3 4 4 8 16" xfId="5239"/>
    <cellStyle name="Separador de milhares 3 4 4 8 17" xfId="5178"/>
    <cellStyle name="Separador de milhares 3 4 4 8 18" xfId="4815"/>
    <cellStyle name="Separador de milhares 3 4 4 8 19" xfId="7286"/>
    <cellStyle name="Separador de milhares 3 4 4 8 2" xfId="2418"/>
    <cellStyle name="Separador de milhares 3 4 4 8 20" xfId="7565"/>
    <cellStyle name="Separador de milhares 3 4 4 8 21" xfId="7340"/>
    <cellStyle name="Separador de milhares 3 4 4 8 22" xfId="7837"/>
    <cellStyle name="Separador de milhares 3 4 4 8 23" xfId="8804"/>
    <cellStyle name="Separador de milhares 3 4 4 8 24" xfId="7675"/>
    <cellStyle name="Separador de milhares 3 4 4 8 25" xfId="8080"/>
    <cellStyle name="Separador de milhares 3 4 4 8 26" xfId="7986"/>
    <cellStyle name="Separador de milhares 3 4 4 8 27" xfId="8624"/>
    <cellStyle name="Separador de milhares 3 4 4 8 28" xfId="8724"/>
    <cellStyle name="Separador de milhares 3 4 4 8 29" xfId="9268"/>
    <cellStyle name="Separador de milhares 3 4 4 8 3" xfId="2985"/>
    <cellStyle name="Separador de milhares 3 4 4 8 30" xfId="9444"/>
    <cellStyle name="Separador de milhares 3 4 4 8 31" xfId="9757"/>
    <cellStyle name="Separador de milhares 3 4 4 8 32" xfId="10206"/>
    <cellStyle name="Separador de milhares 3 4 4 8 4" xfId="3172"/>
    <cellStyle name="Separador de milhares 3 4 4 8 5" xfId="2426"/>
    <cellStyle name="Separador de milhares 3 4 4 8 6" xfId="2855"/>
    <cellStyle name="Separador de milhares 3 4 4 8 7" xfId="4170"/>
    <cellStyle name="Separador de milhares 3 4 4 8 8" xfId="2678"/>
    <cellStyle name="Separador de milhares 3 4 4 8 9" xfId="3415"/>
    <cellStyle name="Separador de milhares 3 4 4 9" xfId="2311"/>
    <cellStyle name="Separador de milhares 3 4 4 9 2" xfId="22394"/>
    <cellStyle name="Separador de milhares 3 4 4 9 3" xfId="33580"/>
    <cellStyle name="Separador de milhares 3 4 40" xfId="6827"/>
    <cellStyle name="Separador de milhares 3 4 41" xfId="6453"/>
    <cellStyle name="Separador de milhares 3 4 42" xfId="6384"/>
    <cellStyle name="Separador de milhares 3 4 43" xfId="7392"/>
    <cellStyle name="Separador de milhares 3 4 44" xfId="7222"/>
    <cellStyle name="Separador de milhares 3 4 45" xfId="7091"/>
    <cellStyle name="Separador de milhares 3 4 46" xfId="7701"/>
    <cellStyle name="Separador de milhares 3 4 47" xfId="7687"/>
    <cellStyle name="Separador de milhares 3 4 48" xfId="8070"/>
    <cellStyle name="Separador de milhares 3 4 49" xfId="8580"/>
    <cellStyle name="Separador de milhares 3 4 5" xfId="231"/>
    <cellStyle name="Separador de milhares 3 4 5 10" xfId="3517"/>
    <cellStyle name="Separador de milhares 3 4 5 10 2" xfId="24312"/>
    <cellStyle name="Separador de milhares 3 4 5 10 3" xfId="35498"/>
    <cellStyle name="Separador de milhares 3 4 5 11" xfId="3305"/>
    <cellStyle name="Separador de milhares 3 4 5 11 2" xfId="26208"/>
    <cellStyle name="Separador de milhares 3 4 5 11 3" xfId="37394"/>
    <cellStyle name="Separador de milhares 3 4 5 12" xfId="2704"/>
    <cellStyle name="Separador de milhares 3 4 5 12 2" xfId="28104"/>
    <cellStyle name="Separador de milhares 3 4 5 12 3" xfId="39290"/>
    <cellStyle name="Separador de milhares 3 4 5 13" xfId="3951"/>
    <cellStyle name="Separador de milhares 3 4 5 14" xfId="2272"/>
    <cellStyle name="Separador de milhares 3 4 5 15" xfId="3751"/>
    <cellStyle name="Separador de milhares 3 4 5 16" xfId="3471"/>
    <cellStyle name="Separador de milhares 3 4 5 17" xfId="4108"/>
    <cellStyle name="Separador de milhares 3 4 5 18" xfId="2565"/>
    <cellStyle name="Separador de milhares 3 4 5 19" xfId="3813"/>
    <cellStyle name="Separador de milhares 3 4 5 2" xfId="389"/>
    <cellStyle name="Separador de milhares 3 4 5 2 10" xfId="2495"/>
    <cellStyle name="Separador de milhares 3 4 5 2 10 2" xfId="26366"/>
    <cellStyle name="Separador de milhares 3 4 5 2 10 3" xfId="37552"/>
    <cellStyle name="Separador de milhares 3 4 5 2 11" xfId="3939"/>
    <cellStyle name="Separador de milhares 3 4 5 2 11 2" xfId="28262"/>
    <cellStyle name="Separador de milhares 3 4 5 2 11 3" xfId="39448"/>
    <cellStyle name="Separador de milhares 3 4 5 2 12" xfId="2298"/>
    <cellStyle name="Separador de milhares 3 4 5 2 13" xfId="4149"/>
    <cellStyle name="Separador de milhares 3 4 5 2 14" xfId="4088"/>
    <cellStyle name="Separador de milhares 3 4 5 2 15" xfId="3880"/>
    <cellStyle name="Separador de milhares 3 4 5 2 16" xfId="2447"/>
    <cellStyle name="Separador de milhares 3 4 5 2 17" xfId="2197"/>
    <cellStyle name="Separador de milhares 3 4 5 2 18" xfId="4821"/>
    <cellStyle name="Separador de milhares 3 4 5 2 19" xfId="5195"/>
    <cellStyle name="Separador de milhares 3 4 5 2 2" xfId="707"/>
    <cellStyle name="Separador de milhares 3 4 5 2 2 10" xfId="2831"/>
    <cellStyle name="Separador de milhares 3 4 5 2 2 11" xfId="4233"/>
    <cellStyle name="Separador de milhares 3 4 5 2 2 12" xfId="4324"/>
    <cellStyle name="Separador de milhares 3 4 5 2 2 13" xfId="4975"/>
    <cellStyle name="Separador de milhares 3 4 5 2 2 14" xfId="4849"/>
    <cellStyle name="Separador de milhares 3 4 5 2 2 15" xfId="5112"/>
    <cellStyle name="Separador de milhares 3 4 5 2 2 16" xfId="5342"/>
    <cellStyle name="Separador de milhares 3 4 5 2 2 17" xfId="5064"/>
    <cellStyle name="Separador de milhares 3 4 5 2 2 18" xfId="5309"/>
    <cellStyle name="Separador de milhares 3 4 5 2 2 19" xfId="7156"/>
    <cellStyle name="Separador de milhares 3 4 5 2 2 2" xfId="2747"/>
    <cellStyle name="Separador de milhares 3 4 5 2 2 2 2" xfId="20997"/>
    <cellStyle name="Separador de milhares 3 4 5 2 2 2 3" xfId="32185"/>
    <cellStyle name="Separador de milhares 3 4 5 2 2 20" xfId="7166"/>
    <cellStyle name="Separador de milhares 3 4 5 2 2 21" xfId="7291"/>
    <cellStyle name="Separador de milhares 3 4 5 2 2 22" xfId="8104"/>
    <cellStyle name="Separador de milhares 3 4 5 2 2 23" xfId="7633"/>
    <cellStyle name="Separador de milhares 3 4 5 2 2 24" xfId="7695"/>
    <cellStyle name="Separador de milhares 3 4 5 2 2 25" xfId="7770"/>
    <cellStyle name="Separador de milhares 3 4 5 2 2 26" xfId="8770"/>
    <cellStyle name="Separador de milhares 3 4 5 2 2 27" xfId="8871"/>
    <cellStyle name="Separador de milhares 3 4 5 2 2 28" xfId="8706"/>
    <cellStyle name="Separador de milhares 3 4 5 2 2 29" xfId="7723"/>
    <cellStyle name="Separador de milhares 3 4 5 2 2 3" xfId="2783"/>
    <cellStyle name="Separador de milhares 3 4 5 2 2 3 2" xfId="22890"/>
    <cellStyle name="Separador de milhares 3 4 5 2 2 3 3" xfId="34076"/>
    <cellStyle name="Separador de milhares 3 4 5 2 2 30" xfId="9526"/>
    <cellStyle name="Separador de milhares 3 4 5 2 2 31" xfId="9354"/>
    <cellStyle name="Separador de milhares 3 4 5 2 2 32" xfId="10082"/>
    <cellStyle name="Separador de milhares 3 4 5 2 2 4" xfId="2261"/>
    <cellStyle name="Separador de milhares 3 4 5 2 2 4 2" xfId="24786"/>
    <cellStyle name="Separador de milhares 3 4 5 2 2 4 3" xfId="35972"/>
    <cellStyle name="Separador de milhares 3 4 5 2 2 5" xfId="2670"/>
    <cellStyle name="Separador de milhares 3 4 5 2 2 5 2" xfId="26682"/>
    <cellStyle name="Separador de milhares 3 4 5 2 2 5 3" xfId="37868"/>
    <cellStyle name="Separador de milhares 3 4 5 2 2 6" xfId="3665"/>
    <cellStyle name="Separador de milhares 3 4 5 2 2 6 2" xfId="28578"/>
    <cellStyle name="Separador de milhares 3 4 5 2 2 6 3" xfId="39764"/>
    <cellStyle name="Separador de milhares 3 4 5 2 2 7" xfId="3405"/>
    <cellStyle name="Separador de milhares 3 4 5 2 2 8" xfId="3722"/>
    <cellStyle name="Separador de milhares 3 4 5 2 2 9" xfId="2826"/>
    <cellStyle name="Separador de milhares 3 4 5 2 20" xfId="4971"/>
    <cellStyle name="Separador de milhares 3 4 5 2 21" xfId="5389"/>
    <cellStyle name="Separador de milhares 3 4 5 2 22" xfId="5647"/>
    <cellStyle name="Separador de milhares 3 4 5 2 23" xfId="4786"/>
    <cellStyle name="Separador de milhares 3 4 5 2 24" xfId="7146"/>
    <cellStyle name="Separador de milhares 3 4 5 2 25" xfId="7075"/>
    <cellStyle name="Separador de milhares 3 4 5 2 26" xfId="7367"/>
    <cellStyle name="Separador de milhares 3 4 5 2 27" xfId="7943"/>
    <cellStyle name="Separador de milhares 3 4 5 2 28" xfId="7755"/>
    <cellStyle name="Separador de milhares 3 4 5 2 29" xfId="8783"/>
    <cellStyle name="Separador de milhares 3 4 5 2 3" xfId="1023"/>
    <cellStyle name="Separador de milhares 3 4 5 2 3 10" xfId="2833"/>
    <cellStyle name="Separador de milhares 3 4 5 2 3 11" xfId="3868"/>
    <cellStyle name="Separador de milhares 3 4 5 2 3 12" xfId="4213"/>
    <cellStyle name="Separador de milhares 3 4 5 2 3 13" xfId="5137"/>
    <cellStyle name="Separador de milhares 3 4 5 2 3 14" xfId="4948"/>
    <cellStyle name="Separador de milhares 3 4 5 2 3 15" xfId="4953"/>
    <cellStyle name="Separador de milhares 3 4 5 2 3 16" xfId="4752"/>
    <cellStyle name="Separador de milhares 3 4 5 2 3 17" xfId="4957"/>
    <cellStyle name="Separador de milhares 3 4 5 2 3 18" xfId="4941"/>
    <cellStyle name="Separador de milhares 3 4 5 2 3 19" xfId="7545"/>
    <cellStyle name="Separador de milhares 3 4 5 2 3 2" xfId="2956"/>
    <cellStyle name="Separador de milhares 3 4 5 2 3 2 2" xfId="21313"/>
    <cellStyle name="Separador de milhares 3 4 5 2 3 2 3" xfId="32501"/>
    <cellStyle name="Separador de milhares 3 4 5 2 3 20" xfId="7089"/>
    <cellStyle name="Separador de milhares 3 4 5 2 3 21" xfId="7517"/>
    <cellStyle name="Separador de milhares 3 4 5 2 3 22" xfId="8257"/>
    <cellStyle name="Separador de milhares 3 4 5 2 3 23" xfId="8750"/>
    <cellStyle name="Separador de milhares 3 4 5 2 3 24" xfId="8504"/>
    <cellStyle name="Separador de milhares 3 4 5 2 3 25" xfId="8702"/>
    <cellStyle name="Separador de milhares 3 4 5 2 3 26" xfId="8203"/>
    <cellStyle name="Separador de milhares 3 4 5 2 3 27" xfId="8575"/>
    <cellStyle name="Separador de milhares 3 4 5 2 3 28" xfId="9111"/>
    <cellStyle name="Separador de milhares 3 4 5 2 3 29" xfId="9253"/>
    <cellStyle name="Separador de milhares 3 4 5 2 3 3" xfId="2920"/>
    <cellStyle name="Separador de milhares 3 4 5 2 3 3 2" xfId="23206"/>
    <cellStyle name="Separador de milhares 3 4 5 2 3 3 3" xfId="34392"/>
    <cellStyle name="Separador de milhares 3 4 5 2 3 30" xfId="9581"/>
    <cellStyle name="Separador de milhares 3 4 5 2 3 31" xfId="9742"/>
    <cellStyle name="Separador de milhares 3 4 5 2 3 32" xfId="10110"/>
    <cellStyle name="Separador de milhares 3 4 5 2 3 4" xfId="3521"/>
    <cellStyle name="Separador de milhares 3 4 5 2 3 4 2" xfId="25102"/>
    <cellStyle name="Separador de milhares 3 4 5 2 3 4 3" xfId="36288"/>
    <cellStyle name="Separador de milhares 3 4 5 2 3 5" xfId="2249"/>
    <cellStyle name="Separador de milhares 3 4 5 2 3 5 2" xfId="26998"/>
    <cellStyle name="Separador de milhares 3 4 5 2 3 5 3" xfId="38184"/>
    <cellStyle name="Separador de milhares 3 4 5 2 3 6" xfId="3667"/>
    <cellStyle name="Separador de milhares 3 4 5 2 3 6 2" xfId="28894"/>
    <cellStyle name="Separador de milhares 3 4 5 2 3 6 3" xfId="40080"/>
    <cellStyle name="Separador de milhares 3 4 5 2 3 7" xfId="4122"/>
    <cellStyle name="Separador de milhares 3 4 5 2 3 8" xfId="2332"/>
    <cellStyle name="Separador de milhares 3 4 5 2 3 9" xfId="4080"/>
    <cellStyle name="Separador de milhares 3 4 5 2 30" xfId="8713"/>
    <cellStyle name="Separador de milhares 3 4 5 2 31" xfId="7859"/>
    <cellStyle name="Separador de milhares 3 4 5 2 32" xfId="8405"/>
    <cellStyle name="Separador de milhares 3 4 5 2 33" xfId="8967"/>
    <cellStyle name="Separador de milhares 3 4 5 2 34" xfId="8373"/>
    <cellStyle name="Separador de milhares 3 4 5 2 35" xfId="9471"/>
    <cellStyle name="Separador de milhares 3 4 5 2 36" xfId="9413"/>
    <cellStyle name="Separador de milhares 3 4 5 2 37" xfId="10054"/>
    <cellStyle name="Separador de milhares 3 4 5 2 4" xfId="1339"/>
    <cellStyle name="Separador de milhares 3 4 5 2 4 10" xfId="3883"/>
    <cellStyle name="Separador de milhares 3 4 5 2 4 11" xfId="3251"/>
    <cellStyle name="Separador de milhares 3 4 5 2 4 12" xfId="3336"/>
    <cellStyle name="Separador de milhares 3 4 5 2 4 13" xfId="5278"/>
    <cellStyle name="Separador de milhares 3 4 5 2 4 14" xfId="5478"/>
    <cellStyle name="Separador de milhares 3 4 5 2 4 15" xfId="5541"/>
    <cellStyle name="Separador de milhares 3 4 5 2 4 16" xfId="5164"/>
    <cellStyle name="Separador de milhares 3 4 5 2 4 17" xfId="5051"/>
    <cellStyle name="Separador de milhares 3 4 5 2 4 18" xfId="5025"/>
    <cellStyle name="Separador de milhares 3 4 5 2 4 19" xfId="7336"/>
    <cellStyle name="Separador de milhares 3 4 5 2 4 2" xfId="3170"/>
    <cellStyle name="Separador de milhares 3 4 5 2 4 2 2" xfId="21629"/>
    <cellStyle name="Separador de milhares 3 4 5 2 4 2 3" xfId="32817"/>
    <cellStyle name="Separador de milhares 3 4 5 2 4 20" xfId="7475"/>
    <cellStyle name="Separador de milhares 3 4 5 2 4 21" xfId="7259"/>
    <cellStyle name="Separador de milhares 3 4 5 2 4 22" xfId="8432"/>
    <cellStyle name="Separador de milhares 3 4 5 2 4 23" xfId="7949"/>
    <cellStyle name="Separador de milhares 3 4 5 2 4 24" xfId="8382"/>
    <cellStyle name="Separador de milhares 3 4 5 2 4 25" xfId="8760"/>
    <cellStyle name="Separador de milhares 3 4 5 2 4 26" xfId="8001"/>
    <cellStyle name="Separador de milhares 3 4 5 2 4 27" xfId="8022"/>
    <cellStyle name="Separador de milhares 3 4 5 2 4 28" xfId="9207"/>
    <cellStyle name="Separador de milhares 3 4 5 2 4 29" xfId="8768"/>
    <cellStyle name="Separador de milhares 3 4 5 2 4 3" xfId="2365"/>
    <cellStyle name="Separador de milhares 3 4 5 2 4 3 2" xfId="23522"/>
    <cellStyle name="Separador de milhares 3 4 5 2 4 3 3" xfId="34708"/>
    <cellStyle name="Separador de milhares 3 4 5 2 4 30" xfId="9640"/>
    <cellStyle name="Separador de milhares 3 4 5 2 4 31" xfId="9475"/>
    <cellStyle name="Separador de milhares 3 4 5 2 4 32" xfId="10138"/>
    <cellStyle name="Separador de milhares 3 4 5 2 4 4" xfId="3167"/>
    <cellStyle name="Separador de milhares 3 4 5 2 4 4 2" xfId="25418"/>
    <cellStyle name="Separador de milhares 3 4 5 2 4 4 3" xfId="36604"/>
    <cellStyle name="Separador de milhares 3 4 5 2 4 5" xfId="3201"/>
    <cellStyle name="Separador de milhares 3 4 5 2 4 5 2" xfId="27314"/>
    <cellStyle name="Separador de milhares 3 4 5 2 4 5 3" xfId="38500"/>
    <cellStyle name="Separador de milhares 3 4 5 2 4 6" xfId="2859"/>
    <cellStyle name="Separador de milhares 3 4 5 2 4 6 2" xfId="29210"/>
    <cellStyle name="Separador de milhares 3 4 5 2 4 6 3" xfId="40396"/>
    <cellStyle name="Separador de milhares 3 4 5 2 4 7" xfId="3001"/>
    <cellStyle name="Separador de milhares 3 4 5 2 4 8" xfId="2294"/>
    <cellStyle name="Separador de milhares 3 4 5 2 4 9" xfId="4132"/>
    <cellStyle name="Separador de milhares 3 4 5 2 5" xfId="1655"/>
    <cellStyle name="Separador de milhares 3 4 5 2 5 10" xfId="3587"/>
    <cellStyle name="Separador de milhares 3 4 5 2 5 11" xfId="2705"/>
    <cellStyle name="Separador de milhares 3 4 5 2 5 12" xfId="4126"/>
    <cellStyle name="Separador de milhares 3 4 5 2 5 13" xfId="5445"/>
    <cellStyle name="Separador de milhares 3 4 5 2 5 14" xfId="4870"/>
    <cellStyle name="Separador de milhares 3 4 5 2 5 15" xfId="5568"/>
    <cellStyle name="Separador de milhares 3 4 5 2 5 16" xfId="5690"/>
    <cellStyle name="Separador de milhares 3 4 5 2 5 17" xfId="5705"/>
    <cellStyle name="Separador de milhares 3 4 5 2 5 18" xfId="5487"/>
    <cellStyle name="Separador de milhares 3 4 5 2 5 19" xfId="7406"/>
    <cellStyle name="Separador de milhares 3 4 5 2 5 2" xfId="3410"/>
    <cellStyle name="Separador de milhares 3 4 5 2 5 2 2" xfId="21945"/>
    <cellStyle name="Separador de milhares 3 4 5 2 5 2 3" xfId="33133"/>
    <cellStyle name="Separador de milhares 3 4 5 2 5 20" xfId="7530"/>
    <cellStyle name="Separador de milhares 3 4 5 2 5 21" xfId="7472"/>
    <cellStyle name="Separador de milhares 3 4 5 2 5 22" xfId="8613"/>
    <cellStyle name="Separador de milhares 3 4 5 2 5 23" xfId="8670"/>
    <cellStyle name="Separador de milhares 3 4 5 2 5 24" xfId="8345"/>
    <cellStyle name="Separador de milhares 3 4 5 2 5 25" xfId="8275"/>
    <cellStyle name="Separador de milhares 3 4 5 2 5 26" xfId="7827"/>
    <cellStyle name="Separador de milhares 3 4 5 2 5 27" xfId="7954"/>
    <cellStyle name="Separador de milhares 3 4 5 2 5 28" xfId="9263"/>
    <cellStyle name="Separador de milhares 3 4 5 2 5 29" xfId="9228"/>
    <cellStyle name="Separador de milhares 3 4 5 2 5 3" xfId="2812"/>
    <cellStyle name="Separador de milhares 3 4 5 2 5 3 2" xfId="23838"/>
    <cellStyle name="Separador de milhares 3 4 5 2 5 3 3" xfId="35024"/>
    <cellStyle name="Separador de milhares 3 4 5 2 5 30" xfId="9696"/>
    <cellStyle name="Separador de milhares 3 4 5 2 5 31" xfId="9716"/>
    <cellStyle name="Separador de milhares 3 4 5 2 5 32" xfId="10166"/>
    <cellStyle name="Separador de milhares 3 4 5 2 5 4" xfId="2993"/>
    <cellStyle name="Separador de milhares 3 4 5 2 5 4 2" xfId="25734"/>
    <cellStyle name="Separador de milhares 3 4 5 2 5 4 3" xfId="36920"/>
    <cellStyle name="Separador de milhares 3 4 5 2 5 5" xfId="2350"/>
    <cellStyle name="Separador de milhares 3 4 5 2 5 5 2" xfId="27630"/>
    <cellStyle name="Separador de milhares 3 4 5 2 5 5 3" xfId="38816"/>
    <cellStyle name="Separador de milhares 3 4 5 2 5 6" xfId="3082"/>
    <cellStyle name="Separador de milhares 3 4 5 2 5 6 2" xfId="29526"/>
    <cellStyle name="Separador de milhares 3 4 5 2 5 6 3" xfId="40712"/>
    <cellStyle name="Separador de milhares 3 4 5 2 5 7" xfId="3908"/>
    <cellStyle name="Separador de milhares 3 4 5 2 5 8" xfId="4037"/>
    <cellStyle name="Separador de milhares 3 4 5 2 5 9" xfId="3593"/>
    <cellStyle name="Separador de milhares 3 4 5 2 6" xfId="1971"/>
    <cellStyle name="Separador de milhares 3 4 5 2 6 10" xfId="4476"/>
    <cellStyle name="Separador de milhares 3 4 5 2 6 11" xfId="4514"/>
    <cellStyle name="Separador de milhares 3 4 5 2 6 12" xfId="4538"/>
    <cellStyle name="Separador de milhares 3 4 5 2 6 13" xfId="5608"/>
    <cellStyle name="Separador de milhares 3 4 5 2 6 14" xfId="5696"/>
    <cellStyle name="Separador de milhares 3 4 5 2 6 15" xfId="5788"/>
    <cellStyle name="Separador de milhares 3 4 5 2 6 16" xfId="5864"/>
    <cellStyle name="Separador de milhares 3 4 5 2 6 17" xfId="5915"/>
    <cellStyle name="Separador de milhares 3 4 5 2 6 18" xfId="5952"/>
    <cellStyle name="Separador de milhares 3 4 5 2 6 19" xfId="7041"/>
    <cellStyle name="Separador de milhares 3 4 5 2 6 2" xfId="3621"/>
    <cellStyle name="Separador de milhares 3 4 5 2 6 2 2" xfId="22261"/>
    <cellStyle name="Separador de milhares 3 4 5 2 6 2 3" xfId="33449"/>
    <cellStyle name="Separador de milhares 3 4 5 2 6 20" xfId="7596"/>
    <cellStyle name="Separador de milhares 3 4 5 2 6 21" xfId="7620"/>
    <cellStyle name="Separador de milhares 3 4 5 2 6 22" xfId="8787"/>
    <cellStyle name="Separador de milhares 3 4 5 2 6 23" xfId="8885"/>
    <cellStyle name="Separador de milhares 3 4 5 2 6 24" xfId="8983"/>
    <cellStyle name="Separador de milhares 3 4 5 2 6 25" xfId="9062"/>
    <cellStyle name="Separador de milhares 3 4 5 2 6 26" xfId="9134"/>
    <cellStyle name="Separador de milhares 3 4 5 2 6 27" xfId="9191"/>
    <cellStyle name="Separador de milhares 3 4 5 2 6 28" xfId="9317"/>
    <cellStyle name="Separador de milhares 3 4 5 2 6 29" xfId="9338"/>
    <cellStyle name="Separador de milhares 3 4 5 2 6 3" xfId="3769"/>
    <cellStyle name="Separador de milhares 3 4 5 2 6 3 2" xfId="24154"/>
    <cellStyle name="Separador de milhares 3 4 5 2 6 3 3" xfId="35340"/>
    <cellStyle name="Separador de milhares 3 4 5 2 6 30" xfId="9752"/>
    <cellStyle name="Separador de milhares 3 4 5 2 6 31" xfId="9775"/>
    <cellStyle name="Separador de milhares 3 4 5 2 6 32" xfId="10194"/>
    <cellStyle name="Separador de milhares 3 4 5 2 6 4" xfId="3906"/>
    <cellStyle name="Separador de milhares 3 4 5 2 6 4 2" xfId="26050"/>
    <cellStyle name="Separador de milhares 3 4 5 2 6 4 3" xfId="37236"/>
    <cellStyle name="Separador de milhares 3 4 5 2 6 5" xfId="4048"/>
    <cellStyle name="Separador de milhares 3 4 5 2 6 5 2" xfId="27946"/>
    <cellStyle name="Separador de milhares 3 4 5 2 6 5 3" xfId="39132"/>
    <cellStyle name="Separador de milhares 3 4 5 2 6 6" xfId="4153"/>
    <cellStyle name="Separador de milhares 3 4 5 2 6 6 2" xfId="29842"/>
    <cellStyle name="Separador de milhares 3 4 5 2 6 6 3" xfId="41028"/>
    <cellStyle name="Separador de milhares 3 4 5 2 6 7" xfId="4249"/>
    <cellStyle name="Separador de milhares 3 4 5 2 6 8" xfId="4338"/>
    <cellStyle name="Separador de milhares 3 4 5 2 6 9" xfId="4417"/>
    <cellStyle name="Separador de milhares 3 4 5 2 7" xfId="2540"/>
    <cellStyle name="Separador de milhares 3 4 5 2 7 2" xfId="20681"/>
    <cellStyle name="Separador de milhares 3 4 5 2 7 3" xfId="31869"/>
    <cellStyle name="Separador de milhares 3 4 5 2 8" xfId="3266"/>
    <cellStyle name="Separador de milhares 3 4 5 2 8 2" xfId="22574"/>
    <cellStyle name="Separador de milhares 3 4 5 2 8 3" xfId="33760"/>
    <cellStyle name="Separador de milhares 3 4 5 2 9" xfId="3096"/>
    <cellStyle name="Separador de milhares 3 4 5 2 9 2" xfId="24470"/>
    <cellStyle name="Separador de milhares 3 4 5 2 9 3" xfId="35656"/>
    <cellStyle name="Separador de milhares 3 4 5 20" xfId="4660"/>
    <cellStyle name="Separador de milhares 3 4 5 21" xfId="5357"/>
    <cellStyle name="Separador de milhares 3 4 5 22" xfId="5103"/>
    <cellStyle name="Separador de milhares 3 4 5 23" xfId="4872"/>
    <cellStyle name="Separador de milhares 3 4 5 24" xfId="4816"/>
    <cellStyle name="Separador de milhares 3 4 5 25" xfId="4608"/>
    <cellStyle name="Separador de milhares 3 4 5 26" xfId="7086"/>
    <cellStyle name="Separador de milhares 3 4 5 27" xfId="7212"/>
    <cellStyle name="Separador de milhares 3 4 5 28" xfId="7460"/>
    <cellStyle name="Separador de milhares 3 4 5 29" xfId="7758"/>
    <cellStyle name="Separador de milhares 3 4 5 3" xfId="549"/>
    <cellStyle name="Separador de milhares 3 4 5 3 10" xfId="4424"/>
    <cellStyle name="Separador de milhares 3 4 5 3 11" xfId="4482"/>
    <cellStyle name="Separador de milhares 3 4 5 3 12" xfId="4519"/>
    <cellStyle name="Separador de milhares 3 4 5 3 13" xfId="4896"/>
    <cellStyle name="Separador de milhares 3 4 5 3 14" xfId="4833"/>
    <cellStyle name="Separador de milhares 3 4 5 3 15" xfId="5106"/>
    <cellStyle name="Separador de milhares 3 4 5 3 16" xfId="4973"/>
    <cellStyle name="Separador de milhares 3 4 5 3 17" xfId="5872"/>
    <cellStyle name="Separador de milhares 3 4 5 3 18" xfId="5922"/>
    <cellStyle name="Separador de milhares 3 4 5 3 19" xfId="7363"/>
    <cellStyle name="Separador de milhares 3 4 5 3 2" xfId="2643"/>
    <cellStyle name="Separador de milhares 3 4 5 3 2 2" xfId="20839"/>
    <cellStyle name="Separador de milhares 3 4 5 3 2 3" xfId="32027"/>
    <cellStyle name="Separador de milhares 3 4 5 3 20" xfId="7391"/>
    <cellStyle name="Separador de milhares 3 4 5 3 21" xfId="7601"/>
    <cellStyle name="Separador de milhares 3 4 5 3 22" xfId="8028"/>
    <cellStyle name="Separador de milhares 3 4 5 3 23" xfId="8632"/>
    <cellStyle name="Separador de milhares 3 4 5 3 24" xfId="8897"/>
    <cellStyle name="Separador de milhares 3 4 5 3 25" xfId="8993"/>
    <cellStyle name="Separador de milhares 3 4 5 3 26" xfId="9072"/>
    <cellStyle name="Separador de milhares 3 4 5 3 27" xfId="9142"/>
    <cellStyle name="Separador de milhares 3 4 5 3 28" xfId="8625"/>
    <cellStyle name="Separador de milhares 3 4 5 3 29" xfId="9212"/>
    <cellStyle name="Separador de milhares 3 4 5 3 3" xfId="2763"/>
    <cellStyle name="Separador de milhares 3 4 5 3 3 2" xfId="22732"/>
    <cellStyle name="Separador de milhares 3 4 5 3 3 3" xfId="33918"/>
    <cellStyle name="Separador de milhares 3 4 5 3 30" xfId="9500"/>
    <cellStyle name="Separador de milhares 3 4 5 3 31" xfId="9700"/>
    <cellStyle name="Separador de milhares 3 4 5 3 32" xfId="10068"/>
    <cellStyle name="Separador de milhares 3 4 5 3 4" xfId="2528"/>
    <cellStyle name="Separador de milhares 3 4 5 3 4 2" xfId="24628"/>
    <cellStyle name="Separador de milhares 3 4 5 3 4 3" xfId="35814"/>
    <cellStyle name="Separador de milhares 3 4 5 3 5" xfId="2353"/>
    <cellStyle name="Separador de milhares 3 4 5 3 5 2" xfId="26524"/>
    <cellStyle name="Separador de milhares 3 4 5 3 5 3" xfId="37710"/>
    <cellStyle name="Separador de milhares 3 4 5 3 6" xfId="3259"/>
    <cellStyle name="Separador de milhares 3 4 5 3 6 2" xfId="28420"/>
    <cellStyle name="Separador de milhares 3 4 5 3 6 3" xfId="39606"/>
    <cellStyle name="Separador de milhares 3 4 5 3 7" xfId="2351"/>
    <cellStyle name="Separador de milhares 3 4 5 3 8" xfId="4263"/>
    <cellStyle name="Separador de milhares 3 4 5 3 9" xfId="4349"/>
    <cellStyle name="Separador de milhares 3 4 5 30" xfId="8059"/>
    <cellStyle name="Separador de milhares 3 4 5 31" xfId="8254"/>
    <cellStyle name="Separador de milhares 3 4 5 32" xfId="8352"/>
    <cellStyle name="Separador de milhares 3 4 5 33" xfId="8735"/>
    <cellStyle name="Separador de milhares 3 4 5 34" xfId="7676"/>
    <cellStyle name="Separador de milhares 3 4 5 35" xfId="8909"/>
    <cellStyle name="Separador de milhares 3 4 5 36" xfId="9169"/>
    <cellStyle name="Separador de milhares 3 4 5 37" xfId="9415"/>
    <cellStyle name="Separador de milhares 3 4 5 38" xfId="9508"/>
    <cellStyle name="Separador de milhares 3 4 5 39" xfId="10040"/>
    <cellStyle name="Separador de milhares 3 4 5 4" xfId="865"/>
    <cellStyle name="Separador de milhares 3 4 5 4 10" xfId="3043"/>
    <cellStyle name="Separador de milhares 3 4 5 4 11" xfId="3628"/>
    <cellStyle name="Separador de milhares 3 4 5 4 12" xfId="4189"/>
    <cellStyle name="Separador de milhares 3 4 5 4 13" xfId="5055"/>
    <cellStyle name="Separador de milhares 3 4 5 4 14" xfId="5242"/>
    <cellStyle name="Separador de milhares 3 4 5 4 15" xfId="4892"/>
    <cellStyle name="Separador de milhares 3 4 5 4 16" xfId="5132"/>
    <cellStyle name="Separador de milhares 3 4 5 4 17" xfId="5262"/>
    <cellStyle name="Separador de milhares 3 4 5 4 18" xfId="5349"/>
    <cellStyle name="Separador de milhares 3 4 5 4 19" xfId="7204"/>
    <cellStyle name="Separador de milhares 3 4 5 4 2" xfId="2850"/>
    <cellStyle name="Separador de milhares 3 4 5 4 2 2" xfId="21155"/>
    <cellStyle name="Separador de milhares 3 4 5 4 2 3" xfId="32343"/>
    <cellStyle name="Separador de milhares 3 4 5 4 20" xfId="7273"/>
    <cellStyle name="Separador de milhares 3 4 5 4 21" xfId="7267"/>
    <cellStyle name="Separador de milhares 3 4 5 4 22" xfId="8189"/>
    <cellStyle name="Separador de milhares 3 4 5 4 23" xfId="8148"/>
    <cellStyle name="Separador de milhares 3 4 5 4 24" xfId="8411"/>
    <cellStyle name="Separador de milhares 3 4 5 4 25" xfId="8131"/>
    <cellStyle name="Separador de milhares 3 4 5 4 26" xfId="7631"/>
    <cellStyle name="Separador de milhares 3 4 5 4 27" xfId="8538"/>
    <cellStyle name="Separador de milhares 3 4 5 4 28" xfId="8807"/>
    <cellStyle name="Separador de milhares 3 4 5 4 29" xfId="8736"/>
    <cellStyle name="Separador de milhares 3 4 5 4 3" xfId="3348"/>
    <cellStyle name="Separador de milhares 3 4 5 4 3 2" xfId="23048"/>
    <cellStyle name="Separador de milhares 3 4 5 4 3 3" xfId="34234"/>
    <cellStyle name="Separador de milhares 3 4 5 4 30" xfId="9557"/>
    <cellStyle name="Separador de milhares 3 4 5 4 31" xfId="9542"/>
    <cellStyle name="Separador de milhares 3 4 5 4 32" xfId="10096"/>
    <cellStyle name="Separador de milhares 3 4 5 4 4" xfId="3106"/>
    <cellStyle name="Separador de milhares 3 4 5 4 4 2" xfId="24944"/>
    <cellStyle name="Separador de milhares 3 4 5 4 4 3" xfId="36130"/>
    <cellStyle name="Separador de milhares 3 4 5 4 5" xfId="3383"/>
    <cellStyle name="Separador de milhares 3 4 5 4 5 2" xfId="26840"/>
    <cellStyle name="Separador de milhares 3 4 5 4 5 3" xfId="38026"/>
    <cellStyle name="Separador de milhares 3 4 5 4 6" xfId="4001"/>
    <cellStyle name="Separador de milhares 3 4 5 4 6 2" xfId="28736"/>
    <cellStyle name="Separador de milhares 3 4 5 4 6 3" xfId="39922"/>
    <cellStyle name="Separador de milhares 3 4 5 4 7" xfId="2561"/>
    <cellStyle name="Separador de milhares 3 4 5 4 8" xfId="2489"/>
    <cellStyle name="Separador de milhares 3 4 5 4 9" xfId="2558"/>
    <cellStyle name="Separador de milhares 3 4 5 5" xfId="1181"/>
    <cellStyle name="Separador de milhares 3 4 5 5 10" xfId="2285"/>
    <cellStyle name="Separador de milhares 3 4 5 5 11" xfId="2619"/>
    <cellStyle name="Separador de milhares 3 4 5 5 12" xfId="3867"/>
    <cellStyle name="Separador de milhares 3 4 5 5 13" xfId="5208"/>
    <cellStyle name="Separador de milhares 3 4 5 5 14" xfId="4652"/>
    <cellStyle name="Separador de milhares 3 4 5 5 15" xfId="4657"/>
    <cellStyle name="Separador de milhares 3 4 5 5 16" xfId="4679"/>
    <cellStyle name="Separador de milhares 3 4 5 5 17" xfId="5413"/>
    <cellStyle name="Separador de milhares 3 4 5 5 18" xfId="5463"/>
    <cellStyle name="Separador de milhares 3 4 5 5 19" xfId="6970"/>
    <cellStyle name="Separador de milhares 3 4 5 5 2" xfId="3070"/>
    <cellStyle name="Separador de milhares 3 4 5 5 2 2" xfId="21471"/>
    <cellStyle name="Separador de milhares 3 4 5 5 2 3" xfId="32659"/>
    <cellStyle name="Separador de milhares 3 4 5 5 20" xfId="6998"/>
    <cellStyle name="Separador de milhares 3 4 5 5 21" xfId="7362"/>
    <cellStyle name="Separador de milhares 3 4 5 5 22" xfId="8348"/>
    <cellStyle name="Separador de milhares 3 4 5 5 23" xfId="8423"/>
    <cellStyle name="Separador de milhares 3 4 5 5 24" xfId="7826"/>
    <cellStyle name="Separador de milhares 3 4 5 5 25" xfId="8441"/>
    <cellStyle name="Separador de milhares 3 4 5 5 26" xfId="8181"/>
    <cellStyle name="Separador de milhares 3 4 5 5 27" xfId="8133"/>
    <cellStyle name="Separador de milhares 3 4 5 5 28" xfId="8313"/>
    <cellStyle name="Separador de milhares 3 4 5 5 29" xfId="7901"/>
    <cellStyle name="Separador de milhares 3 4 5 5 3" xfId="2530"/>
    <cellStyle name="Separador de milhares 3 4 5 5 3 2" xfId="23364"/>
    <cellStyle name="Separador de milhares 3 4 5 5 3 3" xfId="34550"/>
    <cellStyle name="Separador de milhares 3 4 5 5 30" xfId="9614"/>
    <cellStyle name="Separador de milhares 3 4 5 5 31" xfId="9639"/>
    <cellStyle name="Separador de milhares 3 4 5 5 32" xfId="10124"/>
    <cellStyle name="Separador de milhares 3 4 5 5 4" xfId="3143"/>
    <cellStyle name="Separador de milhares 3 4 5 5 4 2" xfId="25260"/>
    <cellStyle name="Separador de milhares 3 4 5 5 4 3" xfId="36446"/>
    <cellStyle name="Separador de milhares 3 4 5 5 5" xfId="2974"/>
    <cellStyle name="Separador de milhares 3 4 5 5 5 2" xfId="27156"/>
    <cellStyle name="Separador de milhares 3 4 5 5 5 3" xfId="38342"/>
    <cellStyle name="Separador de milhares 3 4 5 5 6" xfId="3650"/>
    <cellStyle name="Separador de milhares 3 4 5 5 6 2" xfId="29052"/>
    <cellStyle name="Separador de milhares 3 4 5 5 6 3" xfId="40238"/>
    <cellStyle name="Separador de milhares 3 4 5 5 7" xfId="3829"/>
    <cellStyle name="Separador de milhares 3 4 5 5 8" xfId="2512"/>
    <cellStyle name="Separador de milhares 3 4 5 5 9" xfId="2391"/>
    <cellStyle name="Separador de milhares 3 4 5 6" xfId="1497"/>
    <cellStyle name="Separador de milhares 3 4 5 6 10" xfId="3052"/>
    <cellStyle name="Separador de milhares 3 4 5 6 11" xfId="3313"/>
    <cellStyle name="Separador de milhares 3 4 5 6 12" xfId="4025"/>
    <cellStyle name="Separador de milhares 3 4 5 6 13" xfId="5358"/>
    <cellStyle name="Separador de milhares 3 4 5 6 14" xfId="5171"/>
    <cellStyle name="Separador de milhares 3 4 5 6 15" xfId="5321"/>
    <cellStyle name="Separador de milhares 3 4 5 6 16" xfId="5196"/>
    <cellStyle name="Separador de milhares 3 4 5 6 17" xfId="5703"/>
    <cellStyle name="Separador de milhares 3 4 5 6 18" xfId="4899"/>
    <cellStyle name="Separador de milhares 3 4 5 6 19" xfId="7471"/>
    <cellStyle name="Separador de milhares 3 4 5 6 2" xfId="3289"/>
    <cellStyle name="Separador de milhares 3 4 5 6 2 2" xfId="21787"/>
    <cellStyle name="Separador de milhares 3 4 5 6 2 3" xfId="32975"/>
    <cellStyle name="Separador de milhares 3 4 5 6 20" xfId="7062"/>
    <cellStyle name="Separador de milhares 3 4 5 6 21" xfId="7211"/>
    <cellStyle name="Separador de milhares 3 4 5 6 22" xfId="8524"/>
    <cellStyle name="Separador de milhares 3 4 5 6 23" xfId="7721"/>
    <cellStyle name="Separador de milhares 3 4 5 6 24" xfId="8678"/>
    <cellStyle name="Separador de milhares 3 4 5 6 25" xfId="8272"/>
    <cellStyle name="Separador de milhares 3 4 5 6 26" xfId="8095"/>
    <cellStyle name="Separador de milhares 3 4 5 6 27" xfId="8331"/>
    <cellStyle name="Separador de milhares 3 4 5 6 28" xfId="9236"/>
    <cellStyle name="Separador de milhares 3 4 5 6 29" xfId="8566"/>
    <cellStyle name="Separador de milhares 3 4 5 6 3" xfId="3223"/>
    <cellStyle name="Separador de milhares 3 4 5 6 3 2" xfId="23680"/>
    <cellStyle name="Separador de milhares 3 4 5 6 3 3" xfId="34866"/>
    <cellStyle name="Separador de milhares 3 4 5 6 30" xfId="9669"/>
    <cellStyle name="Separador de milhares 3 4 5 6 31" xfId="9403"/>
    <cellStyle name="Separador de milhares 3 4 5 6 32" xfId="10152"/>
    <cellStyle name="Separador de milhares 3 4 5 6 4" xfId="2551"/>
    <cellStyle name="Separador de milhares 3 4 5 6 4 2" xfId="25576"/>
    <cellStyle name="Separador de milhares 3 4 5 6 4 3" xfId="36762"/>
    <cellStyle name="Separador de milhares 3 4 5 6 5" xfId="2895"/>
    <cellStyle name="Separador de milhares 3 4 5 6 5 2" xfId="27472"/>
    <cellStyle name="Separador de milhares 3 4 5 6 5 3" xfId="38658"/>
    <cellStyle name="Separador de milhares 3 4 5 6 6" xfId="2774"/>
    <cellStyle name="Separador de milhares 3 4 5 6 6 2" xfId="29368"/>
    <cellStyle name="Separador de milhares 3 4 5 6 6 3" xfId="40554"/>
    <cellStyle name="Separador de milhares 3 4 5 6 7" xfId="3139"/>
    <cellStyle name="Separador de milhares 3 4 5 6 8" xfId="4034"/>
    <cellStyle name="Separador de milhares 3 4 5 6 9" xfId="2949"/>
    <cellStyle name="Separador de milhares 3 4 5 7" xfId="1813"/>
    <cellStyle name="Separador de milhares 3 4 5 7 10" xfId="4433"/>
    <cellStyle name="Separador de milhares 3 4 5 7 11" xfId="4488"/>
    <cellStyle name="Separador de milhares 3 4 5 7 12" xfId="4524"/>
    <cellStyle name="Separador de milhares 3 4 5 7 13" xfId="5527"/>
    <cellStyle name="Separador de milhares 3 4 5 7 14" xfId="5636"/>
    <cellStyle name="Separador de milhares 3 4 5 7 15" xfId="5735"/>
    <cellStyle name="Separador de milhares 3 4 5 7 16" xfId="5810"/>
    <cellStyle name="Separador de milhares 3 4 5 7 17" xfId="5880"/>
    <cellStyle name="Separador de milhares 3 4 5 7 18" xfId="5929"/>
    <cellStyle name="Separador de milhares 3 4 5 7 19" xfId="7414"/>
    <cellStyle name="Separador de milhares 3 4 5 7 2" xfId="3518"/>
    <cellStyle name="Separador de milhares 3 4 5 7 2 2" xfId="22103"/>
    <cellStyle name="Separador de milhares 3 4 5 7 2 3" xfId="33291"/>
    <cellStyle name="Separador de milhares 3 4 5 7 20" xfId="7570"/>
    <cellStyle name="Separador de milhares 3 4 5 7 21" xfId="7606"/>
    <cellStyle name="Separador de milhares 3 4 5 7 22" xfId="8700"/>
    <cellStyle name="Separador de milhares 3 4 5 7 23" xfId="8815"/>
    <cellStyle name="Separador de milhares 3 4 5 7 24" xfId="8914"/>
    <cellStyle name="Separador de milhares 3 4 5 7 25" xfId="9006"/>
    <cellStyle name="Separador de milhares 3 4 5 7 26" xfId="9086"/>
    <cellStyle name="Separador de milhares 3 4 5 7 27" xfId="9150"/>
    <cellStyle name="Separador de milhares 3 4 5 7 28" xfId="9291"/>
    <cellStyle name="Separador de milhares 3 4 5 7 29" xfId="9324"/>
    <cellStyle name="Separador de milhares 3 4 5 7 3" xfId="3660"/>
    <cellStyle name="Separador de milhares 3 4 5 7 3 2" xfId="23996"/>
    <cellStyle name="Separador de milhares 3 4 5 7 3 3" xfId="35182"/>
    <cellStyle name="Separador de milhares 3 4 5 7 30" xfId="9725"/>
    <cellStyle name="Separador de milhares 3 4 5 7 31" xfId="9761"/>
    <cellStyle name="Separador de milhares 3 4 5 7 32" xfId="10180"/>
    <cellStyle name="Separador de milhares 3 4 5 7 4" xfId="3801"/>
    <cellStyle name="Separador de milhares 3 4 5 7 4 2" xfId="25892"/>
    <cellStyle name="Separador de milhares 3 4 5 7 4 3" xfId="37078"/>
    <cellStyle name="Separador de milhares 3 4 5 7 5" xfId="3953"/>
    <cellStyle name="Separador de milhares 3 4 5 7 5 2" xfId="27788"/>
    <cellStyle name="Separador de milhares 3 4 5 7 5 3" xfId="38974"/>
    <cellStyle name="Separador de milhares 3 4 5 7 6" xfId="4078"/>
    <cellStyle name="Separador de milhares 3 4 5 7 6 2" xfId="29684"/>
    <cellStyle name="Separador de milhares 3 4 5 7 6 3" xfId="40870"/>
    <cellStyle name="Separador de milhares 3 4 5 7 7" xfId="4178"/>
    <cellStyle name="Separador de milhares 3 4 5 7 8" xfId="4277"/>
    <cellStyle name="Separador de milhares 3 4 5 7 9" xfId="4361"/>
    <cellStyle name="Separador de milhares 3 4 5 8" xfId="2141"/>
    <cellStyle name="Separador de milhares 3 4 5 8 10" xfId="4369"/>
    <cellStyle name="Separador de milhares 3 4 5 8 11" xfId="4440"/>
    <cellStyle name="Separador de milhares 3 4 5 8 12" xfId="4492"/>
    <cellStyle name="Separador de milhares 3 4 5 8 13" xfId="4735"/>
    <cellStyle name="Separador de milhares 3 4 5 8 14" xfId="5624"/>
    <cellStyle name="Separador de milhares 3 4 5 8 15" xfId="5670"/>
    <cellStyle name="Separador de milhares 3 4 5 8 16" xfId="4793"/>
    <cellStyle name="Separador de milhares 3 4 5 8 17" xfId="5819"/>
    <cellStyle name="Separador de milhares 3 4 5 8 18" xfId="5887"/>
    <cellStyle name="Separador de milhares 3 4 5 8 19" xfId="7185"/>
    <cellStyle name="Separador de milhares 3 4 5 8 2" xfId="2430"/>
    <cellStyle name="Separador de milhares 3 4 5 8 20" xfId="6976"/>
    <cellStyle name="Separador de milhares 3 4 5 8 21" xfId="7574"/>
    <cellStyle name="Separador de milhares 3 4 5 8 22" xfId="7851"/>
    <cellStyle name="Separador de milhares 3 4 5 8 23" xfId="8537"/>
    <cellStyle name="Separador de milhares 3 4 5 8 24" xfId="8826"/>
    <cellStyle name="Separador de milhares 3 4 5 8 25" xfId="8923"/>
    <cellStyle name="Separador de milhares 3 4 5 8 26" xfId="9014"/>
    <cellStyle name="Separador de milhares 3 4 5 8 27" xfId="9093"/>
    <cellStyle name="Separador de milhares 3 4 5 8 28" xfId="8438"/>
    <cellStyle name="Separador de milhares 3 4 5 8 29" xfId="8367"/>
    <cellStyle name="Separador de milhares 3 4 5 8 3" xfId="2660"/>
    <cellStyle name="Separador de milhares 3 4 5 8 30" xfId="9446"/>
    <cellStyle name="Separador de milhares 3 4 5 8 31" xfId="9673"/>
    <cellStyle name="Separador de milhares 3 4 5 8 32" xfId="10208"/>
    <cellStyle name="Separador de milhares 3 4 5 8 4" xfId="2706"/>
    <cellStyle name="Separador de milhares 3 4 5 8 5" xfId="3506"/>
    <cellStyle name="Separador de milhares 3 4 5 8 6" xfId="3897"/>
    <cellStyle name="Separador de milhares 3 4 5 8 7" xfId="3102"/>
    <cellStyle name="Separador de milhares 3 4 5 8 8" xfId="4188"/>
    <cellStyle name="Separador de milhares 3 4 5 8 9" xfId="4285"/>
    <cellStyle name="Separador de milhares 3 4 5 9" xfId="2326"/>
    <cellStyle name="Separador de milhares 3 4 5 9 2" xfId="22416"/>
    <cellStyle name="Separador de milhares 3 4 5 9 3" xfId="33602"/>
    <cellStyle name="Separador de milhares 3 4 50" xfId="8858"/>
    <cellStyle name="Separador de milhares 3 4 51" xfId="8955"/>
    <cellStyle name="Separador de milhares 3 4 52" xfId="7783"/>
    <cellStyle name="Separador de milhares 3 4 53" xfId="8685"/>
    <cellStyle name="Separador de milhares 3 4 54" xfId="9394"/>
    <cellStyle name="Separador de milhares 3 4 55" xfId="9387"/>
    <cellStyle name="Separador de milhares 3 4 56" xfId="10031"/>
    <cellStyle name="Separador de milhares 3 4 6" xfId="299"/>
    <cellStyle name="Separador de milhares 3 4 6 10" xfId="3871"/>
    <cellStyle name="Separador de milhares 3 4 6 10 2" xfId="26276"/>
    <cellStyle name="Separador de milhares 3 4 6 10 3" xfId="37462"/>
    <cellStyle name="Separador de milhares 3 4 6 11" xfId="2202"/>
    <cellStyle name="Separador de milhares 3 4 6 11 2" xfId="28172"/>
    <cellStyle name="Separador de milhares 3 4 6 11 3" xfId="39358"/>
    <cellStyle name="Separador de milhares 3 4 6 12" xfId="3431"/>
    <cellStyle name="Separador de milhares 3 4 6 13" xfId="3131"/>
    <cellStyle name="Separador de milhares 3 4 6 14" xfId="4017"/>
    <cellStyle name="Separador de milhares 3 4 6 15" xfId="2536"/>
    <cellStyle name="Separador de milhares 3 4 6 16" xfId="3824"/>
    <cellStyle name="Separador de milhares 3 4 6 17" xfId="3511"/>
    <cellStyle name="Separador de milhares 3 4 6 18" xfId="4773"/>
    <cellStyle name="Separador de milhares 3 4 6 19" xfId="5430"/>
    <cellStyle name="Separador de milhares 3 4 6 2" xfId="617"/>
    <cellStyle name="Separador de milhares 3 4 6 2 10" xfId="3318"/>
    <cellStyle name="Separador de milhares 3 4 6 2 11" xfId="3931"/>
    <cellStyle name="Separador de milhares 3 4 6 2 12" xfId="2545"/>
    <cellStyle name="Separador de milhares 3 4 6 2 13" xfId="4925"/>
    <cellStyle name="Separador de milhares 3 4 6 2 14" xfId="5194"/>
    <cellStyle name="Separador de milhares 3 4 6 2 15" xfId="5273"/>
    <cellStyle name="Separador de milhares 3 4 6 2 16" xfId="4547"/>
    <cellStyle name="Separador de milhares 3 4 6 2 17" xfId="4734"/>
    <cellStyle name="Separador de milhares 3 4 6 2 18" xfId="4603"/>
    <cellStyle name="Separador de milhares 3 4 6 2 19" xfId="7318"/>
    <cellStyle name="Separador de milhares 3 4 6 2 2" xfId="2688"/>
    <cellStyle name="Separador de milhares 3 4 6 2 2 2" xfId="20907"/>
    <cellStyle name="Separador de milhares 3 4 6 2 2 3" xfId="32095"/>
    <cellStyle name="Separador de milhares 3 4 6 2 20" xfId="7313"/>
    <cellStyle name="Separador de milhares 3 4 6 2 21" xfId="7401"/>
    <cellStyle name="Separador de milhares 3 4 6 2 22" xfId="8061"/>
    <cellStyle name="Separador de milhares 3 4 6 2 23" xfId="7753"/>
    <cellStyle name="Separador de milhares 3 4 6 2 24" xfId="8187"/>
    <cellStyle name="Separador de milhares 3 4 6 2 25" xfId="8517"/>
    <cellStyle name="Separador de milhares 3 4 6 2 26" xfId="8453"/>
    <cellStyle name="Separador de milhares 3 4 6 2 27" xfId="7946"/>
    <cellStyle name="Separador de milhares 3 4 6 2 28" xfId="9024"/>
    <cellStyle name="Separador de milhares 3 4 6 2 29" xfId="8055"/>
    <cellStyle name="Separador de milhares 3 4 6 2 3" xfId="3264"/>
    <cellStyle name="Separador de milhares 3 4 6 2 3 2" xfId="22800"/>
    <cellStyle name="Separador de milhares 3 4 6 2 3 3" xfId="33986"/>
    <cellStyle name="Separador de milhares 3 4 6 2 30" xfId="9509"/>
    <cellStyle name="Separador de milhares 3 4 6 2 31" xfId="9412"/>
    <cellStyle name="Separador de milhares 3 4 6 2 32" xfId="10074"/>
    <cellStyle name="Separador de milhares 3 4 6 2 4" xfId="3546"/>
    <cellStyle name="Separador de milhares 3 4 6 2 4 2" xfId="24696"/>
    <cellStyle name="Separador de milhares 3 4 6 2 4 3" xfId="35882"/>
    <cellStyle name="Separador de milhares 3 4 6 2 5" xfId="2390"/>
    <cellStyle name="Separador de milhares 3 4 6 2 5 2" xfId="26592"/>
    <cellStyle name="Separador de milhares 3 4 6 2 5 3" xfId="37778"/>
    <cellStyle name="Separador de milhares 3 4 6 2 6" xfId="2897"/>
    <cellStyle name="Separador de milhares 3 4 6 2 6 2" xfId="28488"/>
    <cellStyle name="Separador de milhares 3 4 6 2 6 3" xfId="39674"/>
    <cellStyle name="Separador de milhares 3 4 6 2 7" xfId="3843"/>
    <cellStyle name="Separador de milhares 3 4 6 2 8" xfId="3592"/>
    <cellStyle name="Separador de milhares 3 4 6 2 9" xfId="3970"/>
    <cellStyle name="Separador de milhares 3 4 6 20" xfId="5030"/>
    <cellStyle name="Separador de milhares 3 4 6 21" xfId="5284"/>
    <cellStyle name="Separador de milhares 3 4 6 22" xfId="4629"/>
    <cellStyle name="Separador de milhares 3 4 6 23" xfId="5603"/>
    <cellStyle name="Separador de milhares 3 4 6 24" xfId="7448"/>
    <cellStyle name="Separador de milhares 3 4 6 25" xfId="7431"/>
    <cellStyle name="Separador de milhares 3 4 6 26" xfId="7183"/>
    <cellStyle name="Separador de milhares 3 4 6 27" xfId="7887"/>
    <cellStyle name="Separador de milhares 3 4 6 28" xfId="8336"/>
    <cellStyle name="Separador de milhares 3 4 6 29" xfId="7920"/>
    <cellStyle name="Separador de milhares 3 4 6 3" xfId="933"/>
    <cellStyle name="Separador de milhares 3 4 6 3 10" xfId="4390"/>
    <cellStyle name="Separador de milhares 3 4 6 3 11" xfId="4456"/>
    <cellStyle name="Separador de milhares 3 4 6 3 12" xfId="4503"/>
    <cellStyle name="Separador de milhares 3 4 6 3 13" xfId="5084"/>
    <cellStyle name="Separador de milhares 3 4 6 3 14" xfId="4790"/>
    <cellStyle name="Separador de milhares 3 4 6 3 15" xfId="5379"/>
    <cellStyle name="Separador de milhares 3 4 6 3 16" xfId="4829"/>
    <cellStyle name="Separador de milhares 3 4 6 3 17" xfId="5840"/>
    <cellStyle name="Separador de milhares 3 4 6 3 18" xfId="5898"/>
    <cellStyle name="Separador de milhares 3 4 6 3 19" xfId="7422"/>
    <cellStyle name="Separador de milhares 3 4 6 3 2" xfId="2893"/>
    <cellStyle name="Separador de milhares 3 4 6 3 2 2" xfId="21223"/>
    <cellStyle name="Separador de milhares 3 4 6 3 2 3" xfId="32411"/>
    <cellStyle name="Separador de milhares 3 4 6 3 20" xfId="6995"/>
    <cellStyle name="Separador de milhares 3 4 6 3 21" xfId="7585"/>
    <cellStyle name="Separador de milhares 3 4 6 3 22" xfId="8216"/>
    <cellStyle name="Separador de milhares 3 4 6 3 23" xfId="8577"/>
    <cellStyle name="Separador de milhares 3 4 6 3 24" xfId="8855"/>
    <cellStyle name="Separador de milhares 3 4 6 3 25" xfId="8952"/>
    <cellStyle name="Separador de milhares 3 4 6 3 26" xfId="9039"/>
    <cellStyle name="Separador de milhares 3 4 6 3 27" xfId="9114"/>
    <cellStyle name="Separador de milhares 3 4 6 3 28" xfId="7731"/>
    <cellStyle name="Separador de milhares 3 4 6 3 29" xfId="8412"/>
    <cellStyle name="Separador de milhares 3 4 6 3 3" xfId="2708"/>
    <cellStyle name="Separador de milhares 3 4 6 3 3 2" xfId="23116"/>
    <cellStyle name="Separador de milhares 3 4 6 3 3 3" xfId="34302"/>
    <cellStyle name="Separador de milhares 3 4 6 3 30" xfId="9565"/>
    <cellStyle name="Separador de milhares 3 4 6 3 31" xfId="9684"/>
    <cellStyle name="Separador de milhares 3 4 6 3 32" xfId="10102"/>
    <cellStyle name="Separador de milhares 3 4 6 3 4" xfId="2723"/>
    <cellStyle name="Separador de milhares 3 4 6 3 4 2" xfId="25012"/>
    <cellStyle name="Separador de milhares 3 4 6 3 4 3" xfId="36198"/>
    <cellStyle name="Separador de milhares 3 4 6 3 5" xfId="3585"/>
    <cellStyle name="Separador de milhares 3 4 6 3 5 2" xfId="26908"/>
    <cellStyle name="Separador de milhares 3 4 6 3 5 3" xfId="38094"/>
    <cellStyle name="Separador de milhares 3 4 6 3 6" xfId="2439"/>
    <cellStyle name="Separador de milhares 3 4 6 3 6 2" xfId="28804"/>
    <cellStyle name="Separador de milhares 3 4 6 3 6 3" xfId="39990"/>
    <cellStyle name="Separador de milhares 3 4 6 3 7" xfId="3956"/>
    <cellStyle name="Separador de milhares 3 4 6 3 8" xfId="4215"/>
    <cellStyle name="Separador de milhares 3 4 6 3 9" xfId="4309"/>
    <cellStyle name="Separador de milhares 3 4 6 30" xfId="7895"/>
    <cellStyle name="Separador de milhares 3 4 6 31" xfId="7818"/>
    <cellStyle name="Separador de milhares 3 4 6 32" xfId="8226"/>
    <cellStyle name="Separador de milhares 3 4 6 33" xfId="9153"/>
    <cellStyle name="Separador de milhares 3 4 6 34" xfId="7850"/>
    <cellStyle name="Separador de milhares 3 4 6 35" xfId="9455"/>
    <cellStyle name="Separador de milhares 3 4 6 36" xfId="9608"/>
    <cellStyle name="Separador de milhares 3 4 6 37" xfId="10046"/>
    <cellStyle name="Separador de milhares 3 4 6 4" xfId="1249"/>
    <cellStyle name="Separador de milhares 3 4 6 4 10" xfId="4322"/>
    <cellStyle name="Separador de milhares 3 4 6 4 11" xfId="4402"/>
    <cellStyle name="Separador de milhares 3 4 6 4 12" xfId="4464"/>
    <cellStyle name="Separador de milhares 3 4 6 4 13" xfId="5235"/>
    <cellStyle name="Separador de milhares 3 4 6 4 14" xfId="5306"/>
    <cellStyle name="Separador de milhares 3 4 6 4 15" xfId="5077"/>
    <cellStyle name="Separador de milhares 3 4 6 4 16" xfId="5127"/>
    <cellStyle name="Separador de milhares 3 4 6 4 17" xfId="5641"/>
    <cellStyle name="Separador de milhares 3 4 6 4 18" xfId="5851"/>
    <cellStyle name="Separador de milhares 3 4 6 4 19" xfId="7307"/>
    <cellStyle name="Separador de milhares 3 4 6 4 2" xfId="3109"/>
    <cellStyle name="Separador de milhares 3 4 6 4 2 2" xfId="21539"/>
    <cellStyle name="Separador de milhares 3 4 6 4 2 3" xfId="32727"/>
    <cellStyle name="Separador de milhares 3 4 6 4 20" xfId="7543"/>
    <cellStyle name="Separador de milhares 3 4 6 4 21" xfId="7217"/>
    <cellStyle name="Separador de milhares 3 4 6 4 22" xfId="8385"/>
    <cellStyle name="Separador de milhares 3 4 6 4 23" xfId="7764"/>
    <cellStyle name="Separador de milhares 3 4 6 4 24" xfId="8591"/>
    <cellStyle name="Separador de milhares 3 4 6 4 25" xfId="8869"/>
    <cellStyle name="Separador de milhares 3 4 6 4 26" xfId="8965"/>
    <cellStyle name="Separador de milhares 3 4 6 4 27" xfId="9049"/>
    <cellStyle name="Separador de milhares 3 4 6 4 28" xfId="8060"/>
    <cellStyle name="Separador de milhares 3 4 6 4 29" xfId="8898"/>
    <cellStyle name="Separador de milhares 3 4 6 4 3" xfId="3449"/>
    <cellStyle name="Separador de milhares 3 4 6 4 3 2" xfId="23432"/>
    <cellStyle name="Separador de milhares 3 4 6 4 3 3" xfId="34618"/>
    <cellStyle name="Separador de milhares 3 4 6 4 30" xfId="9623"/>
    <cellStyle name="Separador de milhares 3 4 6 4 31" xfId="9418"/>
    <cellStyle name="Separador de milhares 3 4 6 4 32" xfId="10130"/>
    <cellStyle name="Separador de milhares 3 4 6 4 4" xfId="2324"/>
    <cellStyle name="Separador de milhares 3 4 6 4 4 2" xfId="25328"/>
    <cellStyle name="Separador de milhares 3 4 6 4 4 3" xfId="36514"/>
    <cellStyle name="Separador de milhares 3 4 6 4 5" xfId="2916"/>
    <cellStyle name="Separador de milhares 3 4 6 4 5 2" xfId="27224"/>
    <cellStyle name="Separador de milhares 3 4 6 4 5 3" xfId="38410"/>
    <cellStyle name="Separador de milhares 3 4 6 4 6" xfId="3920"/>
    <cellStyle name="Separador de milhares 3 4 6 4 6 2" xfId="29120"/>
    <cellStyle name="Separador de milhares 3 4 6 4 6 3" xfId="40306"/>
    <cellStyle name="Separador de milhares 3 4 6 4 7" xfId="2622"/>
    <cellStyle name="Separador de milhares 3 4 6 4 8" xfId="3946"/>
    <cellStyle name="Separador de milhares 3 4 6 4 9" xfId="4231"/>
    <cellStyle name="Separador de milhares 3 4 6 5" xfId="1565"/>
    <cellStyle name="Separador de milhares 3 4 6 5 10" xfId="4245"/>
    <cellStyle name="Separador de milhares 3 4 6 5 11" xfId="4335"/>
    <cellStyle name="Separador de milhares 3 4 6 5 12" xfId="4414"/>
    <cellStyle name="Separador de milhares 3 4 6 5 13" xfId="5396"/>
    <cellStyle name="Separador de milhares 3 4 6 5 14" xfId="5583"/>
    <cellStyle name="Separador de milhares 3 4 6 5 15" xfId="5189"/>
    <cellStyle name="Separador de milhares 3 4 6 5 16" xfId="5117"/>
    <cellStyle name="Separador de milhares 3 4 6 5 17" xfId="4998"/>
    <cellStyle name="Separador de milhares 3 4 6 5 18" xfId="5188"/>
    <cellStyle name="Separador de milhares 3 4 6 5 19" xfId="7320"/>
    <cellStyle name="Separador de milhares 3 4 6 5 2" xfId="3337"/>
    <cellStyle name="Separador de milhares 3 4 6 5 2 2" xfId="21855"/>
    <cellStyle name="Separador de milhares 3 4 6 5 2 3" xfId="33043"/>
    <cellStyle name="Separador de milhares 3 4 6 5 20" xfId="7322"/>
    <cellStyle name="Separador de milhares 3 4 6 5 21" xfId="7302"/>
    <cellStyle name="Separador de milhares 3 4 6 5 22" xfId="8557"/>
    <cellStyle name="Separador de milhares 3 4 6 5 23" xfId="8487"/>
    <cellStyle name="Separador de milhares 3 4 6 5 24" xfId="8746"/>
    <cellStyle name="Separador de milhares 3 4 6 5 25" xfId="8608"/>
    <cellStyle name="Separador de milhares 3 4 6 5 26" xfId="8882"/>
    <cellStyle name="Separador de milhares 3 4 6 5 27" xfId="8980"/>
    <cellStyle name="Separador de milhares 3 4 6 5 28" xfId="9244"/>
    <cellStyle name="Separador de milhares 3 4 6 5 29" xfId="7972"/>
    <cellStyle name="Separador de milhares 3 4 6 5 3" xfId="2601"/>
    <cellStyle name="Separador de milhares 3 4 6 5 3 2" xfId="23748"/>
    <cellStyle name="Separador de milhares 3 4 6 5 3 3" xfId="34934"/>
    <cellStyle name="Separador de milhares 3 4 6 5 30" xfId="9677"/>
    <cellStyle name="Separador de milhares 3 4 6 5 31" xfId="9660"/>
    <cellStyle name="Separador de milhares 3 4 6 5 32" xfId="10158"/>
    <cellStyle name="Separador de milhares 3 4 6 5 4" xfId="3311"/>
    <cellStyle name="Separador de milhares 3 4 6 5 4 2" xfId="25644"/>
    <cellStyle name="Separador de milhares 3 4 6 5 4 3" xfId="36830"/>
    <cellStyle name="Separador de milhares 3 4 6 5 5" xfId="3927"/>
    <cellStyle name="Separador de milhares 3 4 6 5 5 2" xfId="27540"/>
    <cellStyle name="Separador de milhares 3 4 6 5 5 3" xfId="38726"/>
    <cellStyle name="Separador de milhares 3 4 6 5 6" xfId="2584"/>
    <cellStyle name="Separador de milhares 3 4 6 5 6 2" xfId="29436"/>
    <cellStyle name="Separador de milhares 3 4 6 5 6 3" xfId="40622"/>
    <cellStyle name="Separador de milhares 3 4 6 5 7" xfId="2397"/>
    <cellStyle name="Separador de milhares 3 4 6 5 8" xfId="4117"/>
    <cellStyle name="Separador de milhares 3 4 6 5 9" xfId="2902"/>
    <cellStyle name="Separador de milhares 3 4 6 6" xfId="1881"/>
    <cellStyle name="Separador de milhares 3 4 6 6 10" xfId="4448"/>
    <cellStyle name="Separador de milhares 3 4 6 6 11" xfId="4496"/>
    <cellStyle name="Separador de milhares 3 4 6 6 12" xfId="4530"/>
    <cellStyle name="Separador de milhares 3 4 6 6 13" xfId="5566"/>
    <cellStyle name="Separador de milhares 3 4 6 6 14" xfId="5665"/>
    <cellStyle name="Separador de milhares 3 4 6 6 15" xfId="5758"/>
    <cellStyle name="Separador de milhares 3 4 6 6 16" xfId="5830"/>
    <cellStyle name="Separador de milhares 3 4 6 6 17" xfId="5891"/>
    <cellStyle name="Separador de milhares 3 4 6 6 18" xfId="5939"/>
    <cellStyle name="Separador de milhares 3 4 6 6 19" xfId="7531"/>
    <cellStyle name="Separador de milhares 3 4 6 6 2" xfId="3561"/>
    <cellStyle name="Separador de milhares 3 4 6 6 2 2" xfId="22171"/>
    <cellStyle name="Separador de milhares 3 4 6 6 2 3" xfId="33359"/>
    <cellStyle name="Separador de milhares 3 4 6 6 20" xfId="7578"/>
    <cellStyle name="Separador de milhares 3 4 6 6 21" xfId="7612"/>
    <cellStyle name="Separador de milhares 3 4 6 6 22" xfId="8730"/>
    <cellStyle name="Separador de milhares 3 4 6 6 23" xfId="8842"/>
    <cellStyle name="Separador de milhares 3 4 6 6 24" xfId="8939"/>
    <cellStyle name="Separador de milhares 3 4 6 6 25" xfId="9030"/>
    <cellStyle name="Separador de milhares 3 4 6 6 26" xfId="9104"/>
    <cellStyle name="Separador de milhares 3 4 6 6 27" xfId="9171"/>
    <cellStyle name="Separador de milhares 3 4 6 6 28" xfId="9299"/>
    <cellStyle name="Separador de milhares 3 4 6 6 29" xfId="9330"/>
    <cellStyle name="Separador de milhares 3 4 6 6 3" xfId="3708"/>
    <cellStyle name="Separador de milhares 3 4 6 6 3 2" xfId="24064"/>
    <cellStyle name="Separador de milhares 3 4 6 6 3 3" xfId="35250"/>
    <cellStyle name="Separador de milhares 3 4 6 6 30" xfId="9733"/>
    <cellStyle name="Separador de milhares 3 4 6 6 31" xfId="9767"/>
    <cellStyle name="Separador de milhares 3 4 6 6 32" xfId="10186"/>
    <cellStyle name="Separador de milhares 3 4 6 6 4" xfId="3848"/>
    <cellStyle name="Separador de milhares 3 4 6 6 4 2" xfId="25960"/>
    <cellStyle name="Separador de milhares 3 4 6 6 4 3" xfId="37146"/>
    <cellStyle name="Separador de milhares 3 4 6 6 5" xfId="3992"/>
    <cellStyle name="Separador de milhares 3 4 6 6 5 2" xfId="27856"/>
    <cellStyle name="Separador de milhares 3 4 6 6 5 3" xfId="39042"/>
    <cellStyle name="Separador de milhares 3 4 6 6 6" xfId="4105"/>
    <cellStyle name="Separador de milhares 3 4 6 6 6 2" xfId="29752"/>
    <cellStyle name="Separador de milhares 3 4 6 6 6 3" xfId="40938"/>
    <cellStyle name="Separador de milhares 3 4 6 6 7" xfId="4204"/>
    <cellStyle name="Separador de milhares 3 4 6 6 8" xfId="4299"/>
    <cellStyle name="Separador de milhares 3 4 6 6 9" xfId="4380"/>
    <cellStyle name="Separador de milhares 3 4 6 7" xfId="2474"/>
    <cellStyle name="Separador de milhares 3 4 6 7 2" xfId="20591"/>
    <cellStyle name="Separador de milhares 3 4 6 7 3" xfId="31779"/>
    <cellStyle name="Separador de milhares 3 4 6 8" xfId="3603"/>
    <cellStyle name="Separador de milhares 3 4 6 8 2" xfId="22484"/>
    <cellStyle name="Separador de milhares 3 4 6 8 3" xfId="33670"/>
    <cellStyle name="Separador de milhares 3 4 6 9" xfId="3584"/>
    <cellStyle name="Separador de milhares 3 4 6 9 2" xfId="24380"/>
    <cellStyle name="Separador de milhares 3 4 6 9 3" xfId="35566"/>
    <cellStyle name="Separador de milhares 3 4 7" xfId="459"/>
    <cellStyle name="Separador de milhares 3 4 7 10" xfId="3224"/>
    <cellStyle name="Separador de milhares 3 4 7 11" xfId="2299"/>
    <cellStyle name="Separador de milhares 3 4 7 12" xfId="3863"/>
    <cellStyle name="Separador de milhares 3 4 7 13" xfId="4855"/>
    <cellStyle name="Separador de milhares 3 4 7 14" xfId="4596"/>
    <cellStyle name="Separador de milhares 3 4 7 15" xfId="4725"/>
    <cellStyle name="Separador de milhares 3 4 7 16" xfId="5617"/>
    <cellStyle name="Separador de milhares 3 4 7 17" xfId="5447"/>
    <cellStyle name="Separador de milhares 3 4 7 18" xfId="5474"/>
    <cellStyle name="Separador de milhares 3 4 7 19" xfId="7326"/>
    <cellStyle name="Separador de milhares 3 4 7 2" xfId="2585"/>
    <cellStyle name="Separador de milhares 3 4 7 2 2" xfId="20749"/>
    <cellStyle name="Separador de milhares 3 4 7 2 3" xfId="31937"/>
    <cellStyle name="Separador de milhares 3 4 7 20" xfId="7308"/>
    <cellStyle name="Separador de milhares 3 4 7 21" xfId="7446"/>
    <cellStyle name="Separador de milhares 3 4 7 22" xfId="7978"/>
    <cellStyle name="Separador de milhares 3 4 7 23" xfId="8463"/>
    <cellStyle name="Separador de milhares 3 4 7 24" xfId="8053"/>
    <cellStyle name="Separador de milhares 3 4 7 25" xfId="7830"/>
    <cellStyle name="Separador de milhares 3 4 7 26" xfId="8467"/>
    <cellStyle name="Separador de milhares 3 4 7 27" xfId="7778"/>
    <cellStyle name="Separador de milhares 3 4 7 28" xfId="7983"/>
    <cellStyle name="Separador de milhares 3 4 7 29" xfId="7872"/>
    <cellStyle name="Separador de milhares 3 4 7 3" xfId="2245"/>
    <cellStyle name="Separador de milhares 3 4 7 3 2" xfId="22642"/>
    <cellStyle name="Separador de milhares 3 4 7 3 3" xfId="33828"/>
    <cellStyle name="Separador de milhares 3 4 7 30" xfId="9482"/>
    <cellStyle name="Separador de milhares 3 4 7 31" xfId="9651"/>
    <cellStyle name="Separador de milhares 3 4 7 32" xfId="10060"/>
    <cellStyle name="Separador de milhares 3 4 7 4" xfId="3474"/>
    <cellStyle name="Separador de milhares 3 4 7 4 2" xfId="24538"/>
    <cellStyle name="Separador de milhares 3 4 7 4 3" xfId="35724"/>
    <cellStyle name="Separador de milhares 3 4 7 5" xfId="2865"/>
    <cellStyle name="Separador de milhares 3 4 7 5 2" xfId="26434"/>
    <cellStyle name="Separador de milhares 3 4 7 5 3" xfId="37620"/>
    <cellStyle name="Separador de milhares 3 4 7 6" xfId="3312"/>
    <cellStyle name="Separador de milhares 3 4 7 6 2" xfId="28330"/>
    <cellStyle name="Separador de milhares 3 4 7 6 3" xfId="39516"/>
    <cellStyle name="Separador de milhares 3 4 7 7" xfId="3088"/>
    <cellStyle name="Separador de milhares 3 4 7 8" xfId="3987"/>
    <cellStyle name="Separador de milhares 3 4 7 9" xfId="2499"/>
    <cellStyle name="Separador de milhares 3 4 8" xfId="775"/>
    <cellStyle name="Separador de milhares 3 4 8 10" xfId="2412"/>
    <cellStyle name="Separador de milhares 3 4 8 11" xfId="3031"/>
    <cellStyle name="Separador de milhares 3 4 8 12" xfId="3032"/>
    <cellStyle name="Separador de milhares 3 4 8 13" xfId="5009"/>
    <cellStyle name="Separador de milhares 3 4 8 14" xfId="5090"/>
    <cellStyle name="Separador de milhares 3 4 8 15" xfId="5183"/>
    <cellStyle name="Separador de milhares 3 4 8 16" xfId="5762"/>
    <cellStyle name="Separador de milhares 3 4 8 17" xfId="5667"/>
    <cellStyle name="Separador de milhares 3 4 8 18" xfId="5219"/>
    <cellStyle name="Separador de milhares 3 4 8 19" xfId="7253"/>
    <cellStyle name="Separador de milhares 3 4 8 2" xfId="2791"/>
    <cellStyle name="Separador de milhares 3 4 8 2 2" xfId="21065"/>
    <cellStyle name="Separador de milhares 3 4 8 2 3" xfId="32253"/>
    <cellStyle name="Separador de milhares 3 4 8 20" xfId="7470"/>
    <cellStyle name="Separador de milhares 3 4 8 21" xfId="7051"/>
    <cellStyle name="Separador de milhares 3 4 8 22" xfId="8140"/>
    <cellStyle name="Separador de milhares 3 4 8 23" xfId="7985"/>
    <cellStyle name="Separador de milhares 3 4 8 24" xfId="8794"/>
    <cellStyle name="Separador de milhares 3 4 8 25" xfId="8739"/>
    <cellStyle name="Separador de milhares 3 4 8 26" xfId="8383"/>
    <cellStyle name="Separador de milhares 3 4 8 27" xfId="8408"/>
    <cellStyle name="Separador de milhares 3 4 8 28" xfId="8619"/>
    <cellStyle name="Separador de milhares 3 4 8 29" xfId="9302"/>
    <cellStyle name="Separador de milhares 3 4 8 3" xfId="3116"/>
    <cellStyle name="Separador de milhares 3 4 8 3 2" xfId="22958"/>
    <cellStyle name="Separador de milhares 3 4 8 3 3" xfId="34144"/>
    <cellStyle name="Separador de milhares 3 4 8 30" xfId="9538"/>
    <cellStyle name="Separador de milhares 3 4 8 31" xfId="9485"/>
    <cellStyle name="Separador de milhares 3 4 8 32" xfId="10088"/>
    <cellStyle name="Separador de milhares 3 4 8 4" xfId="3717"/>
    <cellStyle name="Separador de milhares 3 4 8 4 2" xfId="24854"/>
    <cellStyle name="Separador de milhares 3 4 8 4 3" xfId="36040"/>
    <cellStyle name="Separador de milhares 3 4 8 5" xfId="3140"/>
    <cellStyle name="Separador de milhares 3 4 8 5 2" xfId="26750"/>
    <cellStyle name="Separador de milhares 3 4 8 5 3" xfId="37936"/>
    <cellStyle name="Separador de milhares 3 4 8 6" xfId="2566"/>
    <cellStyle name="Separador de milhares 3 4 8 6 2" xfId="28646"/>
    <cellStyle name="Separador de milhares 3 4 8 6 3" xfId="39832"/>
    <cellStyle name="Separador de milhares 3 4 8 7" xfId="3838"/>
    <cellStyle name="Separador de milhares 3 4 8 8" xfId="4160"/>
    <cellStyle name="Separador de milhares 3 4 8 9" xfId="4111"/>
    <cellStyle name="Separador de milhares 3 4 9" xfId="1091"/>
    <cellStyle name="Separador de milhares 3 4 9 10" xfId="4190"/>
    <cellStyle name="Separador de milhares 3 4 9 11" xfId="4286"/>
    <cellStyle name="Separador de milhares 3 4 9 12" xfId="4370"/>
    <cellStyle name="Separador de milhares 3 4 9 13" xfId="5167"/>
    <cellStyle name="Separador de milhares 3 4 9 14" xfId="4721"/>
    <cellStyle name="Separador de milhares 3 4 9 15" xfId="5217"/>
    <cellStyle name="Separador de milhares 3 4 9 16" xfId="5661"/>
    <cellStyle name="Separador de milhares 3 4 9 17" xfId="5485"/>
    <cellStyle name="Separador de milhares 3 4 9 18" xfId="5466"/>
    <cellStyle name="Separador de milhares 3 4 9 19" xfId="7147"/>
    <cellStyle name="Separador de milhares 3 4 9 2" xfId="3006"/>
    <cellStyle name="Separador de milhares 3 4 9 2 2" xfId="21381"/>
    <cellStyle name="Separador de milhares 3 4 9 2 3" xfId="32569"/>
    <cellStyle name="Separador de milhares 3 4 9 20" xfId="7315"/>
    <cellStyle name="Separador de milhares 3 4 9 21" xfId="7257"/>
    <cellStyle name="Separador de milhares 3 4 9 22" xfId="8301"/>
    <cellStyle name="Separador de milhares 3 4 9 23" xfId="8253"/>
    <cellStyle name="Separador de milhares 3 4 9 24" xfId="8065"/>
    <cellStyle name="Separador de milhares 3 4 9 25" xfId="8539"/>
    <cellStyle name="Separador de milhares 3 4 9 26" xfId="8828"/>
    <cellStyle name="Separador de milhares 3 4 9 27" xfId="8925"/>
    <cellStyle name="Separador de milhares 3 4 9 28" xfId="9096"/>
    <cellStyle name="Separador de milhares 3 4 9 29" xfId="9010"/>
    <cellStyle name="Separador de milhares 3 4 9 3" xfId="2318"/>
    <cellStyle name="Separador de milhares 3 4 9 3 2" xfId="23274"/>
    <cellStyle name="Separador de milhares 3 4 9 3 3" xfId="34460"/>
    <cellStyle name="Separador de milhares 3 4 9 30" xfId="9595"/>
    <cellStyle name="Separador de milhares 3 4 9 31" xfId="9579"/>
    <cellStyle name="Separador de milhares 3 4 9 32" xfId="10116"/>
    <cellStyle name="Separador de milhares 3 4 9 4" xfId="2200"/>
    <cellStyle name="Separador de milhares 3 4 9 4 2" xfId="25170"/>
    <cellStyle name="Separador de milhares 3 4 9 4 3" xfId="36356"/>
    <cellStyle name="Separador de milhares 3 4 9 5" xfId="3721"/>
    <cellStyle name="Separador de milhares 3 4 9 5 2" xfId="27066"/>
    <cellStyle name="Separador de milhares 3 4 9 5 3" xfId="38252"/>
    <cellStyle name="Separador de milhares 3 4 9 6" xfId="3630"/>
    <cellStyle name="Separador de milhares 3 4 9 6 2" xfId="28962"/>
    <cellStyle name="Separador de milhares 3 4 9 6 3" xfId="40148"/>
    <cellStyle name="Separador de milhares 3 4 9 7" xfId="3202"/>
    <cellStyle name="Separador de milhares 3 4 9 8" xfId="3192"/>
    <cellStyle name="Separador de milhares 3 4 9 9" xfId="2818"/>
    <cellStyle name="Separador de milhares 3 5" xfId="5905"/>
    <cellStyle name="Separador de milhares 3 6" xfId="6322"/>
    <cellStyle name="Separador de milhares 4 2" xfId="138"/>
    <cellStyle name="Separador de milhares 4 2 10" xfId="1408"/>
    <cellStyle name="Separador de milhares 4 2 10 10" xfId="2837"/>
    <cellStyle name="Separador de milhares 4 2 10 11" xfId="4220"/>
    <cellStyle name="Separador de milhares 4 2 10 12" xfId="4313"/>
    <cellStyle name="Separador de milhares 4 2 10 13" xfId="5312"/>
    <cellStyle name="Separador de milhares 4 2 10 14" xfId="4858"/>
    <cellStyle name="Separador de milhares 4 2 10 15" xfId="4785"/>
    <cellStyle name="Separador de milhares 4 2 10 16" xfId="5276"/>
    <cellStyle name="Separador de milhares 4 2 10 17" xfId="5020"/>
    <cellStyle name="Separador de milhares 4 2 10 18" xfId="5018"/>
    <cellStyle name="Separador de milhares 4 2 10 19" xfId="7383"/>
    <cellStyle name="Separador de milhares 4 2 10 2" xfId="3219"/>
    <cellStyle name="Separador de milhares 4 2 10 2 2" xfId="21698"/>
    <cellStyle name="Separador de milhares 4 2 10 2 3" xfId="32886"/>
    <cellStyle name="Separador de milhares 4 2 10 20" xfId="7006"/>
    <cellStyle name="Separador de milhares 4 2 10 21" xfId="7467"/>
    <cellStyle name="Separador de milhares 4 2 10 22" xfId="8470"/>
    <cellStyle name="Separador de milhares 4 2 10 23" xfId="8658"/>
    <cellStyle name="Separador de milhares 4 2 10 24" xfId="8268"/>
    <cellStyle name="Separador de milhares 4 2 10 25" xfId="7724"/>
    <cellStyle name="Separador de milhares 4 2 10 26" xfId="8754"/>
    <cellStyle name="Separador de milhares 4 2 10 27" xfId="8859"/>
    <cellStyle name="Separador de milhares 4 2 10 28" xfId="9222"/>
    <cellStyle name="Separador de milhares 4 2 10 29" xfId="9223"/>
    <cellStyle name="Separador de milhares 4 2 10 3" xfId="2794"/>
    <cellStyle name="Separador de milhares 4 2 10 3 2" xfId="23591"/>
    <cellStyle name="Separador de milhares 4 2 10 3 3" xfId="34777"/>
    <cellStyle name="Separador de milhares 4 2 10 30" xfId="9653"/>
    <cellStyle name="Separador de milhares 4 2 10 31" xfId="9711"/>
    <cellStyle name="Separador de milhares 4 2 10 32" xfId="10145"/>
    <cellStyle name="Separador de milhares 4 2 10 4" xfId="2899"/>
    <cellStyle name="Separador de milhares 4 2 10 4 2" xfId="25487"/>
    <cellStyle name="Separador de milhares 4 2 10 4 3" xfId="36673"/>
    <cellStyle name="Separador de milhares 4 2 10 5" xfId="3559"/>
    <cellStyle name="Separador de milhares 4 2 10 5 2" xfId="27383"/>
    <cellStyle name="Separador de milhares 4 2 10 5 3" xfId="38569"/>
    <cellStyle name="Separador de milhares 4 2 10 6" xfId="2304"/>
    <cellStyle name="Separador de milhares 4 2 10 6 2" xfId="29279"/>
    <cellStyle name="Separador de milhares 4 2 10 6 3" xfId="40465"/>
    <cellStyle name="Separador de milhares 4 2 10 7" xfId="3406"/>
    <cellStyle name="Separador de milhares 4 2 10 8" xfId="3077"/>
    <cellStyle name="Separador de milhares 4 2 10 9" xfId="2494"/>
    <cellStyle name="Separador de milhares 4 2 11" xfId="1724"/>
    <cellStyle name="Separador de milhares 4 2 11 10" xfId="2443"/>
    <cellStyle name="Separador de milhares 4 2 11 11" xfId="3707"/>
    <cellStyle name="Separador de milhares 4 2 11 12" xfId="3609"/>
    <cellStyle name="Separador de milhares 4 2 11 13" xfId="5482"/>
    <cellStyle name="Separador de milhares 4 2 11 14" xfId="5124"/>
    <cellStyle name="Separador de milhares 4 2 11 15" xfId="4741"/>
    <cellStyle name="Separador de milhares 4 2 11 16" xfId="5783"/>
    <cellStyle name="Separador de milhares 4 2 11 17" xfId="5707"/>
    <cellStyle name="Separador de milhares 4 2 11 18" xfId="5791"/>
    <cellStyle name="Separador de milhares 4 2 11 19" xfId="7039"/>
    <cellStyle name="Separador de milhares 4 2 11 2" xfId="3459"/>
    <cellStyle name="Separador de milhares 4 2 11 2 2" xfId="22014"/>
    <cellStyle name="Separador de milhares 4 2 11 2 3" xfId="33202"/>
    <cellStyle name="Separador de milhares 4 2 11 20" xfId="7173"/>
    <cellStyle name="Separador de milhares 4 2 11 21" xfId="7155"/>
    <cellStyle name="Separador de milhares 4 2 11 22" xfId="8655"/>
    <cellStyle name="Separador de milhares 4 2 11 23" xfId="8019"/>
    <cellStyle name="Separador de milhares 4 2 11 24" xfId="8076"/>
    <cellStyle name="Separador de milhares 4 2 11 25" xfId="8033"/>
    <cellStyle name="Separador de milhares 4 2 11 26" xfId="8354"/>
    <cellStyle name="Separador de milhares 4 2 11 27" xfId="7891"/>
    <cellStyle name="Separador de milhares 4 2 11 28" xfId="9275"/>
    <cellStyle name="Separador de milhares 4 2 11 29" xfId="9314"/>
    <cellStyle name="Separador de milhares 4 2 11 3" xfId="3153"/>
    <cellStyle name="Separador de milhares 4 2 11 3 2" xfId="23907"/>
    <cellStyle name="Separador de milhares 4 2 11 3 3" xfId="35093"/>
    <cellStyle name="Separador de milhares 4 2 11 30" xfId="9710"/>
    <cellStyle name="Separador de milhares 4 2 11 31" xfId="9497"/>
    <cellStyle name="Separador de milhares 4 2 11 32" xfId="10173"/>
    <cellStyle name="Separador de milhares 4 2 11 4" xfId="3757"/>
    <cellStyle name="Separador de milhares 4 2 11 4 2" xfId="25803"/>
    <cellStyle name="Separador de milhares 4 2 11 4 3" xfId="36989"/>
    <cellStyle name="Separador de milhares 4 2 11 5" xfId="3596"/>
    <cellStyle name="Separador de milhares 4 2 11 5 2" xfId="27699"/>
    <cellStyle name="Separador de milhares 4 2 11 5 3" xfId="38885"/>
    <cellStyle name="Separador de milhares 4 2 11 6" xfId="3035"/>
    <cellStyle name="Separador de milhares 4 2 11 6 2" xfId="29595"/>
    <cellStyle name="Separador de milhares 4 2 11 6 3" xfId="40781"/>
    <cellStyle name="Separador de milhares 4 2 11 7" xfId="3925"/>
    <cellStyle name="Separador de milhares 4 2 11 8" xfId="3081"/>
    <cellStyle name="Separador de milhares 4 2 11 9" xfId="4003"/>
    <cellStyle name="Separador de milhares 4 2 12" xfId="2126"/>
    <cellStyle name="Separador de milhares 4 2 12 10" xfId="3672"/>
    <cellStyle name="Separador de milhares 4 2 12 11" xfId="3947"/>
    <cellStyle name="Separador de milhares 4 2 12 12" xfId="3677"/>
    <cellStyle name="Separador de milhares 4 2 12 13" xfId="4696"/>
    <cellStyle name="Separador de milhares 4 2 12 14" xfId="5289"/>
    <cellStyle name="Separador de milhares 4 2 12 15" xfId="5325"/>
    <cellStyle name="Separador de milhares 4 2 12 16" xfId="5796"/>
    <cellStyle name="Separador de milhares 4 2 12 17" xfId="5016"/>
    <cellStyle name="Separador de milhares 4 2 12 18" xfId="5555"/>
    <cellStyle name="Separador de milhares 4 2 12 19" xfId="7219"/>
    <cellStyle name="Separador de milhares 4 2 12 2" xfId="2375"/>
    <cellStyle name="Separador de milhares 4 2 12 20" xfId="7209"/>
    <cellStyle name="Separador de milhares 4 2 12 21" xfId="7314"/>
    <cellStyle name="Separador de milhares 4 2 12 22" xfId="7798"/>
    <cellStyle name="Separador de milhares 4 2 12 23" xfId="8197"/>
    <cellStyle name="Separador de milhares 4 2 12 24" xfId="7950"/>
    <cellStyle name="Separador de milhares 4 2 12 25" xfId="8695"/>
    <cellStyle name="Separador de milhares 4 2 12 26" xfId="7993"/>
    <cellStyle name="Separador de milhares 4 2 12 27" xfId="8292"/>
    <cellStyle name="Separador de milhares 4 2 12 28" xfId="9144"/>
    <cellStyle name="Separador de milhares 4 2 12 29" xfId="9319"/>
    <cellStyle name="Separador de milhares 4 2 12 3" xfId="3425"/>
    <cellStyle name="Separador de milhares 4 2 12 30" xfId="9431"/>
    <cellStyle name="Separador de milhares 4 2 12 31" xfId="9560"/>
    <cellStyle name="Separador de milhares 4 2 12 32" xfId="10201"/>
    <cellStyle name="Separador de milhares 4 2 12 4" xfId="3782"/>
    <cellStyle name="Separador de milhares 4 2 12 5" xfId="3391"/>
    <cellStyle name="Separador de milhares 4 2 12 6" xfId="3175"/>
    <cellStyle name="Separador de milhares 4 2 12 7" xfId="2981"/>
    <cellStyle name="Separador de milhares 4 2 12 8" xfId="3872"/>
    <cellStyle name="Separador de milhares 4 2 12 9" xfId="4074"/>
    <cellStyle name="Separador de milhares 4 2 13" xfId="2268"/>
    <cellStyle name="Separador de milhares 4 2 13 10" xfId="6205"/>
    <cellStyle name="Separador de milhares 4 2 13 11" xfId="6527"/>
    <cellStyle name="Separador de milhares 4 2 13 12" xfId="6887"/>
    <cellStyle name="Separador de milhares 4 2 13 13" xfId="6756"/>
    <cellStyle name="Separador de milhares 4 2 13 14" xfId="6043"/>
    <cellStyle name="Separador de milhares 4 2 13 15" xfId="6380"/>
    <cellStyle name="Separador de milhares 4 2 13 2" xfId="6001"/>
    <cellStyle name="Separador de milhares 4 2 13 2 2" xfId="6270"/>
    <cellStyle name="Separador de milhares 4 2 13 2 3" xfId="6381"/>
    <cellStyle name="Separador de milhares 4 2 13 2 4" xfId="22327"/>
    <cellStyle name="Separador de milhares 4 2 13 3" xfId="6433"/>
    <cellStyle name="Separador de milhares 4 2 13 4" xfId="6656"/>
    <cellStyle name="Separador de milhares 4 2 13 5" xfId="6143"/>
    <cellStyle name="Separador de milhares 4 2 13 6" xfId="6870"/>
    <cellStyle name="Separador de milhares 4 2 13 7" xfId="6487"/>
    <cellStyle name="Separador de milhares 4 2 13 8" xfId="6829"/>
    <cellStyle name="Separador de milhares 4 2 13 9" xfId="6648"/>
    <cellStyle name="Separador de milhares 4 2 14" xfId="3560"/>
    <cellStyle name="Separador de milhares 4 2 14 2" xfId="24223"/>
    <cellStyle name="Separador de milhares 4 2 14 3" xfId="35409"/>
    <cellStyle name="Separador de milhares 4 2 15" xfId="2247"/>
    <cellStyle name="Separador de milhares 4 2 15 2" xfId="26119"/>
    <cellStyle name="Separador de milhares 4 2 15 3" xfId="37305"/>
    <cellStyle name="Separador de milhares 4 2 16" xfId="2469"/>
    <cellStyle name="Separador de milhares 4 2 16 2" xfId="28015"/>
    <cellStyle name="Separador de milhares 4 2 16 3" xfId="39201"/>
    <cellStyle name="Separador de milhares 4 2 17" xfId="3990"/>
    <cellStyle name="Separador de milhares 4 2 18" xfId="2256"/>
    <cellStyle name="Separador de milhares 4 2 19" xfId="2745"/>
    <cellStyle name="Separador de milhares 4 2 2" xfId="164"/>
    <cellStyle name="Separador de milhares 4 2 2 10" xfId="2288"/>
    <cellStyle name="Separador de milhares 4 2 2 10 2" xfId="22349"/>
    <cellStyle name="Separador de milhares 4 2 2 10 3" xfId="33535"/>
    <cellStyle name="Separador de milhares 4 2 2 11" xfId="3490"/>
    <cellStyle name="Separador de milhares 4 2 2 11 2" xfId="24245"/>
    <cellStyle name="Separador de milhares 4 2 2 11 3" xfId="35431"/>
    <cellStyle name="Separador de milhares 4 2 2 12" xfId="2729"/>
    <cellStyle name="Separador de milhares 4 2 2 12 2" xfId="26141"/>
    <cellStyle name="Separador de milhares 4 2 2 12 3" xfId="37327"/>
    <cellStyle name="Separador de milhares 4 2 2 13" xfId="3258"/>
    <cellStyle name="Separador de milhares 4 2 2 13 2" xfId="28037"/>
    <cellStyle name="Separador de milhares 4 2 2 13 3" xfId="39223"/>
    <cellStyle name="Separador de milhares 4 2 2 14" xfId="2966"/>
    <cellStyle name="Separador de milhares 4 2 2 15" xfId="4059"/>
    <cellStyle name="Separador de milhares 4 2 2 16" xfId="4038"/>
    <cellStyle name="Separador de milhares 4 2 2 17" xfId="3774"/>
    <cellStyle name="Separador de milhares 4 2 2 18" xfId="3994"/>
    <cellStyle name="Separador de milhares 4 2 2 19" xfId="3923"/>
    <cellStyle name="Separador de milhares 4 2 2 2" xfId="254"/>
    <cellStyle name="Separador de milhares 4 2 2 2 10" xfId="2520"/>
    <cellStyle name="Separador de milhares 4 2 2 2 10 2" xfId="24335"/>
    <cellStyle name="Separador de milhares 4 2 2 2 10 3" xfId="35521"/>
    <cellStyle name="Separador de milhares 4 2 2 2 11" xfId="3212"/>
    <cellStyle name="Separador de milhares 4 2 2 2 11 2" xfId="26231"/>
    <cellStyle name="Separador de milhares 4 2 2 2 11 3" xfId="37417"/>
    <cellStyle name="Separador de milhares 4 2 2 2 12" xfId="3017"/>
    <cellStyle name="Separador de milhares 4 2 2 2 12 2" xfId="28127"/>
    <cellStyle name="Separador de milhares 4 2 2 2 12 3" xfId="39313"/>
    <cellStyle name="Separador de milhares 4 2 2 2 13" xfId="2885"/>
    <cellStyle name="Separador de milhares 4 2 2 2 14" xfId="2963"/>
    <cellStyle name="Separador de milhares 4 2 2 2 15" xfId="4018"/>
    <cellStyle name="Separador de milhares 4 2 2 2 16" xfId="2534"/>
    <cellStyle name="Separador de milhares 4 2 2 2 17" xfId="3354"/>
    <cellStyle name="Separador de milhares 4 2 2 2 18" xfId="3955"/>
    <cellStyle name="Separador de milhares 4 2 2 2 19" xfId="4266"/>
    <cellStyle name="Separador de milhares 4 2 2 2 2" xfId="412"/>
    <cellStyle name="Separador de milhares 4 2 2 2 2 10" xfId="3000"/>
    <cellStyle name="Separador de milhares 4 2 2 2 2 10 2" xfId="26389"/>
    <cellStyle name="Separador de milhares 4 2 2 2 2 10 3" xfId="37575"/>
    <cellStyle name="Separador de milhares 4 2 2 2 2 11" xfId="2448"/>
    <cellStyle name="Separador de milhares 4 2 2 2 2 11 2" xfId="28285"/>
    <cellStyle name="Separador de milhares 4 2 2 2 2 11 3" xfId="39471"/>
    <cellStyle name="Separador de milhares 4 2 2 2 2 12" xfId="3828"/>
    <cellStyle name="Separador de milhares 4 2 2 2 2 13" xfId="2420"/>
    <cellStyle name="Separador de milhares 4 2 2 2 2 14" xfId="3498"/>
    <cellStyle name="Separador de milhares 4 2 2 2 2 15" xfId="3524"/>
    <cellStyle name="Separador de milhares 4 2 2 2 2 16" xfId="2877"/>
    <cellStyle name="Separador de milhares 4 2 2 2 2 17" xfId="3268"/>
    <cellStyle name="Separador de milhares 4 2 2 2 2 18" xfId="4832"/>
    <cellStyle name="Separador de milhares 4 2 2 2 2 19" xfId="5549"/>
    <cellStyle name="Separador de milhares 4 2 2 2 2 2" xfId="730"/>
    <cellStyle name="Separador de milhares 4 2 2 2 2 2 10" xfId="4264"/>
    <cellStyle name="Separador de milhares 4 2 2 2 2 2 11" xfId="4350"/>
    <cellStyle name="Separador de milhares 4 2 2 2 2 2 12" xfId="4425"/>
    <cellStyle name="Separador de milhares 4 2 2 2 2 2 13" xfId="4987"/>
    <cellStyle name="Separador de milhares 4 2 2 2 2 2 14" xfId="5193"/>
    <cellStyle name="Separador de milhares 4 2 2 2 2 2 15" xfId="5441"/>
    <cellStyle name="Separador de milhares 4 2 2 2 2 2 16" xfId="5412"/>
    <cellStyle name="Separador de milhares 4 2 2 2 2 2 17" xfId="5285"/>
    <cellStyle name="Separador de milhares 4 2 2 2 2 2 18" xfId="5343"/>
    <cellStyle name="Separador de milhares 4 2 2 2 2 2 19" xfId="7502"/>
    <cellStyle name="Separador de milhares 4 2 2 2 2 2 2" xfId="2762"/>
    <cellStyle name="Separador de milhares 4 2 2 2 2 2 2 2" xfId="21020"/>
    <cellStyle name="Separador de milhares 4 2 2 2 2 2 2 3" xfId="32208"/>
    <cellStyle name="Separador de milhares 4 2 2 2 2 2 20" xfId="7312"/>
    <cellStyle name="Separador de milhares 4 2 2 2 2 2 21" xfId="7450"/>
    <cellStyle name="Separador de milhares 4 2 2 2 2 2 22" xfId="8118"/>
    <cellStyle name="Separador de milhares 4 2 2 2 2 2 23" xfId="7752"/>
    <cellStyle name="Separador de milhares 4 2 2 2 2 2 24" xfId="8344"/>
    <cellStyle name="Separador de milhares 4 2 2 2 2 2 25" xfId="8633"/>
    <cellStyle name="Separador de milhares 4 2 2 2 2 2 26" xfId="8899"/>
    <cellStyle name="Separador de milhares 4 2 2 2 2 2 27" xfId="8995"/>
    <cellStyle name="Separador de milhares 4 2 2 2 2 2 28" xfId="9160"/>
    <cellStyle name="Separador de milhares 4 2 2 2 2 2 29" xfId="8330"/>
    <cellStyle name="Separador de milhares 4 2 2 2 2 2 3" xfId="3263"/>
    <cellStyle name="Separador de milhares 4 2 2 2 2 2 3 2" xfId="22913"/>
    <cellStyle name="Separador de milhares 4 2 2 2 2 2 3 3" xfId="34099"/>
    <cellStyle name="Separador de milhares 4 2 2 2 2 2 30" xfId="9533"/>
    <cellStyle name="Separador de milhares 4 2 2 2 2 2 31" xfId="9411"/>
    <cellStyle name="Separador de milhares 4 2 2 2 2 2 32" xfId="10085"/>
    <cellStyle name="Separador de milhares 4 2 2 2 2 2 4" xfId="2455"/>
    <cellStyle name="Separador de milhares 4 2 2 2 2 2 4 2" xfId="24809"/>
    <cellStyle name="Separador de milhares 4 2 2 2 2 2 4 3" xfId="35995"/>
    <cellStyle name="Separador de milhares 4 2 2 2 2 2 5" xfId="3284"/>
    <cellStyle name="Separador de milhares 4 2 2 2 2 2 5 2" xfId="26705"/>
    <cellStyle name="Separador de milhares 4 2 2 2 2 2 5 3" xfId="37891"/>
    <cellStyle name="Separador de milhares 4 2 2 2 2 2 6" xfId="2848"/>
    <cellStyle name="Separador de milhares 4 2 2 2 2 2 6 2" xfId="28601"/>
    <cellStyle name="Separador de milhares 4 2 2 2 2 2 6 3" xfId="39787"/>
    <cellStyle name="Separador de milhares 4 2 2 2 2 2 7" xfId="3915"/>
    <cellStyle name="Separador de milhares 4 2 2 2 2 2 8" xfId="3855"/>
    <cellStyle name="Separador de milhares 4 2 2 2 2 2 9" xfId="3995"/>
    <cellStyle name="Separador de milhares 4 2 2 2 2 20" xfId="4796"/>
    <cellStyle name="Separador de milhares 4 2 2 2 2 21" xfId="5706"/>
    <cellStyle name="Separador de milhares 4 2 2 2 2 22" xfId="4905"/>
    <cellStyle name="Separador de milhares 4 2 2 2 2 23" xfId="5795"/>
    <cellStyle name="Separador de milhares 4 2 2 2 2 24" xfId="7421"/>
    <cellStyle name="Separador de milhares 4 2 2 2 2 25" xfId="7095"/>
    <cellStyle name="Separador de milhares 4 2 2 2 2 26" xfId="7160"/>
    <cellStyle name="Separador de milhares 4 2 2 2 2 27" xfId="7957"/>
    <cellStyle name="Separador de milhares 4 2 2 2 2 28" xfId="8235"/>
    <cellStyle name="Separador de milhares 4 2 2 2 2 29" xfId="7736"/>
    <cellStyle name="Separador de milhares 4 2 2 2 2 3" xfId="1046"/>
    <cellStyle name="Separador de milhares 4 2 2 2 2 3 10" xfId="4016"/>
    <cellStyle name="Separador de milhares 4 2 2 2 2 3 11" xfId="3111"/>
    <cellStyle name="Separador de milhares 4 2 2 2 2 3 12" xfId="4244"/>
    <cellStyle name="Separador de milhares 4 2 2 2 2 3 13" xfId="5146"/>
    <cellStyle name="Separador de milhares 4 2 2 2 2 3 14" xfId="5403"/>
    <cellStyle name="Separador de milhares 4 2 2 2 2 3 15" xfId="5296"/>
    <cellStyle name="Separador de milhares 4 2 2 2 2 3 16" xfId="5660"/>
    <cellStyle name="Separador de milhares 4 2 2 2 2 3 17" xfId="4889"/>
    <cellStyle name="Separador de milhares 4 2 2 2 2 3 18" xfId="5035"/>
    <cellStyle name="Separador de milhares 4 2 2 2 2 3 19" xfId="7550"/>
    <cellStyle name="Separador de milhares 4 2 2 2 2 3 2" xfId="2971"/>
    <cellStyle name="Separador de milhares 4 2 2 2 2 3 2 2" xfId="21336"/>
    <cellStyle name="Separador de milhares 4 2 2 2 2 3 2 3" xfId="32524"/>
    <cellStyle name="Separador de milhares 4 2 2 2 2 3 20" xfId="7221"/>
    <cellStyle name="Separador de milhares 4 2 2 2 2 3 21" xfId="7351"/>
    <cellStyle name="Separador de milhares 4 2 2 2 2 3 22" xfId="8271"/>
    <cellStyle name="Separador de milhares 4 2 2 2 2 3 23" xfId="8306"/>
    <cellStyle name="Separador de milhares 4 2 2 2 2 3 24" xfId="8064"/>
    <cellStyle name="Separador de milhares 4 2 2 2 2 3 25" xfId="8717"/>
    <cellStyle name="Separador de milhares 4 2 2 2 2 3 26" xfId="7953"/>
    <cellStyle name="Separador de milhares 4 2 2 2 2 3 27" xfId="8606"/>
    <cellStyle name="Separador de milhares 4 2 2 2 2 3 28" xfId="8174"/>
    <cellStyle name="Separador de milhares 4 2 2 2 2 3 29" xfId="8907"/>
    <cellStyle name="Separador de milhares 4 2 2 2 2 3 3" xfId="3568"/>
    <cellStyle name="Separador de milhares 4 2 2 2 2 3 3 2" xfId="23229"/>
    <cellStyle name="Separador de milhares 4 2 2 2 2 3 3 3" xfId="34415"/>
    <cellStyle name="Separador de milhares 4 2 2 2 2 3 30" xfId="9588"/>
    <cellStyle name="Separador de milhares 4 2 2 2 2 3 31" xfId="9599"/>
    <cellStyle name="Separador de milhares 4 2 2 2 2 3 32" xfId="10113"/>
    <cellStyle name="Separador de milhares 4 2 2 2 2 3 4" xfId="3627"/>
    <cellStyle name="Separador de milhares 4 2 2 2 2 3 4 2" xfId="25125"/>
    <cellStyle name="Separador de milhares 4 2 2 2 2 3 4 3" xfId="36311"/>
    <cellStyle name="Separador de milhares 4 2 2 2 2 3 5" xfId="3631"/>
    <cellStyle name="Separador de milhares 4 2 2 2 2 3 5 2" xfId="27021"/>
    <cellStyle name="Separador de milhares 4 2 2 2 2 3 5 3" xfId="38207"/>
    <cellStyle name="Separador de milhares 4 2 2 2 2 3 6" xfId="2497"/>
    <cellStyle name="Separador de milhares 4 2 2 2 2 3 6 2" xfId="28917"/>
    <cellStyle name="Separador de milhares 4 2 2 2 2 3 6 3" xfId="40103"/>
    <cellStyle name="Separador de milhares 4 2 2 2 2 3 7" xfId="3669"/>
    <cellStyle name="Separador de milhares 4 2 2 2 2 3 8" xfId="3148"/>
    <cellStyle name="Separador de milhares 4 2 2 2 2 3 9" xfId="4092"/>
    <cellStyle name="Separador de milhares 4 2 2 2 2 30" xfId="8037"/>
    <cellStyle name="Separador de milhares 4 2 2 2 2 31" xfId="8264"/>
    <cellStyle name="Separador de milhares 4 2 2 2 2 32" xfId="8379"/>
    <cellStyle name="Separador de milhares 4 2 2 2 2 33" xfId="7854"/>
    <cellStyle name="Separador de milhares 4 2 2 2 2 34" xfId="8261"/>
    <cellStyle name="Separador de milhares 4 2 2 2 2 35" xfId="9477"/>
    <cellStyle name="Separador de milhares 4 2 2 2 2 36" xfId="9572"/>
    <cellStyle name="Separador de milhares 4 2 2 2 2 37" xfId="10057"/>
    <cellStyle name="Separador de milhares 4 2 2 2 2 4" xfId="1362"/>
    <cellStyle name="Separador de milhares 4 2 2 2 2 4 10" xfId="4409"/>
    <cellStyle name="Separador de milhares 4 2 2 2 2 4 11" xfId="4470"/>
    <cellStyle name="Separador de milhares 4 2 2 2 2 4 12" xfId="4511"/>
    <cellStyle name="Separador de milhares 4 2 2 2 2 4 13" xfId="5292"/>
    <cellStyle name="Separador de milhares 4 2 2 2 2 4 14" xfId="4811"/>
    <cellStyle name="Separador de milhares 4 2 2 2 2 4 15" xfId="4866"/>
    <cellStyle name="Separador de milhares 4 2 2 2 2 4 16" xfId="4658"/>
    <cellStyle name="Separador de milhares 4 2 2 2 2 4 17" xfId="5857"/>
    <cellStyle name="Separador de milhares 4 2 2 2 2 4 18" xfId="5911"/>
    <cellStyle name="Separador de milhares 4 2 2 2 2 4 19" xfId="7493"/>
    <cellStyle name="Separador de milhares 4 2 2 2 2 4 2" xfId="3187"/>
    <cellStyle name="Separador de milhares 4 2 2 2 2 4 2 2" xfId="21652"/>
    <cellStyle name="Separador de milhares 4 2 2 2 2 4 2 3" xfId="32840"/>
    <cellStyle name="Separador de milhares 4 2 2 2 2 4 20" xfId="7020"/>
    <cellStyle name="Separador de milhares 4 2 2 2 2 4 21" xfId="7593"/>
    <cellStyle name="Separador de milhares 4 2 2 2 2 4 22" xfId="8443"/>
    <cellStyle name="Separador de milhares 4 2 2 2 2 4 23" xfId="8600"/>
    <cellStyle name="Separador de milhares 4 2 2 2 2 4 24" xfId="8877"/>
    <cellStyle name="Separador de milhares 4 2 2 2 2 4 25" xfId="8974"/>
    <cellStyle name="Separador de milhares 4 2 2 2 2 4 26" xfId="9055"/>
    <cellStyle name="Separador de milhares 4 2 2 2 2 4 27" xfId="9130"/>
    <cellStyle name="Separador de milhares 4 2 2 2 2 4 28" xfId="9211"/>
    <cellStyle name="Separador de milhares 4 2 2 2 2 4 29" xfId="9204"/>
    <cellStyle name="Separador de milhares 4 2 2 2 2 4 3" xfId="2736"/>
    <cellStyle name="Separador de milhares 4 2 2 2 2 4 3 2" xfId="23545"/>
    <cellStyle name="Separador de milhares 4 2 2 2 2 4 3 3" xfId="34731"/>
    <cellStyle name="Separador de milhares 4 2 2 2 2 4 30" xfId="9644"/>
    <cellStyle name="Separador de milhares 4 2 2 2 2 4 31" xfId="9693"/>
    <cellStyle name="Separador de milhares 4 2 2 2 2 4 32" xfId="10141"/>
    <cellStyle name="Separador de milhares 4 2 2 2 2 4 4" xfId="2692"/>
    <cellStyle name="Separador de milhares 4 2 2 2 2 4 4 2" xfId="25441"/>
    <cellStyle name="Separador de milhares 4 2 2 2 2 4 4 3" xfId="36627"/>
    <cellStyle name="Separador de milhares 4 2 2 2 2 4 5" xfId="3670"/>
    <cellStyle name="Separador de milhares 4 2 2 2 2 4 5 2" xfId="27337"/>
    <cellStyle name="Separador de milhares 4 2 2 2 2 4 5 3" xfId="38523"/>
    <cellStyle name="Separador de milhares 4 2 2 2 2 4 6" xfId="3866"/>
    <cellStyle name="Separador de milhares 4 2 2 2 2 4 6 2" xfId="29233"/>
    <cellStyle name="Separador de milhares 4 2 2 2 2 4 6 3" xfId="40419"/>
    <cellStyle name="Separador de milhares 4 2 2 2 2 4 7" xfId="2716"/>
    <cellStyle name="Separador de milhares 4 2 2 2 2 4 8" xfId="4239"/>
    <cellStyle name="Separador de milhares 4 2 2 2 2 4 9" xfId="4330"/>
    <cellStyle name="Separador de milhares 4 2 2 2 2 5" xfId="1678"/>
    <cellStyle name="Separador de milhares 4 2 2 2 2 5 10" xfId="3777"/>
    <cellStyle name="Separador de milhares 4 2 2 2 2 5 11" xfId="3178"/>
    <cellStyle name="Separador de milhares 4 2 2 2 2 5 12" xfId="3919"/>
    <cellStyle name="Separador de milhares 4 2 2 2 2 5 13" xfId="5460"/>
    <cellStyle name="Separador de milhares 4 2 2 2 2 5 14" xfId="5314"/>
    <cellStyle name="Separador de milhares 4 2 2 2 2 5 15" xfId="4777"/>
    <cellStyle name="Separador de milhares 4 2 2 2 2 5 16" xfId="5307"/>
    <cellStyle name="Separador de milhares 4 2 2 2 2 5 17" xfId="5105"/>
    <cellStyle name="Separador de milhares 4 2 2 2 2 5 18" xfId="5453"/>
    <cellStyle name="Separador de milhares 4 2 2 2 2 5 19" xfId="7196"/>
    <cellStyle name="Separador de milhares 4 2 2 2 2 5 2" xfId="3429"/>
    <cellStyle name="Separador de milhares 4 2 2 2 2 5 2 2" xfId="21968"/>
    <cellStyle name="Separador de milhares 4 2 2 2 2 5 2 3" xfId="33156"/>
    <cellStyle name="Separador de milhares 4 2 2 2 2 5 20" xfId="7371"/>
    <cellStyle name="Separador de milhares 4 2 2 2 2 5 21" xfId="7184"/>
    <cellStyle name="Separador de milhares 4 2 2 2 2 5 22" xfId="8631"/>
    <cellStyle name="Separador de milhares 4 2 2 2 2 5 23" xfId="7775"/>
    <cellStyle name="Separador de milhares 4 2 2 2 2 5 24" xfId="8720"/>
    <cellStyle name="Separador de milhares 4 2 2 2 2 5 25" xfId="8465"/>
    <cellStyle name="Separador de milhares 4 2 2 2 2 5 26" xfId="7839"/>
    <cellStyle name="Separador de milhares 4 2 2 2 2 5 27" xfId="8384"/>
    <cellStyle name="Separador de milhares 4 2 2 2 2 5 28" xfId="9267"/>
    <cellStyle name="Separador de milhares 4 2 2 2 2 5 29" xfId="8173"/>
    <cellStyle name="Separador de milhares 4 2 2 2 2 5 3" xfId="3461"/>
    <cellStyle name="Separador de milhares 4 2 2 2 2 5 3 2" xfId="23861"/>
    <cellStyle name="Separador de milhares 4 2 2 2 2 5 3 3" xfId="35047"/>
    <cellStyle name="Separador de milhares 4 2 2 2 2 5 30" xfId="9699"/>
    <cellStyle name="Separador de milhares 4 2 2 2 2 5 31" xfId="9422"/>
    <cellStyle name="Separador de milhares 4 2 2 2 2 5 32" xfId="10169"/>
    <cellStyle name="Separador de milhares 4 2 2 2 2 5 4" xfId="2613"/>
    <cellStyle name="Separador de milhares 4 2 2 2 2 5 4 2" xfId="25757"/>
    <cellStyle name="Separador de milhares 4 2 2 2 2 5 4 3" xfId="36943"/>
    <cellStyle name="Separador de milhares 4 2 2 2 2 5 5" xfId="2829"/>
    <cellStyle name="Separador de milhares 4 2 2 2 2 5 5 2" xfId="27653"/>
    <cellStyle name="Separador de milhares 4 2 2 2 2 5 5 3" xfId="38839"/>
    <cellStyle name="Separador de milhares 4 2 2 2 2 5 6" xfId="3234"/>
    <cellStyle name="Separador de milhares 4 2 2 2 2 5 6 2" xfId="29549"/>
    <cellStyle name="Separador de milhares 4 2 2 2 2 5 6 3" xfId="40735"/>
    <cellStyle name="Separador de milhares 4 2 2 2 2 5 7" xfId="2496"/>
    <cellStyle name="Separador de milhares 4 2 2 2 2 5 8" xfId="4094"/>
    <cellStyle name="Separador de milhares 4 2 2 2 2 5 9" xfId="3360"/>
    <cellStyle name="Separador de milhares 4 2 2 2 2 6" xfId="1994"/>
    <cellStyle name="Separador de milhares 4 2 2 2 2 6 10" xfId="4481"/>
    <cellStyle name="Separador de milhares 4 2 2 2 2 6 11" xfId="4518"/>
    <cellStyle name="Separador de milhares 4 2 2 2 2 6 12" xfId="4541"/>
    <cellStyle name="Separador de milhares 4 2 2 2 2 6 13" xfId="5622"/>
    <cellStyle name="Separador de milhares 4 2 2 2 2 6 14" xfId="5710"/>
    <cellStyle name="Separador de milhares 4 2 2 2 2 6 15" xfId="5799"/>
    <cellStyle name="Separador de milhares 4 2 2 2 2 6 16" xfId="5871"/>
    <cellStyle name="Separador de milhares 4 2 2 2 2 6 17" xfId="5921"/>
    <cellStyle name="Separador de milhares 4 2 2 2 2 6 18" xfId="5956"/>
    <cellStyle name="Separador de milhares 4 2 2 2 2 6 19" xfId="7132"/>
    <cellStyle name="Separador de milhares 4 2 2 2 2 6 2" xfId="3636"/>
    <cellStyle name="Separador de milhares 4 2 2 2 2 6 2 2" xfId="22284"/>
    <cellStyle name="Separador de milhares 4 2 2 2 2 6 2 3" xfId="33472"/>
    <cellStyle name="Separador de milhares 4 2 2 2 2 6 20" xfId="7600"/>
    <cellStyle name="Separador de milhares 4 2 2 2 2 6 21" xfId="7623"/>
    <cellStyle name="Separador de milhares 4 2 2 2 2 6 22" xfId="8797"/>
    <cellStyle name="Separador de milhares 4 2 2 2 2 6 23" xfId="8896"/>
    <cellStyle name="Separador de milhares 4 2 2 2 2 6 24" xfId="8992"/>
    <cellStyle name="Separador de milhares 4 2 2 2 2 6 25" xfId="9071"/>
    <cellStyle name="Separador de milhares 4 2 2 2 2 6 26" xfId="9141"/>
    <cellStyle name="Separador de milhares 4 2 2 2 2 6 27" xfId="9196"/>
    <cellStyle name="Separador de milhares 4 2 2 2 2 6 28" xfId="9321"/>
    <cellStyle name="Separador de milhares 4 2 2 2 2 6 29" xfId="9341"/>
    <cellStyle name="Separador de milhares 4 2 2 2 2 6 3" xfId="3786"/>
    <cellStyle name="Separador de milhares 4 2 2 2 2 6 3 2" xfId="24177"/>
    <cellStyle name="Separador de milhares 4 2 2 2 2 6 3 3" xfId="35363"/>
    <cellStyle name="Separador de milhares 4 2 2 2 2 6 30" xfId="9756"/>
    <cellStyle name="Separador de milhares 4 2 2 2 2 6 31" xfId="9778"/>
    <cellStyle name="Separador de milhares 4 2 2 2 2 6 32" xfId="10197"/>
    <cellStyle name="Separador de milhares 4 2 2 2 2 6 4" xfId="3922"/>
    <cellStyle name="Separador de milhares 4 2 2 2 2 6 4 2" xfId="26073"/>
    <cellStyle name="Separador de milhares 4 2 2 2 2 6 4 3" xfId="37259"/>
    <cellStyle name="Separador de milhares 4 2 2 2 2 6 5" xfId="4061"/>
    <cellStyle name="Separador de milhares 4 2 2 2 2 6 5 2" xfId="27969"/>
    <cellStyle name="Separador de milhares 4 2 2 2 2 6 5 3" xfId="39155"/>
    <cellStyle name="Separador de milhares 4 2 2 2 2 6 6" xfId="4164"/>
    <cellStyle name="Separador de milhares 4 2 2 2 2 6 6 2" xfId="29865"/>
    <cellStyle name="Separador de milhares 4 2 2 2 2 6 6 3" xfId="41051"/>
    <cellStyle name="Separador de milhares 4 2 2 2 2 6 7" xfId="4262"/>
    <cellStyle name="Separador de milhares 4 2 2 2 2 6 8" xfId="4348"/>
    <cellStyle name="Separador de milhares 4 2 2 2 2 6 9" xfId="4423"/>
    <cellStyle name="Separador de milhares 4 2 2 2 2 7" xfId="2555"/>
    <cellStyle name="Separador de milhares 4 2 2 2 2 7 2" xfId="20704"/>
    <cellStyle name="Separador de milhares 4 2 2 2 2 7 3" xfId="31892"/>
    <cellStyle name="Separador de milhares 4 2 2 2 2 8" xfId="2454"/>
    <cellStyle name="Separador de milhares 4 2 2 2 2 8 2" xfId="22597"/>
    <cellStyle name="Separador de milhares 4 2 2 2 2 8 3" xfId="33783"/>
    <cellStyle name="Separador de milhares 4 2 2 2 2 9" xfId="3018"/>
    <cellStyle name="Separador de milhares 4 2 2 2 2 9 2" xfId="24493"/>
    <cellStyle name="Separador de milhares 4 2 2 2 2 9 3" xfId="35679"/>
    <cellStyle name="Separador de milhares 4 2 2 2 20" xfId="4672"/>
    <cellStyle name="Separador de milhares 4 2 2 2 21" xfId="4645"/>
    <cellStyle name="Separador de milhares 4 2 2 2 22" xfId="5436"/>
    <cellStyle name="Separador de milhares 4 2 2 2 23" xfId="5166"/>
    <cellStyle name="Separador de milhares 4 2 2 2 24" xfId="4840"/>
    <cellStyle name="Separador de milhares 4 2 2 2 25" xfId="5802"/>
    <cellStyle name="Separador de milhares 4 2 2 2 26" xfId="7512"/>
    <cellStyle name="Separador de milhares 4 2 2 2 27" xfId="7127"/>
    <cellStyle name="Separador de milhares 4 2 2 2 28" xfId="7463"/>
    <cellStyle name="Separador de milhares 4 2 2 2 29" xfId="7772"/>
    <cellStyle name="Separador de milhares 4 2 2 2 3" xfId="572"/>
    <cellStyle name="Separador de milhares 4 2 2 2 3 10" xfId="3854"/>
    <cellStyle name="Separador de milhares 4 2 2 2 3 11" xfId="2632"/>
    <cellStyle name="Separador de milhares 4 2 2 2 3 12" xfId="3952"/>
    <cellStyle name="Separador de milhares 4 2 2 2 3 13" xfId="4908"/>
    <cellStyle name="Separador de milhares 4 2 2 2 3 14" xfId="5287"/>
    <cellStyle name="Separador de milhares 4 2 2 2 3 15" xfId="5380"/>
    <cellStyle name="Separador de milhares 4 2 2 2 3 16" xfId="4743"/>
    <cellStyle name="Separador de milhares 4 2 2 2 3 17" xfId="5662"/>
    <cellStyle name="Separador de milhares 4 2 2 2 3 18" xfId="5650"/>
    <cellStyle name="Separador de milhares 4 2 2 2 3 19" xfId="7296"/>
    <cellStyle name="Separador de milhares 4 2 2 2 3 2" xfId="2658"/>
    <cellStyle name="Separador de milhares 4 2 2 2 3 2 2" xfId="20862"/>
    <cellStyle name="Separador de milhares 4 2 2 2 3 2 3" xfId="32050"/>
    <cellStyle name="Separador de milhares 4 2 2 2 3 20" xfId="7411"/>
    <cellStyle name="Separador de milhares 4 2 2 2 3 21" xfId="7521"/>
    <cellStyle name="Separador de milhares 4 2 2 2 3 22" xfId="8042"/>
    <cellStyle name="Separador de milhares 4 2 2 2 3 23" xfId="8196"/>
    <cellStyle name="Separador de milhares 4 2 2 2 3 24" xfId="8085"/>
    <cellStyle name="Separador de milhares 4 2 2 2 3 25" xfId="8380"/>
    <cellStyle name="Separador de milhares 4 2 2 2 3 26" xfId="8328"/>
    <cellStyle name="Separador de milhares 4 2 2 2 3 27" xfId="7933"/>
    <cellStyle name="Separador de milhares 4 2 2 2 3 28" xfId="8303"/>
    <cellStyle name="Separador de milhares 4 2 2 2 3 29" xfId="8048"/>
    <cellStyle name="Separador de milhares 4 2 2 2 3 3" xfId="3421"/>
    <cellStyle name="Separador de milhares 4 2 2 2 3 3 2" xfId="22755"/>
    <cellStyle name="Separador de milhares 4 2 2 2 3 3 3" xfId="33941"/>
    <cellStyle name="Separador de milhares 4 2 2 2 3 30" xfId="9504"/>
    <cellStyle name="Separador de milhares 4 2 2 2 3 31" xfId="9559"/>
    <cellStyle name="Separador de milhares 4 2 2 2 3 32" xfId="10071"/>
    <cellStyle name="Separador de milhares 4 2 2 2 3 4" xfId="2485"/>
    <cellStyle name="Separador de milhares 4 2 2 2 3 4 2" xfId="24651"/>
    <cellStyle name="Separador de milhares 4 2 2 2 3 4 3" xfId="35837"/>
    <cellStyle name="Separador de milhares 4 2 2 2 3 5" xfId="3155"/>
    <cellStyle name="Separador de milhares 4 2 2 2 3 5 2" xfId="26547"/>
    <cellStyle name="Separador de milhares 4 2 2 2 3 5 3" xfId="37733"/>
    <cellStyle name="Separador de milhares 4 2 2 2 3 6" xfId="4056"/>
    <cellStyle name="Separador de milhares 4 2 2 2 3 6 2" xfId="28443"/>
    <cellStyle name="Separador de milhares 4 2 2 2 3 6 3" xfId="39629"/>
    <cellStyle name="Separador de milhares 4 2 2 2 3 7" xfId="2435"/>
    <cellStyle name="Separador de milhares 4 2 2 2 3 8" xfId="3132"/>
    <cellStyle name="Separador de milhares 4 2 2 2 3 9" xfId="3197"/>
    <cellStyle name="Separador de milhares 4 2 2 2 30" xfId="8416"/>
    <cellStyle name="Separador de milhares 4 2 2 2 31" xfId="7779"/>
    <cellStyle name="Separador de milhares 4 2 2 2 32" xfId="8047"/>
    <cellStyle name="Separador de milhares 4 2 2 2 33" xfId="8021"/>
    <cellStyle name="Separador de milhares 4 2 2 2 34" xfId="8636"/>
    <cellStyle name="Separador de milhares 4 2 2 2 35" xfId="8193"/>
    <cellStyle name="Separador de milhares 4 2 2 2 36" xfId="9100"/>
    <cellStyle name="Separador de milhares 4 2 2 2 37" xfId="9420"/>
    <cellStyle name="Separador de milhares 4 2 2 2 38" xfId="9633"/>
    <cellStyle name="Separador de milhares 4 2 2 2 39" xfId="10043"/>
    <cellStyle name="Separador de milhares 4 2 2 2 4" xfId="888"/>
    <cellStyle name="Separador de milhares 4 2 2 2 4 10" xfId="3424"/>
    <cellStyle name="Separador de milhares 4 2 2 2 4 11" xfId="4157"/>
    <cellStyle name="Separador de milhares 4 2 2 2 4 12" xfId="3162"/>
    <cellStyle name="Separador de milhares 4 2 2 2 4 13" xfId="5063"/>
    <cellStyle name="Separador de milhares 4 2 2 2 4 14" xfId="5001"/>
    <cellStyle name="Separador de milhares 4 2 2 2 4 15" xfId="5693"/>
    <cellStyle name="Separador de milhares 4 2 2 2 4 16" xfId="5386"/>
    <cellStyle name="Separador de milhares 4 2 2 2 4 17" xfId="5640"/>
    <cellStyle name="Separador de milhares 4 2 2 2 4 18" xfId="5731"/>
    <cellStyle name="Separador de milhares 4 2 2 2 4 19" xfId="6973"/>
    <cellStyle name="Separador de milhares 4 2 2 2 4 2" xfId="2863"/>
    <cellStyle name="Separador de milhares 4 2 2 2 4 2 2" xfId="21178"/>
    <cellStyle name="Separador de milhares 4 2 2 2 4 2 3" xfId="32366"/>
    <cellStyle name="Separador de milhares 4 2 2 2 4 20" xfId="7163"/>
    <cellStyle name="Separador de milhares 4 2 2 2 4 21" xfId="7019"/>
    <cellStyle name="Separador de milhares 4 2 2 2 4 22" xfId="8201"/>
    <cellStyle name="Separador de milhares 4 2 2 2 4 23" xfId="8649"/>
    <cellStyle name="Separador de milhares 4 2 2 2 4 24" xfId="7989"/>
    <cellStyle name="Separador de milhares 4 2 2 2 4 25" xfId="7847"/>
    <cellStyle name="Separador de milhares 4 2 2 2 4 26" xfId="8255"/>
    <cellStyle name="Separador de milhares 4 2 2 2 4 27" xfId="8791"/>
    <cellStyle name="Separador de milhares 4 2 2 2 4 28" xfId="8819"/>
    <cellStyle name="Separador de milhares 4 2 2 2 4 29" xfId="9219"/>
    <cellStyle name="Separador de milhares 4 2 2 2 4 3" xfId="2997"/>
    <cellStyle name="Separador de milhares 4 2 2 2 4 3 2" xfId="23071"/>
    <cellStyle name="Separador de milhares 4 2 2 2 4 3 3" xfId="34257"/>
    <cellStyle name="Separador de milhares 4 2 2 2 4 30" xfId="9562"/>
    <cellStyle name="Separador de milhares 4 2 2 2 4 31" xfId="9707"/>
    <cellStyle name="Separador de milhares 4 2 2 2 4 32" xfId="10099"/>
    <cellStyle name="Separador de milhares 4 2 2 2 4 4" xfId="3435"/>
    <cellStyle name="Separador de milhares 4 2 2 2 4 4 2" xfId="24967"/>
    <cellStyle name="Separador de milhares 4 2 2 2 4 4 3" xfId="36153"/>
    <cellStyle name="Separador de milhares 4 2 2 2 4 5" xfId="2722"/>
    <cellStyle name="Separador de milhares 4 2 2 2 4 5 2" xfId="26863"/>
    <cellStyle name="Separador de milhares 4 2 2 2 4 5 3" xfId="38049"/>
    <cellStyle name="Separador de milhares 4 2 2 2 4 6" xfId="3847"/>
    <cellStyle name="Separador de milhares 4 2 2 2 4 6 2" xfId="28759"/>
    <cellStyle name="Separador de milhares 4 2 2 2 4 6 3" xfId="39945"/>
    <cellStyle name="Separador de milhares 4 2 2 2 4 7" xfId="3080"/>
    <cellStyle name="Separador de milhares 4 2 2 2 4 8" xfId="4113"/>
    <cellStyle name="Separador de milhares 4 2 2 2 4 9" xfId="3654"/>
    <cellStyle name="Separador de milhares 4 2 2 2 5" xfId="1204"/>
    <cellStyle name="Separador de milhares 4 2 2 2 5 10" xfId="4044"/>
    <cellStyle name="Separador de milhares 4 2 2 2 5 11" xfId="2752"/>
    <cellStyle name="Separador de milhares 4 2 2 2 5 12" xfId="2552"/>
    <cellStyle name="Separador de milhares 4 2 2 2 5 13" xfId="5216"/>
    <cellStyle name="Separador de milhares 4 2 2 2 5 14" xfId="5101"/>
    <cellStyle name="Separador de milhares 4 2 2 2 5 15" xfId="4992"/>
    <cellStyle name="Separador de milhares 4 2 2 2 5 16" xfId="5771"/>
    <cellStyle name="Separador de milhares 4 2 2 2 5 17" xfId="4600"/>
    <cellStyle name="Separador de milhares 4 2 2 2 5 18" xfId="4873"/>
    <cellStyle name="Separador de milhares 4 2 2 2 5 19" xfId="6945"/>
    <cellStyle name="Separador de milhares 4 2 2 2 5 2" xfId="3085"/>
    <cellStyle name="Separador de milhares 4 2 2 2 5 2 2" xfId="21494"/>
    <cellStyle name="Separador de milhares 4 2 2 2 5 2 3" xfId="32682"/>
    <cellStyle name="Separador de milhares 4 2 2 2 5 20" xfId="7054"/>
    <cellStyle name="Separador de milhares 4 2 2 2 5 21" xfId="7507"/>
    <cellStyle name="Separador de milhares 4 2 2 2 5 22" xfId="8362"/>
    <cellStyle name="Separador de milhares 4 2 2 2 5 23" xfId="7997"/>
    <cellStyle name="Separador de milhares 4 2 2 2 5 24" xfId="8054"/>
    <cellStyle name="Separador de milhares 4 2 2 2 5 25" xfId="8087"/>
    <cellStyle name="Separador de milhares 4 2 2 2 5 26" xfId="7881"/>
    <cellStyle name="Separador de milhares 4 2 2 2 5 27" xfId="7846"/>
    <cellStyle name="Separador de milhares 4 2 2 2 5 28" xfId="9174"/>
    <cellStyle name="Separador de milhares 4 2 2 2 5 29" xfId="9307"/>
    <cellStyle name="Separador de milhares 4 2 2 2 5 3" xfId="3127"/>
    <cellStyle name="Separador de milhares 4 2 2 2 5 3 2" xfId="23387"/>
    <cellStyle name="Separador de milhares 4 2 2 2 5 3 3" xfId="34573"/>
    <cellStyle name="Separador de milhares 4 2 2 2 5 30" xfId="9619"/>
    <cellStyle name="Separador de milhares 4 2 2 2 5 31" xfId="9490"/>
    <cellStyle name="Separador de milhares 4 2 2 2 5 32" xfId="10127"/>
    <cellStyle name="Separador de milhares 4 2 2 2 5 4" xfId="3729"/>
    <cellStyle name="Separador de milhares 4 2 2 2 5 4 2" xfId="25283"/>
    <cellStyle name="Separador de milhares 4 2 2 2 5 4 3" xfId="36469"/>
    <cellStyle name="Separador de milhares 4 2 2 2 5 5" xfId="3666"/>
    <cellStyle name="Separador de milhares 4 2 2 2 5 5 2" xfId="27179"/>
    <cellStyle name="Separador de milhares 4 2 2 2 5 5 3" xfId="38365"/>
    <cellStyle name="Separador de milhares 4 2 2 2 5 6" xfId="2800"/>
    <cellStyle name="Separador de milhares 4 2 2 2 5 6 2" xfId="29075"/>
    <cellStyle name="Separador de milhares 4 2 2 2 5 6 3" xfId="40261"/>
    <cellStyle name="Separador de milhares 4 2 2 2 5 7" xfId="3781"/>
    <cellStyle name="Separador de milhares 4 2 2 2 5 8" xfId="2303"/>
    <cellStyle name="Separador de milhares 4 2 2 2 5 9" xfId="2358"/>
    <cellStyle name="Separador de milhares 4 2 2 2 6" xfId="1520"/>
    <cellStyle name="Separador de milhares 4 2 2 2 6 10" xfId="4081"/>
    <cellStyle name="Separador de milhares 4 2 2 2 6 11" xfId="3563"/>
    <cellStyle name="Separador de milhares 4 2 2 2 6 12" xfId="3799"/>
    <cellStyle name="Separador de milhares 4 2 2 2 6 13" xfId="5367"/>
    <cellStyle name="Separador de milhares 4 2 2 2 6 14" xfId="4688"/>
    <cellStyle name="Separador de milhares 4 2 2 2 6 15" xfId="5304"/>
    <cellStyle name="Separador de milhares 4 2 2 2 6 16" xfId="4621"/>
    <cellStyle name="Separador de milhares 4 2 2 2 6 17" xfId="5538"/>
    <cellStyle name="Separador de milhares 4 2 2 2 6 18" xfId="4799"/>
    <cellStyle name="Separador de milhares 4 2 2 2 6 19" xfId="6975"/>
    <cellStyle name="Separador de milhares 4 2 2 2 6 2" xfId="3304"/>
    <cellStyle name="Separador de milhares 4 2 2 2 6 2 2" xfId="21810"/>
    <cellStyle name="Separador de milhares 4 2 2 2 6 2 3" xfId="32998"/>
    <cellStyle name="Separador de milhares 4 2 2 2 6 20" xfId="7251"/>
    <cellStyle name="Separador de milhares 4 2 2 2 6 21" xfId="7547"/>
    <cellStyle name="Separador de milhares 4 2 2 2 6 22" xfId="8535"/>
    <cellStyle name="Separador de milhares 4 2 2 2 6 23" xfId="8109"/>
    <cellStyle name="Separador de milhares 4 2 2 2 6 24" xfId="7908"/>
    <cellStyle name="Separador de milhares 4 2 2 2 6 25" xfId="8449"/>
    <cellStyle name="Separador de milhares 4 2 2 2 6 26" xfId="8703"/>
    <cellStyle name="Separador de milhares 4 2 2 2 6 27" xfId="8043"/>
    <cellStyle name="Separador de milhares 4 2 2 2 6 28" xfId="9239"/>
    <cellStyle name="Separador de milhares 4 2 2 2 6 29" xfId="8924"/>
    <cellStyle name="Separador de milhares 4 2 2 2 6 3" xfId="2279"/>
    <cellStyle name="Separador de milhares 4 2 2 2 6 3 2" xfId="23703"/>
    <cellStyle name="Separador de milhares 4 2 2 2 6 3 3" xfId="34889"/>
    <cellStyle name="Separador de milhares 4 2 2 2 6 30" xfId="9672"/>
    <cellStyle name="Separador de milhares 4 2 2 2 6 31" xfId="9530"/>
    <cellStyle name="Separador de milhares 4 2 2 2 6 32" xfId="10155"/>
    <cellStyle name="Separador de milhares 4 2 2 2 6 4" xfId="3388"/>
    <cellStyle name="Separador de milhares 4 2 2 2 6 4 2" xfId="25599"/>
    <cellStyle name="Separador de milhares 4 2 2 2 6 4 3" xfId="36785"/>
    <cellStyle name="Separador de milhares 4 2 2 2 6 5" xfId="3505"/>
    <cellStyle name="Separador de milhares 4 2 2 2 6 5 2" xfId="27495"/>
    <cellStyle name="Separador de milhares 4 2 2 2 6 5 3" xfId="38681"/>
    <cellStyle name="Separador de milhares 4 2 2 2 6 6" xfId="2779"/>
    <cellStyle name="Separador de milhares 4 2 2 2 6 6 2" xfId="29391"/>
    <cellStyle name="Separador de milhares 4 2 2 2 6 6 3" xfId="40577"/>
    <cellStyle name="Separador de milhares 4 2 2 2 6 7" xfId="2240"/>
    <cellStyle name="Separador de milhares 4 2 2 2 6 8" xfId="3193"/>
    <cellStyle name="Separador de milhares 4 2 2 2 6 9" xfId="3240"/>
    <cellStyle name="Separador de milhares 4 2 2 2 7" xfId="1836"/>
    <cellStyle name="Separador de milhares 4 2 2 2 7 10" xfId="4439"/>
    <cellStyle name="Separador de milhares 4 2 2 2 7 11" xfId="4491"/>
    <cellStyle name="Separador de milhares 4 2 2 2 7 12" xfId="4527"/>
    <cellStyle name="Separador de milhares 4 2 2 2 7 13" xfId="5537"/>
    <cellStyle name="Separador de milhares 4 2 2 2 7 14" xfId="5645"/>
    <cellStyle name="Separador de milhares 4 2 2 2 7 15" xfId="5741"/>
    <cellStyle name="Separador de milhares 4 2 2 2 7 16" xfId="5818"/>
    <cellStyle name="Separador de milhares 4 2 2 2 7 17" xfId="5886"/>
    <cellStyle name="Separador de milhares 4 2 2 2 7 18" xfId="5933"/>
    <cellStyle name="Separador de milhares 4 2 2 2 7 19" xfId="7476"/>
    <cellStyle name="Separador de milhares 4 2 2 2 7 2" xfId="3534"/>
    <cellStyle name="Separador de milhares 4 2 2 2 7 2 2" xfId="22126"/>
    <cellStyle name="Separador de milhares 4 2 2 2 7 2 3" xfId="33314"/>
    <cellStyle name="Separador de milhares 4 2 2 2 7 20" xfId="7573"/>
    <cellStyle name="Separador de milhares 4 2 2 2 7 21" xfId="7609"/>
    <cellStyle name="Separador de milhares 4 2 2 2 7 22" xfId="8712"/>
    <cellStyle name="Separador de milhares 4 2 2 2 7 23" xfId="8825"/>
    <cellStyle name="Separador de milhares 4 2 2 2 7 24" xfId="8922"/>
    <cellStyle name="Separador de milhares 4 2 2 2 7 25" xfId="9013"/>
    <cellStyle name="Separador de milhares 4 2 2 2 7 26" xfId="9092"/>
    <cellStyle name="Separador de milhares 4 2 2 2 7 27" xfId="9157"/>
    <cellStyle name="Separador de milhares 4 2 2 2 7 28" xfId="9294"/>
    <cellStyle name="Separador de milhares 4 2 2 2 7 29" xfId="9327"/>
    <cellStyle name="Separador de milhares 4 2 2 2 7 3" xfId="3679"/>
    <cellStyle name="Separador de milhares 4 2 2 2 7 3 2" xfId="24019"/>
    <cellStyle name="Separador de milhares 4 2 2 2 7 3 3" xfId="35205"/>
    <cellStyle name="Separador de milhares 4 2 2 2 7 30" xfId="9728"/>
    <cellStyle name="Separador de milhares 4 2 2 2 7 31" xfId="9764"/>
    <cellStyle name="Separador de milhares 4 2 2 2 7 32" xfId="10183"/>
    <cellStyle name="Separador de milhares 4 2 2 2 7 4" xfId="3819"/>
    <cellStyle name="Separador de milhares 4 2 2 2 7 4 2" xfId="25915"/>
    <cellStyle name="Separador de milhares 4 2 2 2 7 4 3" xfId="37101"/>
    <cellStyle name="Separador de milhares 4 2 2 2 7 5" xfId="3967"/>
    <cellStyle name="Separador de milhares 4 2 2 2 7 5 2" xfId="27811"/>
    <cellStyle name="Separador de milhares 4 2 2 2 7 5 3" xfId="38997"/>
    <cellStyle name="Separador de milhares 4 2 2 2 7 6" xfId="4087"/>
    <cellStyle name="Separador de milhares 4 2 2 2 7 6 2" xfId="29707"/>
    <cellStyle name="Separador de milhares 4 2 2 2 7 6 3" xfId="40893"/>
    <cellStyle name="Separador de milhares 4 2 2 2 7 7" xfId="4186"/>
    <cellStyle name="Separador de milhares 4 2 2 2 7 8" xfId="4284"/>
    <cellStyle name="Separador de milhares 4 2 2 2 7 9" xfId="4368"/>
    <cellStyle name="Separador de milhares 4 2 2 2 8" xfId="2135"/>
    <cellStyle name="Separador de milhares 4 2 2 2 8 10" xfId="3703"/>
    <cellStyle name="Separador de milhares 4 2 2 2 8 11" xfId="4063"/>
    <cellStyle name="Separador de milhares 4 2 2 2 8 12" xfId="4099"/>
    <cellStyle name="Separador de milhares 4 2 2 2 8 13" xfId="4747"/>
    <cellStyle name="Separador de milhares 4 2 2 2 8 14" xfId="5214"/>
    <cellStyle name="Separador de milhares 4 2 2 2 8 15" xfId="5128"/>
    <cellStyle name="Separador de milhares 4 2 2 2 8 16" xfId="5431"/>
    <cellStyle name="Separador de milhares 4 2 2 2 8 17" xfId="5407"/>
    <cellStyle name="Separador de milhares 4 2 2 2 8 18" xfId="5520"/>
    <cellStyle name="Separador de milhares 4 2 2 2 8 19" xfId="7513"/>
    <cellStyle name="Separador de milhares 4 2 2 2 8 2" xfId="2445"/>
    <cellStyle name="Separador de milhares 4 2 2 2 8 20" xfId="7247"/>
    <cellStyle name="Separador de milhares 4 2 2 2 8 21" xfId="7409"/>
    <cellStyle name="Separador de milhares 4 2 2 2 8 22" xfId="7861"/>
    <cellStyle name="Separador de milhares 4 2 2 2 8 23" xfId="7897"/>
    <cellStyle name="Separador de milhares 4 2 2 2 8 24" xfId="8162"/>
    <cellStyle name="Separador de milhares 4 2 2 2 8 25" xfId="8278"/>
    <cellStyle name="Separador de milhares 4 2 2 2 8 26" xfId="8169"/>
    <cellStyle name="Separador de milhares 4 2 2 2 8 27" xfId="8221"/>
    <cellStyle name="Separador de milhares 4 2 2 2 8 28" xfId="8324"/>
    <cellStyle name="Separador de milhares 4 2 2 2 8 29" xfId="9119"/>
    <cellStyle name="Separador de milhares 4 2 2 2 8 3" xfId="3301"/>
    <cellStyle name="Separador de milhares 4 2 2 2 8 30" xfId="9449"/>
    <cellStyle name="Separador de milhares 4 2 2 2 8 31" xfId="9458"/>
    <cellStyle name="Separador de milhares 4 2 2 2 8 32" xfId="10211"/>
    <cellStyle name="Separador de milhares 4 2 2 2 8 4" xfId="2908"/>
    <cellStyle name="Separador de milhares 4 2 2 2 8 5" xfId="2276"/>
    <cellStyle name="Separador de milhares 4 2 2 2 8 6" xfId="3963"/>
    <cellStyle name="Separador de milhares 4 2 2 2 8 7" xfId="3062"/>
    <cellStyle name="Separador de milhares 4 2 2 2 8 8" xfId="4040"/>
    <cellStyle name="Separador de milhares 4 2 2 2 8 9" xfId="2504"/>
    <cellStyle name="Separador de milhares 4 2 2 2 9" xfId="2342"/>
    <cellStyle name="Separador de milhares 4 2 2 2 9 2" xfId="22439"/>
    <cellStyle name="Separador de milhares 4 2 2 2 9 3" xfId="33625"/>
    <cellStyle name="Separador de milhares 4 2 2 20" xfId="3623"/>
    <cellStyle name="Separador de milhares 4 2 2 21" xfId="4627"/>
    <cellStyle name="Separador de milhares 4 2 2 22" xfId="5331"/>
    <cellStyle name="Separador de milhares 4 2 2 23" xfId="5004"/>
    <cellStyle name="Separador de milhares 4 2 2 24" xfId="5562"/>
    <cellStyle name="Separador de milhares 4 2 2 25" xfId="4698"/>
    <cellStyle name="Separador de milhares 4 2 2 26" xfId="4864"/>
    <cellStyle name="Separador de milhares 4 2 2 27" xfId="7138"/>
    <cellStyle name="Separador de milhares 4 2 2 28" xfId="7360"/>
    <cellStyle name="Separador de milhares 4 2 2 29" xfId="7049"/>
    <cellStyle name="Separador de milhares 4 2 2 3" xfId="322"/>
    <cellStyle name="Separador de milhares 4 2 2 3 10" xfId="3306"/>
    <cellStyle name="Separador de milhares 4 2 2 3 10 2" xfId="26299"/>
    <cellStyle name="Separador de milhares 4 2 2 3 10 3" xfId="37485"/>
    <cellStyle name="Separador de milhares 4 2 2 3 11" xfId="3807"/>
    <cellStyle name="Separador de milhares 4 2 2 3 11 2" xfId="28195"/>
    <cellStyle name="Separador de milhares 4 2 2 3 11 3" xfId="39381"/>
    <cellStyle name="Separador de milhares 4 2 2 3 12" xfId="4095"/>
    <cellStyle name="Separador de milhares 4 2 2 3 13" xfId="3700"/>
    <cellStyle name="Separador de milhares 4 2 2 3 14" xfId="2860"/>
    <cellStyle name="Separador de milhares 4 2 2 3 15" xfId="2928"/>
    <cellStyle name="Separador de milhares 4 2 2 3 16" xfId="2840"/>
    <cellStyle name="Separador de milhares 4 2 2 3 17" xfId="2980"/>
    <cellStyle name="Separador de milhares 4 2 2 3 18" xfId="4782"/>
    <cellStyle name="Separador de milhares 4 2 2 3 19" xfId="4913"/>
    <cellStyle name="Separador de milhares 4 2 2 3 2" xfId="640"/>
    <cellStyle name="Separador de milhares 4 2 2 3 2 10" xfId="4198"/>
    <cellStyle name="Separador de milhares 4 2 2 3 2 11" xfId="4293"/>
    <cellStyle name="Separador de milhares 4 2 2 3 2 12" xfId="4375"/>
    <cellStyle name="Separador de milhares 4 2 2 3 2 13" xfId="4939"/>
    <cellStyle name="Separador de milhares 4 2 2 3 2 14" xfId="5547"/>
    <cellStyle name="Separador de milhares 4 2 2 3 2 15" xfId="5111"/>
    <cellStyle name="Separador de milhares 4 2 2 3 2 16" xfId="4982"/>
    <cellStyle name="Separador de milhares 4 2 2 3 2 17" xfId="4694"/>
    <cellStyle name="Separador de milhares 4 2 2 3 2 18" xfId="4921"/>
    <cellStyle name="Separador de milhares 4 2 2 3 2 19" xfId="7438"/>
    <cellStyle name="Separador de milhares 4 2 2 3 2 2" xfId="2702"/>
    <cellStyle name="Separador de milhares 4 2 2 3 2 2 2" xfId="20930"/>
    <cellStyle name="Separador de milhares 4 2 2 3 2 2 3" xfId="32118"/>
    <cellStyle name="Separador de milhares 4 2 2 3 2 20" xfId="7280"/>
    <cellStyle name="Separador de milhares 4 2 2 3 2 21" xfId="7445"/>
    <cellStyle name="Separador de milhares 4 2 2 3 2 22" xfId="8072"/>
    <cellStyle name="Separador de milhares 4 2 2 3 2 23" xfId="8234"/>
    <cellStyle name="Separador de milhares 4 2 2 3 2 24" xfId="8084"/>
    <cellStyle name="Separador de milhares 4 2 2 3 2 25" xfId="8550"/>
    <cellStyle name="Separador de milhares 4 2 2 3 2 26" xfId="8836"/>
    <cellStyle name="Separador de milhares 4 2 2 3 2 27" xfId="8933"/>
    <cellStyle name="Separador de milhares 4 2 2 3 2 28" xfId="8111"/>
    <cellStyle name="Separador de milhares 4 2 2 3 2 29" xfId="8932"/>
    <cellStyle name="Separador de milhares 4 2 2 3 2 3" xfId="2453"/>
    <cellStyle name="Separador de milhares 4 2 2 3 2 3 2" xfId="22823"/>
    <cellStyle name="Separador de milhares 4 2 2 3 2 3 3" xfId="34009"/>
    <cellStyle name="Separador de milhares 4 2 2 3 2 30" xfId="9514"/>
    <cellStyle name="Separador de milhares 4 2 2 3 2 31" xfId="9571"/>
    <cellStyle name="Separador de milhares 4 2 2 3 2 32" xfId="10077"/>
    <cellStyle name="Separador de milhares 4 2 2 3 2 4" xfId="3469"/>
    <cellStyle name="Separador de milhares 4 2 2 3 2 4 2" xfId="24719"/>
    <cellStyle name="Separador de milhares 4 2 2 3 2 4 3" xfId="35905"/>
    <cellStyle name="Separador de milhares 4 2 2 3 2 5" xfId="3013"/>
    <cellStyle name="Separador de milhares 4 2 2 3 2 5 2" xfId="26615"/>
    <cellStyle name="Separador de milhares 4 2 2 3 2 5 3" xfId="37801"/>
    <cellStyle name="Separador de milhares 4 2 2 3 2 6" xfId="3918"/>
    <cellStyle name="Separador de milhares 4 2 2 3 2 6 2" xfId="28511"/>
    <cellStyle name="Separador de milhares 4 2 2 3 2 6 3" xfId="39697"/>
    <cellStyle name="Separador de milhares 4 2 2 3 2 7" xfId="3683"/>
    <cellStyle name="Separador de milhares 4 2 2 3 2 8" xfId="3466"/>
    <cellStyle name="Separador de milhares 4 2 2 3 2 9" xfId="2883"/>
    <cellStyle name="Separador de milhares 4 2 2 3 20" xfId="5355"/>
    <cellStyle name="Separador de milhares 4 2 2 3 21" xfId="5683"/>
    <cellStyle name="Separador de milhares 4 2 2 3 22" xfId="5512"/>
    <cellStyle name="Separador de milhares 4 2 2 3 23" xfId="4890"/>
    <cellStyle name="Separador de milhares 4 2 2 3 24" xfId="6994"/>
    <cellStyle name="Separador de milhares 4 2 2 3 25" xfId="7496"/>
    <cellStyle name="Separador de milhares 4 2 2 3 26" xfId="7178"/>
    <cellStyle name="Separador de milhares 4 2 2 3 27" xfId="7900"/>
    <cellStyle name="Separador de milhares 4 2 2 3 28" xfId="8721"/>
    <cellStyle name="Separador de milhares 4 2 2 3 29" xfId="8297"/>
    <cellStyle name="Separador de milhares 4 2 2 3 3" xfId="956"/>
    <cellStyle name="Separador de milhares 4 2 2 3 3 10" xfId="4319"/>
    <cellStyle name="Separador de milhares 4 2 2 3 3 11" xfId="4399"/>
    <cellStyle name="Separador de milhares 4 2 2 3 3 12" xfId="4462"/>
    <cellStyle name="Separador de milhares 4 2 2 3 3 13" xfId="5096"/>
    <cellStyle name="Separador de milhares 4 2 2 3 3 14" xfId="5241"/>
    <cellStyle name="Separador de milhares 4 2 2 3 3 15" xfId="5052"/>
    <cellStyle name="Separador de milhares 4 2 2 3 3 16" xfId="4553"/>
    <cellStyle name="Separador de milhares 4 2 2 3 3 17" xfId="5669"/>
    <cellStyle name="Separador de milhares 4 2 2 3 3 18" xfId="5849"/>
    <cellStyle name="Separador de milhares 4 2 2 3 3 19" xfId="7090"/>
    <cellStyle name="Separador de milhares 4 2 2 3 3 2" xfId="2913"/>
    <cellStyle name="Separador de milhares 4 2 2 3 3 2 2" xfId="21246"/>
    <cellStyle name="Separador de milhares 4 2 2 3 3 2 3" xfId="32434"/>
    <cellStyle name="Separador de milhares 4 2 2 3 3 20" xfId="7098"/>
    <cellStyle name="Separador de milhares 4 2 2 3 3 21" xfId="7541"/>
    <cellStyle name="Separador de milhares 4 2 2 3 3 22" xfId="8229"/>
    <cellStyle name="Separador de milhares 4 2 2 3 3 23" xfId="8147"/>
    <cellStyle name="Separador de milhares 4 2 2 3 3 24" xfId="8588"/>
    <cellStyle name="Separador de milhares 4 2 2 3 3 25" xfId="8866"/>
    <cellStyle name="Separador de milhares 4 2 2 3 3 26" xfId="8962"/>
    <cellStyle name="Separador de milhares 4 2 2 3 3 27" xfId="9046"/>
    <cellStyle name="Separador de milhares 4 2 2 3 3 28" xfId="9095"/>
    <cellStyle name="Separador de milhares 4 2 2 3 3 29" xfId="8943"/>
    <cellStyle name="Separador de milhares 4 2 2 3 3 3" xfId="3347"/>
    <cellStyle name="Separador de milhares 4 2 2 3 3 3 2" xfId="23139"/>
    <cellStyle name="Separador de milhares 4 2 2 3 3 3 3" xfId="34325"/>
    <cellStyle name="Separador de milhares 4 2 2 3 3 30" xfId="9568"/>
    <cellStyle name="Separador de milhares 4 2 2 3 3 31" xfId="9541"/>
    <cellStyle name="Separador de milhares 4 2 2 3 3 32" xfId="10105"/>
    <cellStyle name="Separador de milhares 4 2 2 3 3 4" xfId="3334"/>
    <cellStyle name="Separador de milhares 4 2 2 3 3 4 2" xfId="25035"/>
    <cellStyle name="Separador de milhares 4 2 2 3 3 4 3" xfId="36221"/>
    <cellStyle name="Separador de milhares 4 2 2 3 3 5" xfId="2481"/>
    <cellStyle name="Separador de milhares 4 2 2 3 3 5 2" xfId="26931"/>
    <cellStyle name="Separador de milhares 4 2 2 3 3 5 3" xfId="38117"/>
    <cellStyle name="Separador de milhares 4 2 2 3 3 6" xfId="4000"/>
    <cellStyle name="Separador de milhares 4 2 2 3 3 6 2" xfId="28827"/>
    <cellStyle name="Separador de milhares 4 2 2 3 3 6 3" xfId="40013"/>
    <cellStyle name="Separador de milhares 4 2 2 3 3 7" xfId="4055"/>
    <cellStyle name="Separador de milhares 4 2 2 3 3 8" xfId="3982"/>
    <cellStyle name="Separador de milhares 4 2 2 3 3 9" xfId="4228"/>
    <cellStyle name="Separador de milhares 4 2 2 3 30" xfId="8120"/>
    <cellStyle name="Separador de milhares 4 2 2 3 31" xfId="8066"/>
    <cellStyle name="Separador de milhares 4 2 2 3 32" xfId="8045"/>
    <cellStyle name="Separador de milhares 4 2 2 3 33" xfId="8240"/>
    <cellStyle name="Separador de milhares 4 2 2 3 34" xfId="9240"/>
    <cellStyle name="Separador de milhares 4 2 2 3 35" xfId="9460"/>
    <cellStyle name="Separador de milhares 4 2 2 3 36" xfId="9729"/>
    <cellStyle name="Separador de milhares 4 2 2 3 37" xfId="10049"/>
    <cellStyle name="Separador de milhares 4 2 2 3 4" xfId="1272"/>
    <cellStyle name="Separador de milhares 4 2 2 3 4 10" xfId="3668"/>
    <cellStyle name="Separador de milhares 4 2 2 3 4 11" xfId="3765"/>
    <cellStyle name="Separador de milhares 4 2 2 3 4 12" xfId="3366"/>
    <cellStyle name="Separador de milhares 4 2 2 3 4 13" xfId="5246"/>
    <cellStyle name="Separador de milhares 4 2 2 3 4 14" xfId="4651"/>
    <cellStyle name="Separador de milhares 4 2 2 3 4 15" xfId="4817"/>
    <cellStyle name="Separador de milhares 4 2 2 3 4 16" xfId="5452"/>
    <cellStyle name="Separador de milhares 4 2 2 3 4 17" xfId="4590"/>
    <cellStyle name="Separador de milhares 4 2 2 3 4 18" xfId="5754"/>
    <cellStyle name="Separador de milhares 4 2 2 3 4 19" xfId="6961"/>
    <cellStyle name="Separador de milhares 4 2 2 3 4 2" xfId="3123"/>
    <cellStyle name="Separador de milhares 4 2 2 3 4 2 2" xfId="21562"/>
    <cellStyle name="Separador de milhares 4 2 2 3 4 2 3" xfId="32750"/>
    <cellStyle name="Separador de milhares 4 2 2 3 4 20" xfId="7539"/>
    <cellStyle name="Separador de milhares 4 2 2 3 4 21" xfId="7016"/>
    <cellStyle name="Separador de milhares 4 2 2 3 4 22" xfId="8394"/>
    <cellStyle name="Separador de milhares 4 2 2 3 4 23" xfId="8422"/>
    <cellStyle name="Separador de milhares 4 2 2 3 4 24" xfId="7747"/>
    <cellStyle name="Separador de milhares 4 2 2 3 4 25" xfId="7975"/>
    <cellStyle name="Separador de milhares 4 2 2 3 4 26" xfId="7726"/>
    <cellStyle name="Separador de milhares 4 2 2 3 4 27" xfId="8236"/>
    <cellStyle name="Separador de milhares 4 2 2 3 4 28" xfId="9106"/>
    <cellStyle name="Separador de milhares 4 2 2 3 4 29" xfId="9198"/>
    <cellStyle name="Separador de milhares 4 2 2 3 4 3" xfId="2529"/>
    <cellStyle name="Separador de milhares 4 2 2 3 4 3 2" xfId="23455"/>
    <cellStyle name="Separador de milhares 4 2 2 3 4 3 3" xfId="34641"/>
    <cellStyle name="Separador de milhares 4 2 2 3 4 30" xfId="9626"/>
    <cellStyle name="Separador de milhares 4 2 2 3 4 31" xfId="9638"/>
    <cellStyle name="Separador de milhares 4 2 2 3 4 32" xfId="10133"/>
    <cellStyle name="Separador de milhares 4 2 2 3 4 4" xfId="3382"/>
    <cellStyle name="Separador de milhares 4 2 2 3 4 4 2" xfId="25351"/>
    <cellStyle name="Separador de milhares 4 2 2 3 4 4 3" xfId="36537"/>
    <cellStyle name="Separador de milhares 4 2 2 3 4 5" xfId="3780"/>
    <cellStyle name="Separador de milhares 4 2 2 3 4 5 2" xfId="27247"/>
    <cellStyle name="Separador de milhares 4 2 2 3 4 5 3" xfId="38433"/>
    <cellStyle name="Separador de milhares 4 2 2 3 4 6" xfId="3457"/>
    <cellStyle name="Separador de milhares 4 2 2 3 4 6 2" xfId="29143"/>
    <cellStyle name="Separador de milhares 4 2 2 3 4 6 3" xfId="40329"/>
    <cellStyle name="Separador de milhares 4 2 2 3 4 7" xfId="2679"/>
    <cellStyle name="Separador de milhares 4 2 2 3 4 8" xfId="3614"/>
    <cellStyle name="Separador de milhares 4 2 2 3 4 9" xfId="3531"/>
    <cellStyle name="Separador de milhares 4 2 2 3 5" xfId="1588"/>
    <cellStyle name="Separador de milhares 4 2 2 3 5 10" xfId="3302"/>
    <cellStyle name="Separador de milhares 4 2 2 3 5 11" xfId="4267"/>
    <cellStyle name="Separador de milhares 4 2 2 3 5 12" xfId="4352"/>
    <cellStyle name="Separador de milhares 4 2 2 3 5 13" xfId="5411"/>
    <cellStyle name="Separador de milhares 4 2 2 3 5 14" xfId="5170"/>
    <cellStyle name="Separador de milhares 4 2 2 3 5 15" xfId="5488"/>
    <cellStyle name="Separador de milhares 4 2 2 3 5 16" xfId="4656"/>
    <cellStyle name="Separador de milhares 4 2 2 3 5 17" xfId="5079"/>
    <cellStyle name="Separador de milhares 4 2 2 3 5 18" xfId="5682"/>
    <cellStyle name="Separador de milhares 4 2 2 3 5 19" xfId="7254"/>
    <cellStyle name="Separador de milhares 4 2 2 3 5 2" xfId="3356"/>
    <cellStyle name="Separador de milhares 4 2 2 3 5 2 2" xfId="21878"/>
    <cellStyle name="Separador de milhares 4 2 2 3 5 2 3" xfId="33066"/>
    <cellStyle name="Separador de milhares 4 2 2 3 5 20" xfId="6971"/>
    <cellStyle name="Separador de milhares 4 2 2 3 5 21" xfId="7169"/>
    <cellStyle name="Separador de milhares 4 2 2 3 5 22" xfId="8571"/>
    <cellStyle name="Separador de milhares 4 2 2 3 5 23" xfId="7720"/>
    <cellStyle name="Separador de milhares 4 2 2 3 5 24" xfId="7821"/>
    <cellStyle name="Separador de milhares 4 2 2 3 5 25" xfId="8769"/>
    <cellStyle name="Separador de milhares 4 2 2 3 5 26" xfId="8638"/>
    <cellStyle name="Separador de milhares 4 2 2 3 5 27" xfId="8902"/>
    <cellStyle name="Separador de milhares 4 2 2 3 5 28" xfId="9250"/>
    <cellStyle name="Separador de milhares 4 2 2 3 5 29" xfId="8000"/>
    <cellStyle name="Separador de milhares 4 2 2 3 5 3" xfId="3222"/>
    <cellStyle name="Separador de milhares 4 2 2 3 5 3 2" xfId="23771"/>
    <cellStyle name="Separador de milhares 4 2 2 3 5 3 3" xfId="34957"/>
    <cellStyle name="Separador de milhares 4 2 2 3 5 30" xfId="9682"/>
    <cellStyle name="Separador de milhares 4 2 2 3 5 31" xfId="9402"/>
    <cellStyle name="Separador de milhares 4 2 2 3 5 32" xfId="10161"/>
    <cellStyle name="Separador de milhares 4 2 2 3 5 4" xfId="2760"/>
    <cellStyle name="Separador de milhares 4 2 2 3 5 4 2" xfId="25667"/>
    <cellStyle name="Separador de milhares 4 2 2 3 5 4 3" xfId="36853"/>
    <cellStyle name="Separador de milhares 4 2 2 3 5 5" xfId="3371"/>
    <cellStyle name="Separador de milhares 4 2 2 3 5 5 2" xfId="27563"/>
    <cellStyle name="Separador de milhares 4 2 2 3 5 5 3" xfId="38749"/>
    <cellStyle name="Separador de milhares 4 2 2 3 5 6" xfId="3673"/>
    <cellStyle name="Separador de milhares 4 2 2 3 5 6 2" xfId="29459"/>
    <cellStyle name="Separador de milhares 4 2 2 3 5 6 3" xfId="40645"/>
    <cellStyle name="Separador de milhares 4 2 2 3 5 7" xfId="4019"/>
    <cellStyle name="Separador de milhares 4 2 2 3 5 8" xfId="3230"/>
    <cellStyle name="Separador de milhares 4 2 2 3 5 9" xfId="4139"/>
    <cellStyle name="Separador de milhares 4 2 2 3 6" xfId="1904"/>
    <cellStyle name="Separador de milhares 4 2 2 3 6 10" xfId="4454"/>
    <cellStyle name="Separador de milhares 4 2 2 3 6 11" xfId="4501"/>
    <cellStyle name="Separador de milhares 4 2 2 3 6 12" xfId="4533"/>
    <cellStyle name="Separador de milhares 4 2 2 3 6 13" xfId="5579"/>
    <cellStyle name="Separador de milhares 4 2 2 3 6 14" xfId="5673"/>
    <cellStyle name="Separador de milhares 4 2 2 3 6 15" xfId="5767"/>
    <cellStyle name="Separador de milhares 4 2 2 3 6 16" xfId="5837"/>
    <cellStyle name="Separador de milhares 4 2 2 3 6 17" xfId="5896"/>
    <cellStyle name="Separador de milhares 4 2 2 3 6 18" xfId="5944"/>
    <cellStyle name="Separador de milhares 4 2 2 3 6 19" xfId="7528"/>
    <cellStyle name="Separador de milhares 4 2 2 3 6 2" xfId="3576"/>
    <cellStyle name="Separador de milhares 4 2 2 3 6 2 2" xfId="22194"/>
    <cellStyle name="Separador de milhares 4 2 2 3 6 2 3" xfId="33382"/>
    <cellStyle name="Separador de milhares 4 2 2 3 6 20" xfId="7583"/>
    <cellStyle name="Separador de milhares 4 2 2 3 6 21" xfId="7615"/>
    <cellStyle name="Separador de milhares 4 2 2 3 6 22" xfId="8744"/>
    <cellStyle name="Separador de milhares 4 2 2 3 6 23" xfId="8850"/>
    <cellStyle name="Separador de milhares 4 2 2 3 6 24" xfId="8946"/>
    <cellStyle name="Separador de milhares 4 2 2 3 6 25" xfId="9037"/>
    <cellStyle name="Separador de milhares 4 2 2 3 6 26" xfId="9110"/>
    <cellStyle name="Separador de milhares 4 2 2 3 6 27" xfId="9179"/>
    <cellStyle name="Separador de milhares 4 2 2 3 6 28" xfId="9304"/>
    <cellStyle name="Separador de milhares 4 2 2 3 6 29" xfId="9333"/>
    <cellStyle name="Separador de milhares 4 2 2 3 6 3" xfId="3724"/>
    <cellStyle name="Separador de milhares 4 2 2 3 6 3 2" xfId="24087"/>
    <cellStyle name="Separador de milhares 4 2 2 3 6 3 3" xfId="35273"/>
    <cellStyle name="Separador de milhares 4 2 2 3 6 30" xfId="9739"/>
    <cellStyle name="Separador de milhares 4 2 2 3 6 31" xfId="9770"/>
    <cellStyle name="Separador de milhares 4 2 2 3 6 32" xfId="10189"/>
    <cellStyle name="Separador de milhares 4 2 2 3 6 4" xfId="3861"/>
    <cellStyle name="Separador de milhares 4 2 2 3 6 4 2" xfId="25983"/>
    <cellStyle name="Separador de milhares 4 2 2 3 6 4 3" xfId="37169"/>
    <cellStyle name="Separador de milhares 4 2 2 3 6 5" xfId="4007"/>
    <cellStyle name="Separador de milhares 4 2 2 3 6 5 2" xfId="27879"/>
    <cellStyle name="Separador de milhares 4 2 2 3 6 5 3" xfId="39065"/>
    <cellStyle name="Separador de milhares 4 2 2 3 6 6" xfId="4116"/>
    <cellStyle name="Separador de milhares 4 2 2 3 6 6 2" xfId="29775"/>
    <cellStyle name="Separador de milhares 4 2 2 3 6 6 3" xfId="40961"/>
    <cellStyle name="Separador de milhares 4 2 2 3 6 7" xfId="4210"/>
    <cellStyle name="Separador de milhares 4 2 2 3 6 8" xfId="4305"/>
    <cellStyle name="Separador de milhares 4 2 2 3 6 9" xfId="4386"/>
    <cellStyle name="Separador de milhares 4 2 2 3 7" xfId="2491"/>
    <cellStyle name="Separador de milhares 4 2 2 3 7 2" xfId="20614"/>
    <cellStyle name="Separador de milhares 4 2 2 3 7 3" xfId="31802"/>
    <cellStyle name="Separador de milhares 4 2 2 3 8" xfId="2874"/>
    <cellStyle name="Separador de milhares 4 2 2 3 8 2" xfId="22507"/>
    <cellStyle name="Separador de milhares 4 2 2 3 8 3" xfId="33693"/>
    <cellStyle name="Separador de milhares 4 2 2 3 9" xfId="2838"/>
    <cellStyle name="Separador de milhares 4 2 2 3 9 2" xfId="24403"/>
    <cellStyle name="Separador de milhares 4 2 2 3 9 3" xfId="35589"/>
    <cellStyle name="Separador de milhares 4 2 2 30" xfId="7716"/>
    <cellStyle name="Separador de milhares 4 2 2 31" xfId="7927"/>
    <cellStyle name="Separador de milhares 4 2 2 32" xfId="8296"/>
    <cellStyle name="Separador de milhares 4 2 2 33" xfId="8276"/>
    <cellStyle name="Separador de milhares 4 2 2 34" xfId="8684"/>
    <cellStyle name="Separador de milhares 4 2 2 35" xfId="8496"/>
    <cellStyle name="Separador de milhares 4 2 2 36" xfId="7903"/>
    <cellStyle name="Separador de milhares 4 2 2 37" xfId="8949"/>
    <cellStyle name="Separador de milhares 4 2 2 38" xfId="9400"/>
    <cellStyle name="Separador de milhares 4 2 2 39" xfId="9463"/>
    <cellStyle name="Separador de milhares 4 2 2 4" xfId="482"/>
    <cellStyle name="Separador de milhares 4 2 2 4 10" xfId="4171"/>
    <cellStyle name="Separador de milhares 4 2 2 4 11" xfId="2651"/>
    <cellStyle name="Separador de milhares 4 2 2 4 12" xfId="2988"/>
    <cellStyle name="Separador de milhares 4 2 2 4 13" xfId="4868"/>
    <cellStyle name="Separador de milhares 4 2 2 4 14" xfId="5274"/>
    <cellStyle name="Separador de milhares 4 2 2 4 15" xfId="5440"/>
    <cellStyle name="Separador de milhares 4 2 2 4 16" xfId="4668"/>
    <cellStyle name="Separador de milhares 4 2 2 4 17" xfId="4881"/>
    <cellStyle name="Separador de milhares 4 2 2 4 18" xfId="4929"/>
    <cellStyle name="Separador de milhares 4 2 2 4 19" xfId="7533"/>
    <cellStyle name="Separador de milhares 4 2 2 4 2" xfId="2597"/>
    <cellStyle name="Separador de milhares 4 2 2 4 2 2" xfId="20772"/>
    <cellStyle name="Separador de milhares 4 2 2 4 2 3" xfId="31960"/>
    <cellStyle name="Separador de milhares 4 2 2 4 20" xfId="7248"/>
    <cellStyle name="Separador de milhares 4 2 2 4 21" xfId="7100"/>
    <cellStyle name="Separador de milhares 4 2 2 4 22" xfId="7992"/>
    <cellStyle name="Separador de milhares 4 2 2 4 23" xfId="8186"/>
    <cellStyle name="Separador de milhares 4 2 2 4 24" xfId="8694"/>
    <cellStyle name="Separador de milhares 4 2 2 4 25" xfId="7810"/>
    <cellStyle name="Separador de milhares 4 2 2 4 26" xfId="8050"/>
    <cellStyle name="Separador de milhares 4 2 2 4 27" xfId="7674"/>
    <cellStyle name="Separador de milhares 4 2 2 4 28" xfId="8555"/>
    <cellStyle name="Separador de milhares 4 2 2 4 29" xfId="7906"/>
    <cellStyle name="Separador de milhares 4 2 2 4 3" xfId="3404"/>
    <cellStyle name="Separador de milhares 4 2 2 4 3 2" xfId="22665"/>
    <cellStyle name="Separador de milhares 4 2 2 4 3 3" xfId="33851"/>
    <cellStyle name="Separador de milhares 4 2 2 4 30" xfId="9487"/>
    <cellStyle name="Separador de milhares 4 2 2 4 31" xfId="9555"/>
    <cellStyle name="Separador de milhares 4 2 2 4 32" xfId="10063"/>
    <cellStyle name="Separador de milhares 4 2 2 4 4" xfId="3086"/>
    <cellStyle name="Separador de milhares 4 2 2 4 4 2" xfId="24561"/>
    <cellStyle name="Separador de milhares 4 2 2 4 4 3" xfId="35747"/>
    <cellStyle name="Separador de milhares 4 2 2 4 5" xfId="2427"/>
    <cellStyle name="Separador de milhares 4 2 2 4 5 2" xfId="26457"/>
    <cellStyle name="Separador de milhares 4 2 2 4 5 3" xfId="37643"/>
    <cellStyle name="Separador de milhares 4 2 2 4 6" xfId="4043"/>
    <cellStyle name="Separador de milhares 4 2 2 4 6 2" xfId="28353"/>
    <cellStyle name="Separador de milhares 4 2 2 4 6 3" xfId="39539"/>
    <cellStyle name="Separador de milhares 4 2 2 4 7" xfId="3090"/>
    <cellStyle name="Separador de milhares 4 2 2 4 8" xfId="4072"/>
    <cellStyle name="Separador de milhares 4 2 2 4 9" xfId="3092"/>
    <cellStyle name="Separador de milhares 4 2 2 40" xfId="10035"/>
    <cellStyle name="Separador de milhares 4 2 2 5" xfId="798"/>
    <cellStyle name="Separador de milhares 4 2 2 5 10" xfId="4290"/>
    <cellStyle name="Separador de milhares 4 2 2 5 11" xfId="4374"/>
    <cellStyle name="Separador de milhares 4 2 2 5 12" xfId="4444"/>
    <cellStyle name="Separador de milhares 4 2 2 5 13" xfId="5024"/>
    <cellStyle name="Separador de milhares 4 2 2 5 14" xfId="4848"/>
    <cellStyle name="Separador de milhares 4 2 2 5 15" xfId="5261"/>
    <cellStyle name="Separador de milhares 4 2 2 5 16" xfId="4949"/>
    <cellStyle name="Separador de milhares 4 2 2 5 17" xfId="5523"/>
    <cellStyle name="Separador de milhares 4 2 2 5 18" xfId="5825"/>
    <cellStyle name="Separador de milhares 4 2 2 5 19" xfId="7246"/>
    <cellStyle name="Separador de milhares 4 2 2 5 2" xfId="2808"/>
    <cellStyle name="Separador de milhares 4 2 2 5 2 2" xfId="21088"/>
    <cellStyle name="Separador de milhares 4 2 2 5 2 3" xfId="32276"/>
    <cellStyle name="Separador de milhares 4 2 2 5 20" xfId="7334"/>
    <cellStyle name="Separador de milhares 4 2 2 5 21" xfId="7003"/>
    <cellStyle name="Separador de milhares 4 2 2 5 22" xfId="8155"/>
    <cellStyle name="Separador de milhares 4 2 2 5 23" xfId="8461"/>
    <cellStyle name="Separador de milhares 4 2 2 5 24" xfId="8547"/>
    <cellStyle name="Separador de milhares 4 2 2 5 25" xfId="8832"/>
    <cellStyle name="Separador de milhares 4 2 2 5 26" xfId="8931"/>
    <cellStyle name="Separador de milhares 4 2 2 5 27" xfId="9023"/>
    <cellStyle name="Separador de milhares 4 2 2 5 28" xfId="8705"/>
    <cellStyle name="Separador de milhares 4 2 2 5 29" xfId="9155"/>
    <cellStyle name="Separador de milhares 4 2 2 5 3" xfId="2782"/>
    <cellStyle name="Separador de milhares 4 2 2 5 3 2" xfId="22981"/>
    <cellStyle name="Separador de milhares 4 2 2 5 3 3" xfId="34167"/>
    <cellStyle name="Separador de milhares 4 2 2 5 30" xfId="9544"/>
    <cellStyle name="Separador de milhares 4 2 2 5 31" xfId="9649"/>
    <cellStyle name="Separador de milhares 4 2 2 5 32" xfId="10091"/>
    <cellStyle name="Separador de milhares 4 2 2 5 4" xfId="2262"/>
    <cellStyle name="Separador de milhares 4 2 2 5 4 2" xfId="24877"/>
    <cellStyle name="Separador de milhares 4 2 2 5 4 3" xfId="36063"/>
    <cellStyle name="Separador de milhares 4 2 2 5 5" xfId="3544"/>
    <cellStyle name="Separador de milhares 4 2 2 5 5 2" xfId="26773"/>
    <cellStyle name="Separador de milhares 4 2 2 5 5 3" xfId="37959"/>
    <cellStyle name="Separador de milhares 4 2 2 5 6" xfId="3384"/>
    <cellStyle name="Separador de milhares 4 2 2 5 6 2" xfId="28669"/>
    <cellStyle name="Separador de milhares 4 2 2 5 6 3" xfId="39855"/>
    <cellStyle name="Separador de milhares 4 2 2 5 7" xfId="2564"/>
    <cellStyle name="Separador de milhares 4 2 2 5 8" xfId="2553"/>
    <cellStyle name="Separador de milhares 4 2 2 5 9" xfId="4195"/>
    <cellStyle name="Separador de milhares 4 2 2 6" xfId="1114"/>
    <cellStyle name="Separador de milhares 4 2 2 6 10" xfId="2346"/>
    <cellStyle name="Separador de milhares 4 2 2 6 11" xfId="2582"/>
    <cellStyle name="Separador de milhares 4 2 2 6 12" xfId="3857"/>
    <cellStyle name="Separador de milhares 4 2 2 6 13" xfId="5177"/>
    <cellStyle name="Separador de milhares 4 2 2 6 14" xfId="4947"/>
    <cellStyle name="Separador de milhares 4 2 2 6 15" xfId="5107"/>
    <cellStyle name="Separador de milhares 4 2 2 6 16" xfId="4546"/>
    <cellStyle name="Separador de milhares 4 2 2 6 17" xfId="4844"/>
    <cellStyle name="Separador de milhares 4 2 2 6 18" xfId="4979"/>
    <cellStyle name="Separador de milhares 4 2 2 6 19" xfId="7361"/>
    <cellStyle name="Separador de milhares 4 2 2 6 2" xfId="3025"/>
    <cellStyle name="Separador de milhares 4 2 2 6 2 2" xfId="21404"/>
    <cellStyle name="Separador de milhares 4 2 2 6 2 3" xfId="32592"/>
    <cellStyle name="Separador de milhares 4 2 2 6 20" xfId="7523"/>
    <cellStyle name="Separador de milhares 4 2 2 6 21" xfId="7508"/>
    <cellStyle name="Separador de milhares 4 2 2 6 22" xfId="8316"/>
    <cellStyle name="Separador de milhares 4 2 2 6 23" xfId="8749"/>
    <cellStyle name="Separador de milhares 4 2 2 6 24" xfId="8687"/>
    <cellStyle name="Separador de milhares 4 2 2 6 25" xfId="7913"/>
    <cellStyle name="Separador de milhares 4 2 2 6 26" xfId="8478"/>
    <cellStyle name="Separador de milhares 4 2 2 6 27" xfId="8006"/>
    <cellStyle name="Separador de milhares 4 2 2 6 28" xfId="8732"/>
    <cellStyle name="Separador de milhares 4 2 2 6 29" xfId="9252"/>
    <cellStyle name="Separador de milhares 4 2 2 6 3" xfId="2919"/>
    <cellStyle name="Separador de milhares 4 2 2 6 3 2" xfId="23297"/>
    <cellStyle name="Separador de milhares 4 2 2 6 3 3" xfId="34483"/>
    <cellStyle name="Separador de milhares 4 2 2 6 30" xfId="9602"/>
    <cellStyle name="Separador de milhares 4 2 2 6 31" xfId="9741"/>
    <cellStyle name="Separador de milhares 4 2 2 6 32" xfId="10119"/>
    <cellStyle name="Separador de milhares 4 2 2 6 4" xfId="2433"/>
    <cellStyle name="Separador de milhares 4 2 2 6 4 2" xfId="25193"/>
    <cellStyle name="Separador de milhares 4 2 2 6 4 3" xfId="36379"/>
    <cellStyle name="Separador de milhares 4 2 2 6 5" xfId="2758"/>
    <cellStyle name="Separador de milhares 4 2 2 6 5 2" xfId="27089"/>
    <cellStyle name="Separador de milhares 4 2 2 6 5 3" xfId="38275"/>
    <cellStyle name="Separador de milhares 4 2 2 6 6" xfId="2932"/>
    <cellStyle name="Separador de milhares 4 2 2 6 6 2" xfId="28985"/>
    <cellStyle name="Separador de milhares 4 2 2 6 6 3" xfId="40171"/>
    <cellStyle name="Separador de milhares 4 2 2 6 7" xfId="4121"/>
    <cellStyle name="Separador de milhares 4 2 2 6 8" xfId="2606"/>
    <cellStyle name="Separador de milhares 4 2 2 6 9" xfId="2547"/>
    <cellStyle name="Separador de milhares 4 2 2 7" xfId="1430"/>
    <cellStyle name="Separador de milhares 4 2 2 7 10" xfId="4294"/>
    <cellStyle name="Separador de milhares 4 2 2 7 11" xfId="4376"/>
    <cellStyle name="Separador de milhares 4 2 2 7 12" xfId="4445"/>
    <cellStyle name="Separador de milhares 4 2 2 7 13" xfId="5323"/>
    <cellStyle name="Separador de milhares 4 2 2 7 14" xfId="5477"/>
    <cellStyle name="Separador de milhares 4 2 2 7 15" xfId="4751"/>
    <cellStyle name="Separador de milhares 4 2 2 7 16" xfId="4589"/>
    <cellStyle name="Separador de milhares 4 2 2 7 17" xfId="5658"/>
    <cellStyle name="Separador de milhares 4 2 2 7 18" xfId="5827"/>
    <cellStyle name="Separador de milhares 4 2 2 7 19" xfId="7236"/>
    <cellStyle name="Separador de milhares 4 2 2 7 2" xfId="3237"/>
    <cellStyle name="Separador de milhares 4 2 2 7 2 2" xfId="21720"/>
    <cellStyle name="Separador de milhares 4 2 2 7 2 3" xfId="32908"/>
    <cellStyle name="Separador de milhares 4 2 2 7 20" xfId="7489"/>
    <cellStyle name="Separador de milhares 4 2 2 7 21" xfId="7053"/>
    <cellStyle name="Separador de milhares 4 2 2 7 22" xfId="8483"/>
    <cellStyle name="Separador de milhares 4 2 2 7 23" xfId="7948"/>
    <cellStyle name="Separador de milhares 4 2 2 7 24" xfId="8551"/>
    <cellStyle name="Separador de milhares 4 2 2 7 25" xfId="8837"/>
    <cellStyle name="Separador de milhares 4 2 2 7 26" xfId="8935"/>
    <cellStyle name="Separador de milhares 4 2 2 7 27" xfId="9025"/>
    <cellStyle name="Separador de milhares 4 2 2 7 28" xfId="9226"/>
    <cellStyle name="Separador de milhares 4 2 2 7 29" xfId="9177"/>
    <cellStyle name="Separador de milhares 4 2 2 7 3" xfId="2364"/>
    <cellStyle name="Separador de milhares 4 2 2 7 3 2" xfId="23613"/>
    <cellStyle name="Separador de milhares 4 2 2 7 3 3" xfId="34799"/>
    <cellStyle name="Separador de milhares 4 2 2 7 30" xfId="9658"/>
    <cellStyle name="Separador de milhares 4 2 2 7 31" xfId="9474"/>
    <cellStyle name="Separador de milhares 4 2 2 7 32" xfId="10147"/>
    <cellStyle name="Separador de milhares 4 2 2 7 4" xfId="3407"/>
    <cellStyle name="Separador de milhares 4 2 2 7 4 2" xfId="25509"/>
    <cellStyle name="Separador de milhares 4 2 2 7 4 3" xfId="36695"/>
    <cellStyle name="Separador de milhares 4 2 2 7 5" xfId="2672"/>
    <cellStyle name="Separador de milhares 4 2 2 7 5 2" xfId="27405"/>
    <cellStyle name="Separador de milhares 4 2 2 7 5 3" xfId="38591"/>
    <cellStyle name="Separador de milhares 4 2 2 7 6" xfId="3023"/>
    <cellStyle name="Separador de milhares 4 2 2 7 6 2" xfId="29301"/>
    <cellStyle name="Separador de milhares 4 2 2 7 6 3" xfId="40487"/>
    <cellStyle name="Separador de milhares 4 2 2 7 7" xfId="2684"/>
    <cellStyle name="Separador de milhares 4 2 2 7 8" xfId="3582"/>
    <cellStyle name="Separador de milhares 4 2 2 7 9" xfId="4199"/>
    <cellStyle name="Separador de milhares 4 2 2 8" xfId="1746"/>
    <cellStyle name="Separador de milhares 4 2 2 8 10" xfId="4275"/>
    <cellStyle name="Separador de milhares 4 2 2 8 11" xfId="4359"/>
    <cellStyle name="Separador de milhares 4 2 2 8 12" xfId="4431"/>
    <cellStyle name="Separador de milhares 4 2 2 8 13" xfId="5493"/>
    <cellStyle name="Separador de milhares 4 2 2 8 14" xfId="4869"/>
    <cellStyle name="Separador de milhares 4 2 2 8 15" xfId="4857"/>
    <cellStyle name="Separador de milhares 4 2 2 8 16" xfId="5580"/>
    <cellStyle name="Separador de milhares 4 2 2 8 17" xfId="4733"/>
    <cellStyle name="Separador de milhares 4 2 2 8 18" xfId="5808"/>
    <cellStyle name="Separador de milhares 4 2 2 8 19" xfId="7381"/>
    <cellStyle name="Separador de milhares 4 2 2 8 2" xfId="3476"/>
    <cellStyle name="Separador de milhares 4 2 2 8 2 2" xfId="22036"/>
    <cellStyle name="Separador de milhares 4 2 2 8 2 3" xfId="33224"/>
    <cellStyle name="Separador de milhares 4 2 2 8 20" xfId="7294"/>
    <cellStyle name="Separador de milhares 4 2 2 8 21" xfId="7235"/>
    <cellStyle name="Separador de milhares 4 2 2 8 22" xfId="8667"/>
    <cellStyle name="Separador de milhares 4 2 2 8 23" xfId="8669"/>
    <cellStyle name="Separador de milhares 4 2 2 8 24" xfId="8522"/>
    <cellStyle name="Separador de milhares 4 2 2 8 25" xfId="8812"/>
    <cellStyle name="Separador de milhares 4 2 2 8 26" xfId="8912"/>
    <cellStyle name="Separador de milhares 4 2 2 8 27" xfId="9003"/>
    <cellStyle name="Separador de milhares 4 2 2 8 28" xfId="9279"/>
    <cellStyle name="Separador de milhares 4 2 2 8 29" xfId="9227"/>
    <cellStyle name="Separador de milhares 4 2 2 8 3" xfId="2811"/>
    <cellStyle name="Separador de milhares 4 2 2 8 3 2" xfId="23929"/>
    <cellStyle name="Separador de milhares 4 2 2 8 3 3" xfId="35115"/>
    <cellStyle name="Separador de milhares 4 2 2 8 30" xfId="9714"/>
    <cellStyle name="Separador de milhares 4 2 2 8 31" xfId="9715"/>
    <cellStyle name="Separador de milhares 4 2 2 8 32" xfId="10175"/>
    <cellStyle name="Separador de milhares 4 2 2 8 4" xfId="2186"/>
    <cellStyle name="Separador de milhares 4 2 2 8 4 2" xfId="25825"/>
    <cellStyle name="Separador de milhares 4 2 2 8 4 3" xfId="37011"/>
    <cellStyle name="Separador de milhares 4 2 2 8 5" xfId="3275"/>
    <cellStyle name="Separador de milhares 4 2 2 8 5 2" xfId="27721"/>
    <cellStyle name="Separador de milhares 4 2 2 8 5 3" xfId="38907"/>
    <cellStyle name="Separador de milhares 4 2 2 8 6" xfId="3350"/>
    <cellStyle name="Separador de milhares 4 2 2 8 6 2" xfId="29617"/>
    <cellStyle name="Separador de milhares 4 2 2 8 6 3" xfId="40803"/>
    <cellStyle name="Separador de milhares 4 2 2 8 7" xfId="4009"/>
    <cellStyle name="Separador de milhares 4 2 2 8 8" xfId="3163"/>
    <cellStyle name="Separador de milhares 4 2 2 8 9" xfId="4176"/>
    <cellStyle name="Separador de milhares 4 2 2 9" xfId="2108"/>
    <cellStyle name="Separador de milhares 4 2 2 9 10" xfId="2438"/>
    <cellStyle name="Separador de milhares 4 2 2 9 11" xfId="2462"/>
    <cellStyle name="Separador de milhares 4 2 2 9 12" xfId="4084"/>
    <cellStyle name="Separador de milhares 4 2 2 9 13" xfId="4708"/>
    <cellStyle name="Separador de milhares 4 2 2 9 14" xfId="5206"/>
    <cellStyle name="Separador de milhares 4 2 2 9 15" xfId="5254"/>
    <cellStyle name="Separador de milhares 4 2 2 9 16" xfId="4978"/>
    <cellStyle name="Separador de milhares 4 2 2 9 17" xfId="5204"/>
    <cellStyle name="Separador de milhares 4 2 2 9 18" xfId="5220"/>
    <cellStyle name="Separador de milhares 4 2 2 9 19" xfId="7458"/>
    <cellStyle name="Separador de milhares 4 2 2 9 2" xfId="2388"/>
    <cellStyle name="Separador de milhares 4 2 2 9 20" xfId="7193"/>
    <cellStyle name="Separador de milhares 4 2 2 9 21" xfId="7076"/>
    <cellStyle name="Separador de milhares 4 2 2 9 22" xfId="7808"/>
    <cellStyle name="Separador de milhares 4 2 2 9 23" xfId="7884"/>
    <cellStyle name="Separador de milhares 4 2 2 9 24" xfId="8429"/>
    <cellStyle name="Separador de milhares 4 2 2 9 25" xfId="8759"/>
    <cellStyle name="Separador de milhares 4 2 2 9 26" xfId="8163"/>
    <cellStyle name="Separador de milhares 4 2 2 9 27" xfId="8122"/>
    <cellStyle name="Separador de milhares 4 2 2 9 28" xfId="7805"/>
    <cellStyle name="Separador de milhares 4 2 2 9 29" xfId="9137"/>
    <cellStyle name="Separador de milhares 4 2 2 9 3" xfId="3285"/>
    <cellStyle name="Separador de milhares 4 2 2 9 30" xfId="9435"/>
    <cellStyle name="Separador de milhares 4 2 2 9 31" xfId="9453"/>
    <cellStyle name="Separador de milhares 4 2 2 9 32" xfId="10203"/>
    <cellStyle name="Separador de milhares 4 2 2 9 4" xfId="3536"/>
    <cellStyle name="Separador de milhares 4 2 2 9 5" xfId="3166"/>
    <cellStyle name="Separador de milhares 4 2 2 9 6" xfId="3950"/>
    <cellStyle name="Separador de milhares 4 2 2 9 7" xfId="3940"/>
    <cellStyle name="Separador de milhares 4 2 2 9 8" xfId="2463"/>
    <cellStyle name="Separador de milhares 4 2 2 9 9" xfId="4131"/>
    <cellStyle name="Separador de milhares 4 2 20" xfId="4242"/>
    <cellStyle name="Separador de milhares 4 2 21" xfId="4333"/>
    <cellStyle name="Separador de milhares 4 2 22" xfId="4412"/>
    <cellStyle name="Separador de milhares 4 2 23" xfId="4473"/>
    <cellStyle name="Separador de milhares 4 2 24" xfId="4612"/>
    <cellStyle name="Separador de milhares 4 2 25" xfId="5394"/>
    <cellStyle name="Separador de milhares 4 2 26" xfId="5161"/>
    <cellStyle name="Separador de milhares 4 2 27" xfId="5033"/>
    <cellStyle name="Separador de milhares 4 2 28" xfId="5218"/>
    <cellStyle name="Separador de milhares 4 2 29" xfId="5860"/>
    <cellStyle name="Separador de milhares 4 2 3" xfId="188"/>
    <cellStyle name="Separador de milhares 4 2 3 10" xfId="2302"/>
    <cellStyle name="Separador de milhares 4 2 3 10 2" xfId="22373"/>
    <cellStyle name="Separador de milhares 4 2 3 10 3" xfId="33559"/>
    <cellStyle name="Separador de milhares 4 2 3 11" xfId="2300"/>
    <cellStyle name="Separador de milhares 4 2 3 11 2" xfId="24269"/>
    <cellStyle name="Separador de milhares 4 2 3 11 3" xfId="35455"/>
    <cellStyle name="Separador de milhares 4 2 3 12" xfId="3443"/>
    <cellStyle name="Separador de milhares 4 2 3 12 2" xfId="26165"/>
    <cellStyle name="Separador de milhares 4 2 3 12 3" xfId="37351"/>
    <cellStyle name="Separador de milhares 4 2 3 13" xfId="3816"/>
    <cellStyle name="Separador de milhares 4 2 3 13 2" xfId="28061"/>
    <cellStyle name="Separador de milhares 4 2 3 13 3" xfId="39247"/>
    <cellStyle name="Separador de milhares 4 2 3 14" xfId="2646"/>
    <cellStyle name="Separador de milhares 4 2 3 15" xfId="4004"/>
    <cellStyle name="Separador de milhares 4 2 3 16" xfId="3696"/>
    <cellStyle name="Separador de milhares 4 2 3 17" xfId="4217"/>
    <cellStyle name="Separador de milhares 4 2 3 18" xfId="4311"/>
    <cellStyle name="Separador de milhares 4 2 3 19" xfId="4392"/>
    <cellStyle name="Separador de milhares 4 2 3 2" xfId="278"/>
    <cellStyle name="Separador de milhares 4 2 3 2 10" xfId="2773"/>
    <cellStyle name="Separador de milhares 4 2 3 2 10 2" xfId="24359"/>
    <cellStyle name="Separador de milhares 4 2 3 2 10 3" xfId="35545"/>
    <cellStyle name="Separador de milhares 4 2 3 2 11" xfId="2367"/>
    <cellStyle name="Separador de milhares 4 2 3 2 11 2" xfId="26255"/>
    <cellStyle name="Separador de milhares 4 2 3 2 11 3" xfId="37441"/>
    <cellStyle name="Separador de milhares 4 2 3 2 12" xfId="3734"/>
    <cellStyle name="Separador de milhares 4 2 3 2 12 2" xfId="28151"/>
    <cellStyle name="Separador de milhares 4 2 3 2 12 3" xfId="39337"/>
    <cellStyle name="Separador de milhares 4 2 3 2 13" xfId="3638"/>
    <cellStyle name="Separador de milhares 4 2 3 2 14" xfId="3746"/>
    <cellStyle name="Separador de milhares 4 2 3 2 15" xfId="4155"/>
    <cellStyle name="Separador de milhares 4 2 3 2 16" xfId="3613"/>
    <cellStyle name="Separador de milhares 4 2 3 2 17" xfId="3535"/>
    <cellStyle name="Separador de milhares 4 2 3 2 18" xfId="4135"/>
    <cellStyle name="Separador de milhares 4 2 3 2 19" xfId="3456"/>
    <cellStyle name="Separador de milhares 4 2 3 2 2" xfId="436"/>
    <cellStyle name="Separador de milhares 4 2 3 2 2 10" xfId="2379"/>
    <cellStyle name="Separador de milhares 4 2 3 2 2 10 2" xfId="26413"/>
    <cellStyle name="Separador de milhares 4 2 3 2 2 10 3" xfId="37599"/>
    <cellStyle name="Separador de milhares 4 2 3 2 2 11" xfId="3810"/>
    <cellStyle name="Separador de milhares 4 2 3 2 2 11 2" xfId="28309"/>
    <cellStyle name="Separador de milhares 4 2 3 2 2 11 3" xfId="39495"/>
    <cellStyle name="Separador de milhares 4 2 3 2 2 12" xfId="2669"/>
    <cellStyle name="Separador de milhares 4 2 3 2 2 13" xfId="4207"/>
    <cellStyle name="Separador de milhares 4 2 3 2 2 14" xfId="4302"/>
    <cellStyle name="Separador de milhares 4 2 3 2 2 15" xfId="4383"/>
    <cellStyle name="Separador de milhares 4 2 3 2 2 16" xfId="4451"/>
    <cellStyle name="Separador de milhares 4 2 3 2 2 17" xfId="4499"/>
    <cellStyle name="Separador de milhares 4 2 3 2 2 18" xfId="4842"/>
    <cellStyle name="Separador de milhares 4 2 3 2 2 19" xfId="4779"/>
    <cellStyle name="Separador de milhares 4 2 3 2 2 2" xfId="754"/>
    <cellStyle name="Separador de milhares 4 2 3 2 2 2 10" xfId="3809"/>
    <cellStyle name="Separador de milhares 4 2 3 2 2 2 11" xfId="2787"/>
    <cellStyle name="Separador de milhares 4 2 3 2 2 2 12" xfId="4082"/>
    <cellStyle name="Separador de milhares 4 2 3 2 2 2 13" xfId="4996"/>
    <cellStyle name="Separador de milhares 4 2 3 2 2 2 14" xfId="5375"/>
    <cellStyle name="Separador de milhares 4 2 3 2 2 2 15" xfId="4901"/>
    <cellStyle name="Separador de milhares 4 2 3 2 2 2 16" xfId="4989"/>
    <cellStyle name="Separador de milhares 4 2 3 2 2 2 17" xfId="4740"/>
    <cellStyle name="Separador de milhares 4 2 3 2 2 2 18" xfId="4898"/>
    <cellStyle name="Separador de milhares 4 2 3 2 2 2 19" xfId="7198"/>
    <cellStyle name="Separador de milhares 4 2 3 2 2 2 2" xfId="2776"/>
    <cellStyle name="Separador de milhares 4 2 3 2 2 2 2 2" xfId="21044"/>
    <cellStyle name="Separador de milhares 4 2 3 2 2 2 2 3" xfId="32232"/>
    <cellStyle name="Separador de milhares 4 2 3 2 2 2 20" xfId="6984"/>
    <cellStyle name="Separador de milhares 4 2 3 2 2 2 21" xfId="7031"/>
    <cellStyle name="Separador de milhares 4 2 3 2 2 2 22" xfId="8130"/>
    <cellStyle name="Separador de milhares 4 2 3 2 2 2 23" xfId="8077"/>
    <cellStyle name="Separador de milhares 4 2 3 2 2 2 24" xfId="8793"/>
    <cellStyle name="Separador de milhares 4 2 3 2 2 2 25" xfId="8149"/>
    <cellStyle name="Separador de milhares 4 2 3 2 2 2 26" xfId="7922"/>
    <cellStyle name="Separador de milhares 4 2 3 2 2 2 27" xfId="8355"/>
    <cellStyle name="Separador de milhares 4 2 3 2 2 2 28" xfId="7907"/>
    <cellStyle name="Separador de milhares 4 2 3 2 2 2 29" xfId="9083"/>
    <cellStyle name="Separador de milhares 4 2 3 2 2 2 3" xfId="3543"/>
    <cellStyle name="Separador de milhares 4 2 3 2 2 2 3 2" xfId="22937"/>
    <cellStyle name="Separador de milhares 4 2 3 2 2 2 3 3" xfId="34123"/>
    <cellStyle name="Separador de milhares 4 2 3 2 2 2 30" xfId="9536"/>
    <cellStyle name="Separador de milhares 4 2 3 2 2 2 31" xfId="9515"/>
    <cellStyle name="Separador de milhares 4 2 3 2 2 2 32" xfId="10087"/>
    <cellStyle name="Separador de milhares 4 2 3 2 2 2 4" xfId="2802"/>
    <cellStyle name="Separador de milhares 4 2 3 2 2 2 4 2" xfId="24833"/>
    <cellStyle name="Separador de milhares 4 2 3 2 2 2 4 3" xfId="36019"/>
    <cellStyle name="Separador de milhares 4 2 3 2 2 2 5" xfId="3121"/>
    <cellStyle name="Separador de milhares 4 2 3 2 2 2 5 2" xfId="26729"/>
    <cellStyle name="Separador de milhares 4 2 3 2 2 2 5 3" xfId="37915"/>
    <cellStyle name="Separador de milhares 4 2 3 2 2 2 6" xfId="3798"/>
    <cellStyle name="Separador de milhares 4 2 3 2 2 2 6 2" xfId="28625"/>
    <cellStyle name="Separador de milhares 4 2 3 2 2 2 6 3" xfId="39811"/>
    <cellStyle name="Separador de milhares 4 2 3 2 2 2 7" xfId="2909"/>
    <cellStyle name="Separador de milhares 4 2 3 2 2 2 8" xfId="4159"/>
    <cellStyle name="Separador de milhares 4 2 3 2 2 2 9" xfId="2349"/>
    <cellStyle name="Separador de milhares 4 2 3 2 2 20" xfId="5267"/>
    <cellStyle name="Separador de milhares 4 2 3 2 2 21" xfId="5684"/>
    <cellStyle name="Separador de milhares 4 2 3 2 2 22" xfId="5834"/>
    <cellStyle name="Separador de milhares 4 2 3 2 2 23" xfId="5894"/>
    <cellStyle name="Separador de milhares 4 2 3 2 2 24" xfId="7067"/>
    <cellStyle name="Separador de milhares 4 2 3 2 2 25" xfId="7420"/>
    <cellStyle name="Separador de milhares 4 2 3 2 2 26" xfId="7581"/>
    <cellStyle name="Separador de milhares 4 2 3 2 2 27" xfId="7967"/>
    <cellStyle name="Separador de milhares 4 2 3 2 2 28" xfId="8564"/>
    <cellStyle name="Separador de milhares 4 2 3 2 2 29" xfId="8847"/>
    <cellStyle name="Separador de milhares 4 2 3 2 2 3" xfId="1070"/>
    <cellStyle name="Separador de milhares 4 2 3 2 2 3 10" xfId="4067"/>
    <cellStyle name="Separador de milhares 4 2 3 2 2 3 11" xfId="3114"/>
    <cellStyle name="Separador de milhares 4 2 3 2 2 3 12" xfId="3060"/>
    <cellStyle name="Separador de milhares 4 2 3 2 2 3 13" xfId="5155"/>
    <cellStyle name="Separador de milhares 4 2 3 2 2 3 14" xfId="4999"/>
    <cellStyle name="Separador de milhares 4 2 3 2 2 3 15" xfId="5691"/>
    <cellStyle name="Separador de milhares 4 2 3 2 2 3 16" xfId="5668"/>
    <cellStyle name="Separador de milhares 4 2 3 2 2 3 17" xfId="5298"/>
    <cellStyle name="Separador de milhares 4 2 3 2 2 3 18" xfId="4919"/>
    <cellStyle name="Separador de milhares 4 2 3 2 2 3 19" xfId="7099"/>
    <cellStyle name="Separador de milhares 4 2 3 2 2 3 2" xfId="2990"/>
    <cellStyle name="Separador de milhares 4 2 3 2 2 3 2 2" xfId="21360"/>
    <cellStyle name="Separador de milhares 4 2 3 2 2 3 2 3" xfId="32548"/>
    <cellStyle name="Separador de milhares 4 2 3 2 2 3 20" xfId="7357"/>
    <cellStyle name="Separador de milhares 4 2 3 2 2 3 21" xfId="7395"/>
    <cellStyle name="Separador de milhares 4 2 3 2 2 3 22" xfId="8286"/>
    <cellStyle name="Separador de milhares 4 2 3 2 2 3 23" xfId="8647"/>
    <cellStyle name="Separador de milhares 4 2 3 2 2 3 24" xfId="8312"/>
    <cellStyle name="Separador de milhares 4 2 3 2 2 3 25" xfId="8491"/>
    <cellStyle name="Separador de milhares 4 2 3 2 2 3 26" xfId="7902"/>
    <cellStyle name="Separador de milhares 4 2 3 2 2 3 27" xfId="7868"/>
    <cellStyle name="Separador de milhares 4 2 3 2 2 3 28" xfId="8708"/>
    <cellStyle name="Separador de milhares 4 2 3 2 2 3 29" xfId="9217"/>
    <cellStyle name="Separador de milhares 4 2 3 2 2 3 3" xfId="2995"/>
    <cellStyle name="Separador de milhares 4 2 3 2 2 3 3 2" xfId="23253"/>
    <cellStyle name="Separador de milhares 4 2 3 2 2 3 3 3" xfId="34439"/>
    <cellStyle name="Separador de milhares 4 2 3 2 2 3 30" xfId="9591"/>
    <cellStyle name="Separador de milhares 4 2 3 2 2 3 31" xfId="9705"/>
    <cellStyle name="Separador de milhares 4 2 3 2 2 3 32" xfId="10115"/>
    <cellStyle name="Separador de milhares 4 2 3 2 2 3 4" xfId="2662"/>
    <cellStyle name="Separador de milhares 4 2 3 2 2 3 4 2" xfId="25149"/>
    <cellStyle name="Separador de milhares 4 2 3 2 2 3 4 3" xfId="36335"/>
    <cellStyle name="Separador de milhares 4 2 3 2 2 3 5" xfId="3791"/>
    <cellStyle name="Separador de milhares 4 2 3 2 2 3 5 2" xfId="27045"/>
    <cellStyle name="Separador de milhares 4 2 3 2 2 3 5 3" xfId="38231"/>
    <cellStyle name="Separador de milhares 4 2 3 2 2 3 6" xfId="2890"/>
    <cellStyle name="Separador de milhares 4 2 3 2 2 3 6 2" xfId="28941"/>
    <cellStyle name="Separador de milhares 4 2 3 2 2 3 6 3" xfId="40127"/>
    <cellStyle name="Separador de milhares 4 2 3 2 2 3 7" xfId="3981"/>
    <cellStyle name="Separador de milhares 4 2 3 2 2 3 8" xfId="3736"/>
    <cellStyle name="Separador de milhares 4 2 3 2 2 3 9" xfId="2348"/>
    <cellStyle name="Separador de milhares 4 2 3 2 2 30" xfId="8942"/>
    <cellStyle name="Separador de milhares 4 2 3 2 2 31" xfId="9034"/>
    <cellStyle name="Separador de milhares 4 2 3 2 2 32" xfId="9108"/>
    <cellStyle name="Separador de milhares 4 2 3 2 2 33" xfId="8543"/>
    <cellStyle name="Separador de milhares 4 2 3 2 2 34" xfId="7988"/>
    <cellStyle name="Separador de milhares 4 2 3 2 2 35" xfId="9481"/>
    <cellStyle name="Separador de milhares 4 2 3 2 2 36" xfId="9680"/>
    <cellStyle name="Separador de milhares 4 2 3 2 2 37" xfId="10059"/>
    <cellStyle name="Separador de milhares 4 2 3 2 2 4" xfId="1386"/>
    <cellStyle name="Separador de milhares 4 2 3 2 2 4 10" xfId="3917"/>
    <cellStyle name="Separador de milhares 4 2 3 2 2 4 11" xfId="4133"/>
    <cellStyle name="Separador de milhares 4 2 3 2 2 4 12" xfId="4125"/>
    <cellStyle name="Separador de milhares 4 2 3 2 2 4 13" xfId="5303"/>
    <cellStyle name="Separador de milhares 4 2 3 2 2 4 14" xfId="5099"/>
    <cellStyle name="Separador de milhares 4 2 3 2 2 4 15" xfId="5299"/>
    <cellStyle name="Separador de milhares 4 2 3 2 2 4 16" xfId="5769"/>
    <cellStyle name="Separador de milhares 4 2 3 2 2 4 17" xfId="5147"/>
    <cellStyle name="Separador de milhares 4 2 3 2 2 4 18" xfId="5777"/>
    <cellStyle name="Separador de milhares 4 2 3 2 2 4 19" xfId="7451"/>
    <cellStyle name="Separador de milhares 4 2 3 2 2 4 2" xfId="3204"/>
    <cellStyle name="Separador de milhares 4 2 3 2 2 4 2 2" xfId="21676"/>
    <cellStyle name="Separador de milhares 4 2 3 2 2 4 2 3" xfId="32864"/>
    <cellStyle name="Separador de milhares 4 2 3 2 2 4 20" xfId="7327"/>
    <cellStyle name="Separador de milhares 4 2 3 2 2 4 21" xfId="7210"/>
    <cellStyle name="Separador de milhares 4 2 3 2 2 4 22" xfId="8452"/>
    <cellStyle name="Separador de milhares 4 2 3 2 2 4 23" xfId="7995"/>
    <cellStyle name="Separador de milhares 4 2 3 2 2 4 24" xfId="8381"/>
    <cellStyle name="Separador de milhares 4 2 3 2 2 4 25" xfId="8008"/>
    <cellStyle name="Separador de milhares 4 2 3 2 2 4 26" xfId="8332"/>
    <cellStyle name="Separador de milhares 4 2 3 2 2 4 27" xfId="8761"/>
    <cellStyle name="Separador de milhares 4 2 3 2 2 4 28" xfId="9216"/>
    <cellStyle name="Separador de milhares 4 2 3 2 2 4 29" xfId="9305"/>
    <cellStyle name="Separador de milhares 4 2 3 2 2 4 3" xfId="3125"/>
    <cellStyle name="Separador de milhares 4 2 3 2 2 4 3 2" xfId="23569"/>
    <cellStyle name="Separador de milhares 4 2 3 2 2 4 3 3" xfId="34755"/>
    <cellStyle name="Separador de milhares 4 2 3 2 2 4 30" xfId="9647"/>
    <cellStyle name="Separador de milhares 4 2 3 2 2 4 31" xfId="9488"/>
    <cellStyle name="Separador de milhares 4 2 3 2 2 4 32" xfId="10143"/>
    <cellStyle name="Separador de milhares 4 2 3 2 2 4 4" xfId="3727"/>
    <cellStyle name="Separador de milhares 4 2 3 2 2 4 4 2" xfId="25465"/>
    <cellStyle name="Separador de milhares 4 2 3 2 2 4 4 3" xfId="36651"/>
    <cellStyle name="Separador de milhares 4 2 3 2 2 4 5" xfId="3037"/>
    <cellStyle name="Separador de milhares 4 2 3 2 2 4 5 2" xfId="27361"/>
    <cellStyle name="Separador de milhares 4 2 3 2 2 4 5 3" xfId="38547"/>
    <cellStyle name="Separador de milhares 4 2 3 2 2 4 6" xfId="3701"/>
    <cellStyle name="Separador de milhares 4 2 3 2 2 4 6 2" xfId="29257"/>
    <cellStyle name="Separador de milhares 4 2 3 2 2 4 6 3" xfId="40443"/>
    <cellStyle name="Separador de milhares 4 2 3 2 2 4 7" xfId="3332"/>
    <cellStyle name="Separador de milhares 4 2 3 2 2 4 8" xfId="2369"/>
    <cellStyle name="Separador de milhares 4 2 3 2 2 4 9" xfId="3686"/>
    <cellStyle name="Separador de milhares 4 2 3 2 2 5" xfId="1702"/>
    <cellStyle name="Separador de milhares 4 2 3 2 2 5 10" xfId="2625"/>
    <cellStyle name="Separador de milhares 4 2 3 2 2 5 11" xfId="2295"/>
    <cellStyle name="Separador de milhares 4 2 3 2 2 5 12" xfId="2570"/>
    <cellStyle name="Separador de milhares 4 2 3 2 2 5 13" xfId="5472"/>
    <cellStyle name="Separador de milhares 4 2 3 2 2 5 14" xfId="4686"/>
    <cellStyle name="Separador de milhares 4 2 3 2 2 5 15" xfId="4685"/>
    <cellStyle name="Separador de milhares 4 2 3 2 2 5 16" xfId="5281"/>
    <cellStyle name="Separador de milhares 4 2 3 2 2 5 17" xfId="5576"/>
    <cellStyle name="Separador de milhares 4 2 3 2 2 5 18" xfId="5238"/>
    <cellStyle name="Separador de milhares 4 2 3 2 2 5 19" xfId="6988"/>
    <cellStyle name="Separador de milhares 4 2 3 2 2 5 2" xfId="3446"/>
    <cellStyle name="Separador de milhares 4 2 3 2 2 5 2 2" xfId="21992"/>
    <cellStyle name="Separador de milhares 4 2 3 2 2 5 2 3" xfId="33180"/>
    <cellStyle name="Separador de milhares 4 2 3 2 2 5 20" xfId="7168"/>
    <cellStyle name="Separador de milhares 4 2 3 2 2 5 21" xfId="7524"/>
    <cellStyle name="Separador de milhares 4 2 3 2 2 5 22" xfId="8642"/>
    <cellStyle name="Separador de milhares 4 2 3 2 2 5 23" xfId="8107"/>
    <cellStyle name="Separador de milhares 4 2 3 2 2 5 24" xfId="8231"/>
    <cellStyle name="Separador de milhares 4 2 3 2 2 5 25" xfId="8762"/>
    <cellStyle name="Separador de milhares 4 2 3 2 2 5 26" xfId="8403"/>
    <cellStyle name="Separador de milhares 4 2 3 2 2 5 27" xfId="8351"/>
    <cellStyle name="Separador de milhares 4 2 3 2 2 5 28" xfId="9270"/>
    <cellStyle name="Separador de milhares 4 2 3 2 2 5 29" xfId="9120"/>
    <cellStyle name="Separador de milhares 4 2 3 2 2 5 3" xfId="2277"/>
    <cellStyle name="Separador de milhares 4 2 3 2 2 5 3 2" xfId="23885"/>
    <cellStyle name="Separador de milhares 4 2 3 2 2 5 3 3" xfId="35071"/>
    <cellStyle name="Separador de milhares 4 2 3 2 2 5 30" xfId="9704"/>
    <cellStyle name="Separador de milhares 4 2 3 2 2 5 31" xfId="9528"/>
    <cellStyle name="Separador de milhares 4 2 3 2 2 5 32" xfId="10171"/>
    <cellStyle name="Separador de milhares 4 2 3 2 2 5 4" xfId="2624"/>
    <cellStyle name="Separador de milhares 4 2 3 2 2 5 4 2" xfId="25781"/>
    <cellStyle name="Separador de milhares 4 2 3 2 2 5 4 3" xfId="36967"/>
    <cellStyle name="Separador de milhares 4 2 3 2 2 5 5" xfId="2607"/>
    <cellStyle name="Separador de milhares 4 2 3 2 2 5 5 2" xfId="27677"/>
    <cellStyle name="Separador de milhares 4 2 3 2 2 5 5 3" xfId="38863"/>
    <cellStyle name="Separador de milhares 4 2 3 2 2 5 6" xfId="2754"/>
    <cellStyle name="Separador de milhares 4 2 3 2 2 5 6 2" xfId="29573"/>
    <cellStyle name="Separador de milhares 4 2 3 2 2 5 6 3" xfId="40759"/>
    <cellStyle name="Separador de milhares 4 2 3 2 2 5 7" xfId="3986"/>
    <cellStyle name="Separador de milhares 4 2 3 2 2 5 8" xfId="3478"/>
    <cellStyle name="Separador de milhares 4 2 3 2 2 5 9" xfId="4134"/>
    <cellStyle name="Separador de milhares 4 2 3 2 2 6" xfId="2018"/>
    <cellStyle name="Separador de milhares 4 2 3 2 2 6 10" xfId="4486"/>
    <cellStyle name="Separador de milhares 4 2 3 2 2 6 11" xfId="4523"/>
    <cellStyle name="Separador de milhares 4 2 3 2 2 6 12" xfId="4543"/>
    <cellStyle name="Separador de milhares 4 2 3 2 2 6 13" xfId="5632"/>
    <cellStyle name="Separador de milhares 4 2 3 2 2 6 14" xfId="5722"/>
    <cellStyle name="Separador de milhares 4 2 3 2 2 6 15" xfId="5805"/>
    <cellStyle name="Separador de milhares 4 2 3 2 2 6 16" xfId="5878"/>
    <cellStyle name="Separador de milhares 4 2 3 2 2 6 17" xfId="5926"/>
    <cellStyle name="Separador de milhares 4 2 3 2 2 6 18" xfId="5958"/>
    <cellStyle name="Separador de milhares 4 2 3 2 2 6 19" xfId="7568"/>
    <cellStyle name="Separador de milhares 4 2 3 2 2 6 2" xfId="3648"/>
    <cellStyle name="Separador de milhares 4 2 3 2 2 6 2 2" xfId="22308"/>
    <cellStyle name="Separador de milhares 4 2 3 2 2 6 2 3" xfId="33496"/>
    <cellStyle name="Separador de milhares 4 2 3 2 2 6 20" xfId="7605"/>
    <cellStyle name="Separador de milhares 4 2 3 2 2 6 21" xfId="7625"/>
    <cellStyle name="Separador de milhares 4 2 3 2 2 6 22" xfId="8809"/>
    <cellStyle name="Separador de milhares 4 2 3 2 2 6 23" xfId="8906"/>
    <cellStyle name="Separador de milhares 4 2 3 2 2 6 24" xfId="9001"/>
    <cellStyle name="Separador de milhares 4 2 3 2 2 6 25" xfId="9082"/>
    <cellStyle name="Separador de milhares 4 2 3 2 2 6 26" xfId="9149"/>
    <cellStyle name="Separador de milhares 4 2 3 2 2 6 27" xfId="9201"/>
    <cellStyle name="Separador de milhares 4 2 3 2 2 6 28" xfId="9323"/>
    <cellStyle name="Separador de milhares 4 2 3 2 2 6 29" xfId="9343"/>
    <cellStyle name="Separador de milhares 4 2 3 2 2 6 3" xfId="3795"/>
    <cellStyle name="Separador de milhares 4 2 3 2 2 6 3 2" xfId="24201"/>
    <cellStyle name="Separador de milhares 4 2 3 2 2 6 3 3" xfId="35387"/>
    <cellStyle name="Separador de milhares 4 2 3 2 2 6 30" xfId="9760"/>
    <cellStyle name="Separador de milhares 4 2 3 2 2 6 31" xfId="9780"/>
    <cellStyle name="Separador de milhares 4 2 3 2 2 6 32" xfId="10199"/>
    <cellStyle name="Separador de milhares 4 2 3 2 2 6 4" xfId="3938"/>
    <cellStyle name="Separador de milhares 4 2 3 2 2 6 4 2" xfId="26097"/>
    <cellStyle name="Separador de milhares 4 2 3 2 2 6 4 3" xfId="37283"/>
    <cellStyle name="Separador de milhares 4 2 3 2 2 6 5" xfId="4071"/>
    <cellStyle name="Separador de milhares 4 2 3 2 2 6 5 2" xfId="27993"/>
    <cellStyle name="Separador de milhares 4 2 3 2 2 6 5 3" xfId="39179"/>
    <cellStyle name="Separador de milhares 4 2 3 2 2 6 6" xfId="4173"/>
    <cellStyle name="Separador de milhares 4 2 3 2 2 6 6 2" xfId="29889"/>
    <cellStyle name="Separador de milhares 4 2 3 2 2 6 6 3" xfId="41075"/>
    <cellStyle name="Separador de milhares 4 2 3 2 2 6 7" xfId="4272"/>
    <cellStyle name="Separador de milhares 4 2 3 2 2 6 8" xfId="4356"/>
    <cellStyle name="Separador de milhares 4 2 3 2 2 6 9" xfId="4429"/>
    <cellStyle name="Separador de milhares 4 2 3 2 2 7" xfId="2568"/>
    <cellStyle name="Separador de milhares 4 2 3 2 2 7 2" xfId="20728"/>
    <cellStyle name="Separador de milhares 4 2 3 2 2 7 3" xfId="31916"/>
    <cellStyle name="Separador de milhares 4 2 3 2 2 8" xfId="2698"/>
    <cellStyle name="Separador de milhares 4 2 3 2 2 8 2" xfId="22621"/>
    <cellStyle name="Separador de milhares 4 2 3 2 2 8 3" xfId="33807"/>
    <cellStyle name="Separador de milhares 4 2 3 2 2 9" xfId="2839"/>
    <cellStyle name="Separador de milhares 4 2 3 2 2 9 2" xfId="24517"/>
    <cellStyle name="Separador de milhares 4 2 3 2 2 9 3" xfId="35703"/>
    <cellStyle name="Separador de milhares 4 2 3 2 20" xfId="4684"/>
    <cellStyle name="Separador de milhares 4 2 3 2 21" xfId="4839"/>
    <cellStyle name="Separador de milhares 4 2 3 2 22" xfId="4780"/>
    <cellStyle name="Separador de milhares 4 2 3 2 23" xfId="5067"/>
    <cellStyle name="Separador de milhares 4 2 3 2 24" xfId="5427"/>
    <cellStyle name="Separador de milhares 4 2 3 2 25" xfId="5282"/>
    <cellStyle name="Separador de milhares 4 2 3 2 26" xfId="7384"/>
    <cellStyle name="Separador de milhares 4 2 3 2 27" xfId="7036"/>
    <cellStyle name="Separador de milhares 4 2 3 2 28" xfId="7425"/>
    <cellStyle name="Separador de milhares 4 2 3 2 29" xfId="7788"/>
    <cellStyle name="Separador de milhares 4 2 3 2 3" xfId="596"/>
    <cellStyle name="Separador de milhares 4 2 3 2 3 10" xfId="2918"/>
    <cellStyle name="Separador de milhares 4 2 3 2 3 11" xfId="4124"/>
    <cellStyle name="Separador de milhares 4 2 3 2 3 12" xfId="4137"/>
    <cellStyle name="Separador de milhares 4 2 3 2 3 13" xfId="4916"/>
    <cellStyle name="Separador de milhares 4 2 3 2 3 14" xfId="5390"/>
    <cellStyle name="Separador de milhares 4 2 3 2 3 15" xfId="5328"/>
    <cellStyle name="Separador de milhares 4 2 3 2 3 16" xfId="4638"/>
    <cellStyle name="Separador de milhares 4 2 3 2 3 17" xfId="4633"/>
    <cellStyle name="Separador de milhares 4 2 3 2 3 18" xfId="5544"/>
    <cellStyle name="Separador de milhares 4 2 3 2 3 19" xfId="7461"/>
    <cellStyle name="Separador de milhares 4 2 3 2 3 2" xfId="2676"/>
    <cellStyle name="Separador de milhares 4 2 3 2 3 2 2" xfId="20886"/>
    <cellStyle name="Separador de milhares 4 2 3 2 3 2 3" xfId="32074"/>
    <cellStyle name="Separador de milhares 4 2 3 2 3 20" xfId="7375"/>
    <cellStyle name="Separador de milhares 4 2 3 2 3 21" xfId="7464"/>
    <cellStyle name="Separador de milhares 4 2 3 2 3 22" xfId="8052"/>
    <cellStyle name="Separador de milhares 4 2 3 2 3 23" xfId="8294"/>
    <cellStyle name="Separador de milhares 4 2 3 2 3 24" xfId="8003"/>
    <cellStyle name="Separador de milhares 4 2 3 2 3 25" xfId="7819"/>
    <cellStyle name="Separador de milhares 4 2 3 2 3 26" xfId="8069"/>
    <cellStyle name="Separador de milhares 4 2 3 2 3 27" xfId="8752"/>
    <cellStyle name="Separador de milhares 4 2 3 2 3 28" xfId="9048"/>
    <cellStyle name="Separador de milhares 4 2 3 2 3 29" xfId="9132"/>
    <cellStyle name="Separador de milhares 4 2 3 2 3 3" xfId="3556"/>
    <cellStyle name="Separador de milhares 4 2 3 2 3 3 2" xfId="22779"/>
    <cellStyle name="Separador de milhares 4 2 3 2 3 3 3" xfId="33965"/>
    <cellStyle name="Separador de milhares 4 2 3 2 3 30" xfId="9506"/>
    <cellStyle name="Separador de milhares 4 2 3 2 3 31" xfId="9592"/>
    <cellStyle name="Separador de milhares 4 2 3 2 3 32" xfId="10073"/>
    <cellStyle name="Separador de milhares 4 2 3 2 3 4" xfId="2382"/>
    <cellStyle name="Separador de milhares 4 2 3 2 3 4 2" xfId="24675"/>
    <cellStyle name="Separador de milhares 4 2 3 2 3 4 3" xfId="35861"/>
    <cellStyle name="Separador de milhares 4 2 3 2 3 5" xfId="3205"/>
    <cellStyle name="Separador de milhares 4 2 3 2 3 5 2" xfId="26571"/>
    <cellStyle name="Separador de milhares 4 2 3 2 3 5 3" xfId="37757"/>
    <cellStyle name="Separador de milhares 4 2 3 2 3 6" xfId="2543"/>
    <cellStyle name="Separador de milhares 4 2 3 2 3 6 2" xfId="28467"/>
    <cellStyle name="Separador de milhares 4 2 3 2 3 6 3" xfId="39653"/>
    <cellStyle name="Separador de milhares 4 2 3 2 3 7" xfId="2414"/>
    <cellStyle name="Separador de milhares 4 2 3 2 3 8" xfId="4128"/>
    <cellStyle name="Separador de milhares 4 2 3 2 3 9" xfId="3309"/>
    <cellStyle name="Separador de milhares 4 2 3 2 30" xfId="8640"/>
    <cellStyle name="Separador de milhares 4 2 3 2 31" xfId="8789"/>
    <cellStyle name="Separador de milhares 4 2 3 2 32" xfId="8119"/>
    <cellStyle name="Separador de milhares 4 2 3 2 33" xfId="8146"/>
    <cellStyle name="Separador de milhares 4 2 3 2 34" xfId="8764"/>
    <cellStyle name="Separador de milhares 4 2 3 2 35" xfId="8911"/>
    <cellStyle name="Separador de milhares 4 2 3 2 36" xfId="8821"/>
    <cellStyle name="Separador de milhares 4 2 3 2 37" xfId="9426"/>
    <cellStyle name="Separador de milhares 4 2 3 2 38" xfId="9702"/>
    <cellStyle name="Separador de milhares 4 2 3 2 39" xfId="10045"/>
    <cellStyle name="Separador de milhares 4 2 3 2 4" xfId="912"/>
    <cellStyle name="Separador de milhares 4 2 3 2 4 10" xfId="2969"/>
    <cellStyle name="Separador de milhares 4 2 3 2 4 11" xfId="2967"/>
    <cellStyle name="Separador de milhares 4 2 3 2 4 12" xfId="3934"/>
    <cellStyle name="Separador de milhares 4 2 3 2 4 13" xfId="5073"/>
    <cellStyle name="Separador de milhares 4 2 3 2 4 14" xfId="5191"/>
    <cellStyle name="Separador de milhares 4 2 3 2 4 15" xfId="4891"/>
    <cellStyle name="Separador de milhares 4 2 3 2 4 16" xfId="5152"/>
    <cellStyle name="Separador de milhares 4 2 3 2 4 17" xfId="4643"/>
    <cellStyle name="Separador de milhares 4 2 3 2 4 18" xfId="4727"/>
    <cellStyle name="Separador de milhares 4 2 3 2 4 19" xfId="7107"/>
    <cellStyle name="Separador de milhares 4 2 3 2 4 2" xfId="2880"/>
    <cellStyle name="Separador de milhares 4 2 3 2 4 2 2" xfId="21202"/>
    <cellStyle name="Separador de milhares 4 2 3 2 4 2 3" xfId="32390"/>
    <cellStyle name="Separador de milhares 4 2 3 2 4 20" xfId="7124"/>
    <cellStyle name="Separador de milhares 4 2 3 2 4 21" xfId="7241"/>
    <cellStyle name="Separador de milhares 4 2 3 2 4 22" xfId="8208"/>
    <cellStyle name="Separador de milhares 4 2 3 2 4 23" xfId="7750"/>
    <cellStyle name="Separador de milhares 4 2 3 2 4 24" xfId="8696"/>
    <cellStyle name="Separador de milhares 4 2 3 2 4 25" xfId="8396"/>
    <cellStyle name="Separador de milhares 4 2 3 2 4 26" xfId="8656"/>
    <cellStyle name="Separador de milhares 4 2 3 2 4 27" xfId="8627"/>
    <cellStyle name="Separador de milhares 4 2 3 2 4 28" xfId="9158"/>
    <cellStyle name="Separador de milhares 4 2 3 2 4 29" xfId="7915"/>
    <cellStyle name="Separador de milhares 4 2 3 2 4 3" xfId="3261"/>
    <cellStyle name="Separador de milhares 4 2 3 2 4 3 2" xfId="23095"/>
    <cellStyle name="Separador de milhares 4 2 3 2 4 3 3" xfId="34281"/>
    <cellStyle name="Separador de milhares 4 2 3 2 4 30" xfId="9564"/>
    <cellStyle name="Separador de milhares 4 2 3 2 4 31" xfId="9409"/>
    <cellStyle name="Separador de milhares 4 2 3 2 4 32" xfId="10101"/>
    <cellStyle name="Separador de milhares 4 2 3 2 4 4" xfId="2714"/>
    <cellStyle name="Separador de milhares 4 2 3 2 4 4 2" xfId="24991"/>
    <cellStyle name="Separador de milhares 4 2 3 2 4 4 3" xfId="36177"/>
    <cellStyle name="Separador de milhares 4 2 3 2 4 5" xfId="3599"/>
    <cellStyle name="Separador de milhares 4 2 3 2 4 5 2" xfId="26887"/>
    <cellStyle name="Separador de milhares 4 2 3 2 4 5 3" xfId="38073"/>
    <cellStyle name="Separador de milhares 4 2 3 2 4 6" xfId="3188"/>
    <cellStyle name="Separador de milhares 4 2 3 2 4 6 2" xfId="28783"/>
    <cellStyle name="Separador de milhares 4 2 3 2 4 6 3" xfId="39969"/>
    <cellStyle name="Separador de milhares 4 2 3 2 4 7" xfId="3464"/>
    <cellStyle name="Separador de milhares 4 2 3 2 4 8" xfId="4076"/>
    <cellStyle name="Separador de milhares 4 2 3 2 4 9" xfId="2861"/>
    <cellStyle name="Separador de milhares 4 2 3 2 5" xfId="1228"/>
    <cellStyle name="Separador de milhares 4 2 3 2 5 10" xfId="2289"/>
    <cellStyle name="Separador de milhares 4 2 3 2 5 11" xfId="2205"/>
    <cellStyle name="Separador de milhares 4 2 3 2 5 12" xfId="2911"/>
    <cellStyle name="Separador de milhares 4 2 3 2 5 13" xfId="5226"/>
    <cellStyle name="Separador de milhares 4 2 3 2 5 14" xfId="5401"/>
    <cellStyle name="Separador de milhares 4 2 3 2 5 15" xfId="5628"/>
    <cellStyle name="Separador de milhares 4 2 3 2 5 16" xfId="4631"/>
    <cellStyle name="Separador de milhares 4 2 3 2 5 17" xfId="5232"/>
    <cellStyle name="Separador de milhares 4 2 3 2 5 18" xfId="5074"/>
    <cellStyle name="Separador de milhares 4 2 3 2 5 19" xfId="7114"/>
    <cellStyle name="Separador de milhares 4 2 3 2 5 2" xfId="3100"/>
    <cellStyle name="Separador de milhares 4 2 3 2 5 2 2" xfId="21518"/>
    <cellStyle name="Separador de milhares 4 2 3 2 5 2 3" xfId="32706"/>
    <cellStyle name="Separador de milhares 4 2 3 2 5 20" xfId="7136"/>
    <cellStyle name="Separador de milhares 4 2 3 2 5 21" xfId="6985"/>
    <cellStyle name="Separador de milhares 4 2 3 2 5 22" xfId="8376"/>
    <cellStyle name="Separador de milhares 4 2 3 2 5 23" xfId="8304"/>
    <cellStyle name="Separador de milhares 4 2 3 2 5 24" xfId="8387"/>
    <cellStyle name="Separador de milhares 4 2 3 2 5 25" xfId="8398"/>
    <cellStyle name="Separador de milhares 4 2 3 2 5 26" xfId="8142"/>
    <cellStyle name="Separador de milhares 4 2 3 2 5 27" xfId="7828"/>
    <cellStyle name="Separador de milhares 4 2 3 2 5 28" xfId="8458"/>
    <cellStyle name="Separador de milhares 4 2 3 2 5 29" xfId="8342"/>
    <cellStyle name="Separador de milhares 4 2 3 2 5 3" xfId="3566"/>
    <cellStyle name="Separador de milhares 4 2 3 2 5 3 2" xfId="23411"/>
    <cellStyle name="Separador de milhares 4 2 3 2 5 3 3" xfId="34597"/>
    <cellStyle name="Separador de milhares 4 2 3 2 5 30" xfId="9622"/>
    <cellStyle name="Separador de milhares 4 2 3 2 5 31" xfId="9597"/>
    <cellStyle name="Separador de milhares 4 2 3 2 5 32" xfId="10129"/>
    <cellStyle name="Separador de milhares 4 2 3 2 5 4" xfId="2858"/>
    <cellStyle name="Separador de milhares 4 2 3 2 5 4 2" xfId="25307"/>
    <cellStyle name="Separador de milhares 4 2 3 2 5 4 3" xfId="36493"/>
    <cellStyle name="Separador de milhares 4 2 3 2 5 5" xfId="2872"/>
    <cellStyle name="Separador de milhares 4 2 3 2 5 5 2" xfId="27203"/>
    <cellStyle name="Separador de milhares 4 2 3 2 5 5 3" xfId="38389"/>
    <cellStyle name="Separador de milhares 4 2 3 2 5 6" xfId="3680"/>
    <cellStyle name="Separador de milhares 4 2 3 2 5 6 2" xfId="29099"/>
    <cellStyle name="Separador de milhares 4 2 3 2 5 6 3" xfId="40285"/>
    <cellStyle name="Separador de milhares 4 2 3 2 5 7" xfId="4024"/>
    <cellStyle name="Separador de milhares 4 2 3 2 5 8" xfId="2428"/>
    <cellStyle name="Separador de milhares 4 2 3 2 5 9" xfId="2649"/>
    <cellStyle name="Separador de milhares 4 2 3 2 6" xfId="1544"/>
    <cellStyle name="Separador de milhares 4 2 3 2 6 10" xfId="4407"/>
    <cellStyle name="Separador de milhares 4 2 3 2 6 11" xfId="4468"/>
    <cellStyle name="Separador de milhares 4 2 3 2 6 12" xfId="4509"/>
    <cellStyle name="Separador de milhares 4 2 3 2 6 13" xfId="5382"/>
    <cellStyle name="Separador de milhares 4 2 3 2 6 14" xfId="4809"/>
    <cellStyle name="Separador de milhares 4 2 3 2 6 15" xfId="5175"/>
    <cellStyle name="Separador de milhares 4 2 3 2 6 16" xfId="4962"/>
    <cellStyle name="Separador de milhares 4 2 3 2 6 17" xfId="5855"/>
    <cellStyle name="Separador de milhares 4 2 3 2 6 18" xfId="5909"/>
    <cellStyle name="Separador de milhares 4 2 3 2 6 19" xfId="7317"/>
    <cellStyle name="Separador de milhares 4 2 3 2 6 2" xfId="3322"/>
    <cellStyle name="Separador de milhares 4 2 3 2 6 2 2" xfId="21834"/>
    <cellStyle name="Separador de milhares 4 2 3 2 6 2 3" xfId="33022"/>
    <cellStyle name="Separador de milhares 4 2 3 2 6 20" xfId="7058"/>
    <cellStyle name="Separador de milhares 4 2 3 2 6 21" xfId="7591"/>
    <cellStyle name="Separador de milhares 4 2 3 2 6 22" xfId="8546"/>
    <cellStyle name="Separador de milhares 4 2 3 2 6 23" xfId="8598"/>
    <cellStyle name="Separador de milhares 4 2 3 2 6 24" xfId="8875"/>
    <cellStyle name="Separador de milhares 4 2 3 2 6 25" xfId="8972"/>
    <cellStyle name="Separador de milhares 4 2 3 2 6 26" xfId="9053"/>
    <cellStyle name="Separador de milhares 4 2 3 2 6 27" xfId="9128"/>
    <cellStyle name="Separador de milhares 4 2 3 2 6 28" xfId="9242"/>
    <cellStyle name="Separador de milhares 4 2 3 2 6 29" xfId="9202"/>
    <cellStyle name="Separador de milhares 4 2 3 2 6 3" xfId="2734"/>
    <cellStyle name="Separador de milhares 4 2 3 2 6 3 2" xfId="23727"/>
    <cellStyle name="Separador de milhares 4 2 3 2 6 3 3" xfId="34913"/>
    <cellStyle name="Separador de milhares 4 2 3 2 6 30" xfId="9675"/>
    <cellStyle name="Separador de milhares 4 2 3 2 6 31" xfId="9691"/>
    <cellStyle name="Separador de milhares 4 2 3 2 6 32" xfId="10157"/>
    <cellStyle name="Separador de milhares 4 2 3 2 6 4" xfId="3113"/>
    <cellStyle name="Separador de milhares 4 2 3 2 6 4 2" xfId="25623"/>
    <cellStyle name="Separador de milhares 4 2 3 2 6 4 3" xfId="36809"/>
    <cellStyle name="Separador de milhares 4 2 3 2 6 5" xfId="3370"/>
    <cellStyle name="Separador de milhares 4 2 3 2 6 5 2" xfId="27519"/>
    <cellStyle name="Separador de milhares 4 2 3 2 6 5 3" xfId="38705"/>
    <cellStyle name="Separador de milhares 4 2 3 2 6 6" xfId="3653"/>
    <cellStyle name="Separador de milhares 4 2 3 2 6 6 2" xfId="29415"/>
    <cellStyle name="Separador de milhares 4 2 3 2 6 6 3" xfId="40601"/>
    <cellStyle name="Separador de milhares 4 2 3 2 6 7" xfId="3087"/>
    <cellStyle name="Separador de milhares 4 2 3 2 6 8" xfId="4237"/>
    <cellStyle name="Separador de milhares 4 2 3 2 6 9" xfId="4328"/>
    <cellStyle name="Separador de milhares 4 2 3 2 7" xfId="1860"/>
    <cellStyle name="Separador de milhares 4 2 3 2 7 10" xfId="4443"/>
    <cellStyle name="Separador de milhares 4 2 3 2 7 11" xfId="4494"/>
    <cellStyle name="Separador de milhares 4 2 3 2 7 12" xfId="4529"/>
    <cellStyle name="Separador de milhares 4 2 3 2 7 13" xfId="5553"/>
    <cellStyle name="Separador de milhares 4 2 3 2 7 14" xfId="5656"/>
    <cellStyle name="Separador de milhares 4 2 3 2 7 15" xfId="5749"/>
    <cellStyle name="Separador de milhares 4 2 3 2 7 16" xfId="5824"/>
    <cellStyle name="Separador de milhares 4 2 3 2 7 17" xfId="5889"/>
    <cellStyle name="Separador de milhares 4 2 3 2 7 18" xfId="5937"/>
    <cellStyle name="Separador de milhares 4 2 3 2 7 19" xfId="7223"/>
    <cellStyle name="Separador de milhares 4 2 3 2 7 2" xfId="3549"/>
    <cellStyle name="Separador de milhares 4 2 3 2 7 2 2" xfId="22150"/>
    <cellStyle name="Separador de milhares 4 2 3 2 7 2 3" xfId="33338"/>
    <cellStyle name="Separador de milhares 4 2 3 2 7 20" xfId="7576"/>
    <cellStyle name="Separador de milhares 4 2 3 2 7 21" xfId="7611"/>
    <cellStyle name="Separador de milhares 4 2 3 2 7 22" xfId="8723"/>
    <cellStyle name="Separador de milhares 4 2 3 2 7 23" xfId="8831"/>
    <cellStyle name="Separador de milhares 4 2 3 2 7 24" xfId="8930"/>
    <cellStyle name="Separador de milhares 4 2 3 2 7 25" xfId="9022"/>
    <cellStyle name="Separador de milhares 4 2 3 2 7 26" xfId="9098"/>
    <cellStyle name="Separador de milhares 4 2 3 2 7 27" xfId="9165"/>
    <cellStyle name="Separador de milhares 4 2 3 2 7 28" xfId="9297"/>
    <cellStyle name="Separador de milhares 4 2 3 2 7 29" xfId="9329"/>
    <cellStyle name="Separador de milhares 4 2 3 2 7 3" xfId="3693"/>
    <cellStyle name="Separador de milhares 4 2 3 2 7 3 2" xfId="24043"/>
    <cellStyle name="Separador de milhares 4 2 3 2 7 3 3" xfId="35229"/>
    <cellStyle name="Separador de milhares 4 2 3 2 7 30" xfId="9731"/>
    <cellStyle name="Separador de milhares 4 2 3 2 7 31" xfId="9766"/>
    <cellStyle name="Separador de milhares 4 2 3 2 7 32" xfId="10185"/>
    <cellStyle name="Separador de milhares 4 2 3 2 7 4" xfId="3834"/>
    <cellStyle name="Separador de milhares 4 2 3 2 7 4 2" xfId="25939"/>
    <cellStyle name="Separador de milhares 4 2 3 2 7 4 3" xfId="37125"/>
    <cellStyle name="Separador de milhares 4 2 3 2 7 5" xfId="3980"/>
    <cellStyle name="Separador de milhares 4 2 3 2 7 5 2" xfId="27835"/>
    <cellStyle name="Separador de milhares 4 2 3 2 7 5 3" xfId="39021"/>
    <cellStyle name="Separador de milhares 4 2 3 2 7 6" xfId="4098"/>
    <cellStyle name="Separador de milhares 4 2 3 2 7 6 2" xfId="29731"/>
    <cellStyle name="Separador de milhares 4 2 3 2 7 6 3" xfId="40917"/>
    <cellStyle name="Separador de milhares 4 2 3 2 7 7" xfId="4194"/>
    <cellStyle name="Separador de milhares 4 2 3 2 7 8" xfId="4289"/>
    <cellStyle name="Separador de milhares 4 2 3 2 7 9" xfId="4373"/>
    <cellStyle name="Separador de milhares 4 2 3 2 8" xfId="2057"/>
    <cellStyle name="Separador de milhares 4 2 3 2 8 10" xfId="4378"/>
    <cellStyle name="Separador de milhares 4 2 3 2 8 11" xfId="4447"/>
    <cellStyle name="Separador de milhares 4 2 3 2 8 12" xfId="4495"/>
    <cellStyle name="Separador de milhares 4 2 3 2 8 13" xfId="4763"/>
    <cellStyle name="Separador de milhares 4 2 3 2 8 14" xfId="4772"/>
    <cellStyle name="Separador de milhares 4 2 3 2 8 15" xfId="4914"/>
    <cellStyle name="Separador de milhares 4 2 3 2 8 16" xfId="5524"/>
    <cellStyle name="Separador de milhares 4 2 3 2 8 17" xfId="5829"/>
    <cellStyle name="Separador de milhares 4 2 3 2 8 18" xfId="5890"/>
    <cellStyle name="Separador de milhares 4 2 3 2 8 19" xfId="7501"/>
    <cellStyle name="Separador de milhares 4 2 3 2 8 2" xfId="2459"/>
    <cellStyle name="Separador de milhares 4 2 3 2 8 20" xfId="7255"/>
    <cellStyle name="Separador de milhares 4 2 3 2 8 21" xfId="7577"/>
    <cellStyle name="Separador de milhares 4 2 3 2 8 22" xfId="7874"/>
    <cellStyle name="Separador de milhares 4 2 3 2 8 23" xfId="8554"/>
    <cellStyle name="Separador de milhares 4 2 3 2 8 24" xfId="8840"/>
    <cellStyle name="Separador de milhares 4 2 3 2 8 25" xfId="8937"/>
    <cellStyle name="Separador de milhares 4 2 3 2 8 26" xfId="9028"/>
    <cellStyle name="Separador de milhares 4 2 3 2 8 27" xfId="9102"/>
    <cellStyle name="Separador de milhares 4 2 3 2 8 28" xfId="9199"/>
    <cellStyle name="Separador de milhares 4 2 3 2 8 29" xfId="9127"/>
    <cellStyle name="Separador de milhares 4 2 3 2 8 3" xfId="2685"/>
    <cellStyle name="Separador de milhares 4 2 3 2 8 30" xfId="9452"/>
    <cellStyle name="Separador de milhares 4 2 3 2 8 31" xfId="9676"/>
    <cellStyle name="Separador de milhares 4 2 3 2 8 32" xfId="10213"/>
    <cellStyle name="Separador de milhares 4 2 3 2 8 4" xfId="2753"/>
    <cellStyle name="Separador de milhares 4 2 3 2 8 5" xfId="3174"/>
    <cellStyle name="Separador de milhares 4 2 3 2 8 6" xfId="3930"/>
    <cellStyle name="Separador de milhares 4 2 3 2 8 7" xfId="3054"/>
    <cellStyle name="Separador de milhares 4 2 3 2 8 8" xfId="4202"/>
    <cellStyle name="Separador de milhares 4 2 3 2 8 9" xfId="4297"/>
    <cellStyle name="Separador de milhares 4 2 3 2 9" xfId="2360"/>
    <cellStyle name="Separador de milhares 4 2 3 2 9 2" xfId="22463"/>
    <cellStyle name="Separador de milhares 4 2 3 2 9 3" xfId="33649"/>
    <cellStyle name="Separador de milhares 4 2 3 20" xfId="4458"/>
    <cellStyle name="Separador de milhares 4 2 3 21" xfId="4637"/>
    <cellStyle name="Separador de milhares 4 2 3 22" xfId="4705"/>
    <cellStyle name="Separador de milhares 4 2 3 23" xfId="5586"/>
    <cellStyle name="Separador de milhares 4 2 3 24" xfId="5017"/>
    <cellStyle name="Separador de milhares 4 2 3 25" xfId="5384"/>
    <cellStyle name="Separador de milhares 4 2 3 26" xfId="5842"/>
    <cellStyle name="Separador de milhares 4 2 3 27" xfId="7141"/>
    <cellStyle name="Separador de milhares 4 2 3 28" xfId="7522"/>
    <cellStyle name="Separador de milhares 4 2 3 29" xfId="7397"/>
    <cellStyle name="Separador de milhares 4 2 3 3" xfId="346"/>
    <cellStyle name="Separador de milhares 4 2 3 3 10" xfId="2699"/>
    <cellStyle name="Separador de milhares 4 2 3 3 10 2" xfId="26323"/>
    <cellStyle name="Separador de milhares 4 2 3 3 10 3" xfId="37509"/>
    <cellStyle name="Separador de milhares 4 2 3 3 11" xfId="3962"/>
    <cellStyle name="Separador de milhares 4 2 3 3 11 2" xfId="28219"/>
    <cellStyle name="Separador de milhares 4 2 3 3 11 3" xfId="39405"/>
    <cellStyle name="Separador de milhares 4 2 3 3 12" xfId="2659"/>
    <cellStyle name="Separador de milhares 4 2 3 3 13" xfId="2715"/>
    <cellStyle name="Separador de milhares 4 2 3 3 14" xfId="3949"/>
    <cellStyle name="Separador de milhares 4 2 3 3 15" xfId="2344"/>
    <cellStyle name="Separador de milhares 4 2 3 3 16" xfId="4200"/>
    <cellStyle name="Separador de milhares 4 2 3 3 17" xfId="4295"/>
    <cellStyle name="Separador de milhares 4 2 3 3 18" xfId="4795"/>
    <cellStyle name="Separador de milhares 4 2 3 3 19" xfId="5213"/>
    <cellStyle name="Separador de milhares 4 2 3 3 2" xfId="664"/>
    <cellStyle name="Separador de milhares 4 2 3 3 2 10" xfId="4382"/>
    <cellStyle name="Separador de milhares 4 2 3 3 2 11" xfId="4450"/>
    <cellStyle name="Separador de milhares 4 2 3 3 2 12" xfId="4498"/>
    <cellStyle name="Separador de milhares 4 2 3 3 2 13" xfId="4955"/>
    <cellStyle name="Separador de milhares 4 2 3 3 2 14" xfId="4778"/>
    <cellStyle name="Separador de milhares 4 2 3 3 2 15" xfId="5598"/>
    <cellStyle name="Separador de milhares 4 2 3 3 2 16" xfId="4958"/>
    <cellStyle name="Separador de milhares 4 2 3 3 2 17" xfId="5833"/>
    <cellStyle name="Separador de milhares 4 2 3 3 2 18" xfId="5893"/>
    <cellStyle name="Separador de milhares 4 2 3 3 2 19" xfId="7413"/>
    <cellStyle name="Separador de milhares 4 2 3 3 2 2" xfId="2718"/>
    <cellStyle name="Separador de milhares 4 2 3 3 2 2 2" xfId="20954"/>
    <cellStyle name="Separador de milhares 4 2 3 3 2 2 3" xfId="32142"/>
    <cellStyle name="Separador de milhares 4 2 3 3 2 20" xfId="6983"/>
    <cellStyle name="Separador de milhares 4 2 3 3 2 21" xfId="7580"/>
    <cellStyle name="Separador de milhares 4 2 3 3 2 22" xfId="8082"/>
    <cellStyle name="Separador de milhares 4 2 3 3 2 23" xfId="8563"/>
    <cellStyle name="Separador de milhares 4 2 3 3 2 24" xfId="8845"/>
    <cellStyle name="Separador de milhares 4 2 3 3 2 25" xfId="8941"/>
    <cellStyle name="Separador de milhares 4 2 3 3 2 26" xfId="9033"/>
    <cellStyle name="Separador de milhares 4 2 3 3 2 27" xfId="9107"/>
    <cellStyle name="Separador de milhares 4 2 3 3 2 28" xfId="8610"/>
    <cellStyle name="Separador de milhares 4 2 3 3 2 29" xfId="9084"/>
    <cellStyle name="Separador de milhares 4 2 3 3 2 3" xfId="2696"/>
    <cellStyle name="Separador de milhares 4 2 3 3 2 3 2" xfId="22847"/>
    <cellStyle name="Separador de milhares 4 2 3 3 2 3 3" xfId="34033"/>
    <cellStyle name="Separador de milhares 4 2 3 3 2 30" xfId="9517"/>
    <cellStyle name="Separador de milhares 4 2 3 3 2 31" xfId="9679"/>
    <cellStyle name="Separador de milhares 4 2 3 3 2 32" xfId="10079"/>
    <cellStyle name="Separador de milhares 4 2 3 3 2 4" xfId="3276"/>
    <cellStyle name="Separador de milhares 4 2 3 3 2 4 2" xfId="24743"/>
    <cellStyle name="Separador de milhares 4 2 3 3 2 4 3" xfId="35929"/>
    <cellStyle name="Separador de milhares 4 2 3 3 2 5" xfId="2973"/>
    <cellStyle name="Separador de milhares 4 2 3 3 2 5 2" xfId="26639"/>
    <cellStyle name="Separador de milhares 4 2 3 3 2 5 3" xfId="37825"/>
    <cellStyle name="Separador de milhares 4 2 3 3 2 6" xfId="2629"/>
    <cellStyle name="Separador de milhares 4 2 3 3 2 6 2" xfId="28535"/>
    <cellStyle name="Separador de milhares 4 2 3 3 2 6 3" xfId="39721"/>
    <cellStyle name="Separador de milhares 4 2 3 3 2 7" xfId="4062"/>
    <cellStyle name="Separador de milhares 4 2 3 3 2 8" xfId="4206"/>
    <cellStyle name="Separador de milhares 4 2 3 3 2 9" xfId="4301"/>
    <cellStyle name="Separador de milhares 4 2 3 3 20" xfId="4630"/>
    <cellStyle name="Separador de milhares 4 2 3 3 21" xfId="5256"/>
    <cellStyle name="Separador de milhares 4 2 3 3 22" xfId="5050"/>
    <cellStyle name="Separador de milhares 4 2 3 3 23" xfId="4788"/>
    <cellStyle name="Separador de milhares 4 2 3 3 24" xfId="7358"/>
    <cellStyle name="Separador de milhares 4 2 3 3 25" xfId="7396"/>
    <cellStyle name="Separador de milhares 4 2 3 3 26" xfId="7037"/>
    <cellStyle name="Separador de milhares 4 2 3 3 27" xfId="7917"/>
    <cellStyle name="Separador de milhares 4 2 3 3 28" xfId="7896"/>
    <cellStyle name="Separador de milhares 4 2 3 3 29" xfId="8323"/>
    <cellStyle name="Separador de milhares 4 2 3 3 3" xfId="980"/>
    <cellStyle name="Separador de milhares 4 2 3 3 3 10" xfId="3551"/>
    <cellStyle name="Separador de milhares 4 2 3 3 3 11" xfId="2441"/>
    <cellStyle name="Separador de milhares 4 2 3 3 3 12" xfId="3779"/>
    <cellStyle name="Separador de milhares 4 2 3 3 3 13" xfId="5110"/>
    <cellStyle name="Separador de milhares 4 2 3 3 3 14" xfId="4846"/>
    <cellStyle name="Separador de milhares 4 2 3 3 3 15" xfId="5593"/>
    <cellStyle name="Separador de milhares 4 2 3 3 3 16" xfId="4871"/>
    <cellStyle name="Separador de milhares 4 2 3 3 3 17" xfId="5750"/>
    <cellStyle name="Separador de milhares 4 2 3 3 3 18" xfId="5439"/>
    <cellStyle name="Separador de milhares 4 2 3 3 3 19" xfId="7044"/>
    <cellStyle name="Separador de milhares 4 2 3 3 3 2" xfId="2926"/>
    <cellStyle name="Separador de milhares 4 2 3 3 3 2 2" xfId="21270"/>
    <cellStyle name="Separador de milhares 4 2 3 3 3 2 3" xfId="32458"/>
    <cellStyle name="Separador de milhares 4 2 3 3 3 20" xfId="7118"/>
    <cellStyle name="Separador de milhares 4 2 3 3 3 21" xfId="7511"/>
    <cellStyle name="Separador de milhares 4 2 3 3 3 22" xfId="8238"/>
    <cellStyle name="Separador de milhares 4 2 3 3 3 23" xfId="8459"/>
    <cellStyle name="Separador de milhares 4 2 3 3 3 24" xfId="7968"/>
    <cellStyle name="Separador de milhares 4 2 3 3 3 25" xfId="7910"/>
    <cellStyle name="Separador de milhares 4 2 3 3 3 26" xfId="7962"/>
    <cellStyle name="Separador de milhares 4 2 3 3 3 27" xfId="8675"/>
    <cellStyle name="Separador de milhares 4 2 3 3 3 28" xfId="8926"/>
    <cellStyle name="Separador de milhares 4 2 3 3 3 29" xfId="9115"/>
    <cellStyle name="Separador de milhares 4 2 3 3 3 3" xfId="2781"/>
    <cellStyle name="Separador de milhares 4 2 3 3 3 3 2" xfId="23163"/>
    <cellStyle name="Separador de milhares 4 2 3 3 3 3 3" xfId="34349"/>
    <cellStyle name="Separador de milhares 4 2 3 3 3 30" xfId="9574"/>
    <cellStyle name="Separador de milhares 4 2 3 3 3 31" xfId="9648"/>
    <cellStyle name="Separador de milhares 4 2 3 3 3 32" xfId="10107"/>
    <cellStyle name="Separador de milhares 4 2 3 3 3 4" xfId="2263"/>
    <cellStyle name="Separador de milhares 4 2 3 3 3 4 2" xfId="25059"/>
    <cellStyle name="Separador de milhares 4 2 3 3 3 4 3" xfId="36245"/>
    <cellStyle name="Separador de milhares 4 2 3 3 3 5" xfId="2316"/>
    <cellStyle name="Separador de milhares 4 2 3 3 3 5 2" xfId="26955"/>
    <cellStyle name="Separador de milhares 4 2 3 3 3 5 3" xfId="38141"/>
    <cellStyle name="Separador de milhares 4 2 3 3 3 6" xfId="3737"/>
    <cellStyle name="Separador de milhares 4 2 3 3 3 6 2" xfId="28851"/>
    <cellStyle name="Separador de milhares 4 2 3 3 3 6 3" xfId="40037"/>
    <cellStyle name="Separador de milhares 4 2 3 3 3 7" xfId="2330"/>
    <cellStyle name="Separador de milhares 4 2 3 3 3 8" xfId="3932"/>
    <cellStyle name="Separador de milhares 4 2 3 3 3 9" xfId="3165"/>
    <cellStyle name="Separador de milhares 4 2 3 3 30" xfId="7877"/>
    <cellStyle name="Separador de milhares 4 2 3 3 31" xfId="8552"/>
    <cellStyle name="Separador de milhares 4 2 3 3 32" xfId="8838"/>
    <cellStyle name="Separador de milhares 4 2 3 3 33" xfId="8844"/>
    <cellStyle name="Separador de milhares 4 2 3 3 34" xfId="7845"/>
    <cellStyle name="Separador de milhares 4 2 3 3 35" xfId="9462"/>
    <cellStyle name="Separador de milhares 4 2 3 3 36" xfId="9457"/>
    <cellStyle name="Separador de milhares 4 2 3 3 37" xfId="10051"/>
    <cellStyle name="Separador de milhares 4 2 3 3 4" xfId="1296"/>
    <cellStyle name="Separador de milhares 4 2 3 3 4 10" xfId="2947"/>
    <cellStyle name="Separador de milhares 4 2 3 3 4 11" xfId="2594"/>
    <cellStyle name="Separador de milhares 4 2 3 3 4 12" xfId="2544"/>
    <cellStyle name="Separador de milhares 4 2 3 3 4 13" xfId="5259"/>
    <cellStyle name="Separador de milhares 4 2 3 3 4 14" xfId="4945"/>
    <cellStyle name="Separador de milhares 4 2 3 3 4 15" xfId="5421"/>
    <cellStyle name="Separador de milhares 4 2 3 3 4 16" xfId="5135"/>
    <cellStyle name="Separador de milhares 4 2 3 3 4 17" xfId="4753"/>
    <cellStyle name="Separador de milhares 4 2 3 3 4 18" xfId="5786"/>
    <cellStyle name="Separador de milhares 4 2 3 3 4 19" xfId="7229"/>
    <cellStyle name="Separador de milhares 4 2 3 3 4 2" xfId="3138"/>
    <cellStyle name="Separador de milhares 4 2 3 3 4 2 2" xfId="21586"/>
    <cellStyle name="Separador de milhares 4 2 3 3 4 2 3" xfId="32774"/>
    <cellStyle name="Separador de milhares 4 2 3 3 4 20" xfId="7245"/>
    <cellStyle name="Separador de milhares 4 2 3 3 4 21" xfId="7189"/>
    <cellStyle name="Separador de milhares 4 2 3 3 4 22" xfId="8407"/>
    <cellStyle name="Separador de milhares 4 2 3 3 4 23" xfId="8747"/>
    <cellStyle name="Separador de milhares 4 2 3 3 4 24" xfId="7754"/>
    <cellStyle name="Separador de milhares 4 2 3 3 4 25" xfId="8024"/>
    <cellStyle name="Separador de milhares 4 2 3 3 4 26" xfId="7782"/>
    <cellStyle name="Separador de milhares 4 2 3 3 4 27" xfId="8126"/>
    <cellStyle name="Separador de milhares 4 2 3 3 4 28" xfId="8997"/>
    <cellStyle name="Separador de milhares 4 2 3 3 4 29" xfId="9251"/>
    <cellStyle name="Separador de milhares 4 2 3 3 4 3" xfId="2917"/>
    <cellStyle name="Separador de milhares 4 2 3 3 4 3 2" xfId="23479"/>
    <cellStyle name="Separador de milhares 4 2 3 3 4 3 3" xfId="34665"/>
    <cellStyle name="Separador de milhares 4 2 3 3 4 30" xfId="9632"/>
    <cellStyle name="Separador de milhares 4 2 3 3 4 31" xfId="9740"/>
    <cellStyle name="Separador de milhares 4 2 3 3 4 32" xfId="10135"/>
    <cellStyle name="Separador de milhares 4 2 3 3 4 4" xfId="2690"/>
    <cellStyle name="Separador de milhares 4 2 3 3 4 4 2" xfId="25375"/>
    <cellStyle name="Separador de milhares 4 2 3 3 4 4 3" xfId="36561"/>
    <cellStyle name="Separador de milhares 4 2 3 3 4 5" xfId="2978"/>
    <cellStyle name="Separador de milhares 4 2 3 3 4 5 2" xfId="27271"/>
    <cellStyle name="Separador de milhares 4 2 3 3 4 5 3" xfId="38457"/>
    <cellStyle name="Separador de milhares 4 2 3 3 4 6" xfId="3864"/>
    <cellStyle name="Separador de milhares 4 2 3 3 4 6 2" xfId="29167"/>
    <cellStyle name="Separador de milhares 4 2 3 3 4 6 3" xfId="40353"/>
    <cellStyle name="Separador de milhares 4 2 3 3 4 7" xfId="4119"/>
    <cellStyle name="Separador de milhares 4 2 3 3 4 8" xfId="3989"/>
    <cellStyle name="Separador de milhares 4 2 3 3 4 9" xfId="2842"/>
    <cellStyle name="Separador de milhares 4 2 3 3 5" xfId="1612"/>
    <cellStyle name="Separador de milhares 4 2 3 3 5 10" xfId="3214"/>
    <cellStyle name="Separador de milhares 4 2 3 3 5 11" xfId="3957"/>
    <cellStyle name="Separador de milhares 4 2 3 3 5 12" xfId="4183"/>
    <cellStyle name="Separador de milhares 4 2 3 3 5 13" xfId="5424"/>
    <cellStyle name="Separador de milhares 4 2 3 3 5 14" xfId="5475"/>
    <cellStyle name="Separador de milhares 4 2 3 3 5 15" xfId="4943"/>
    <cellStyle name="Separador de milhares 4 2 3 3 5 16" xfId="5316"/>
    <cellStyle name="Separador de milhares 4 2 3 3 5 17" xfId="5753"/>
    <cellStyle name="Separador de milhares 4 2 3 3 5 18" xfId="5327"/>
    <cellStyle name="Separador de milhares 4 2 3 3 5 19" xfId="7412"/>
    <cellStyle name="Separador de milhares 4 2 3 3 5 2" xfId="3374"/>
    <cellStyle name="Separador de milhares 4 2 3 3 5 2 2" xfId="21902"/>
    <cellStyle name="Separador de milhares 4 2 3 3 5 2 3" xfId="33090"/>
    <cellStyle name="Separador de milhares 4 2 3 3 5 20" xfId="7352"/>
    <cellStyle name="Separador de milhares 4 2 3 3 5 21" xfId="7228"/>
    <cellStyle name="Separador de milhares 4 2 3 3 5 22" xfId="8584"/>
    <cellStyle name="Separador de milhares 4 2 3 3 5 23" xfId="7947"/>
    <cellStyle name="Separador de milhares 4 2 3 3 5 24" xfId="7973"/>
    <cellStyle name="Separador de milhares 4 2 3 3 5 25" xfId="8123"/>
    <cellStyle name="Separador de milhares 4 2 3 3 5 26" xfId="8032"/>
    <cellStyle name="Separador de milhares 4 2 3 3 5 27" xfId="8531"/>
    <cellStyle name="Separador de milhares 4 2 3 3 5 28" xfId="9255"/>
    <cellStyle name="Separador de milhares 4 2 3 3 5 29" xfId="9016"/>
    <cellStyle name="Separador de milhares 4 2 3 3 5 3" xfId="2362"/>
    <cellStyle name="Separador de milhares 4 2 3 3 5 3 2" xfId="23795"/>
    <cellStyle name="Separador de milhares 4 2 3 3 5 3 3" xfId="34981"/>
    <cellStyle name="Separador de milhares 4 2 3 3 5 30" xfId="9686"/>
    <cellStyle name="Separador de milhares 4 2 3 3 5 31" xfId="9473"/>
    <cellStyle name="Separador de milhares 4 2 3 3 5 32" xfId="10163"/>
    <cellStyle name="Separador de milhares 4 2 3 3 5 4" xfId="2641"/>
    <cellStyle name="Separador de milhares 4 2 3 3 5 4 2" xfId="25691"/>
    <cellStyle name="Separador de milhares 4 2 3 3 5 4 3" xfId="36877"/>
    <cellStyle name="Separador de milhares 4 2 3 3 5 5" xfId="3130"/>
    <cellStyle name="Separador de milhares 4 2 3 3 5 5 2" xfId="27587"/>
    <cellStyle name="Separador de milhares 4 2 3 3 5 5 3" xfId="38773"/>
    <cellStyle name="Separador de milhares 4 2 3 3 5 6" xfId="2725"/>
    <cellStyle name="Separador de milhares 4 2 3 3 5 6 2" xfId="29483"/>
    <cellStyle name="Separador de milhares 4 2 3 3 5 6 3" xfId="40669"/>
    <cellStyle name="Separador de milhares 4 2 3 3 5 7" xfId="2524"/>
    <cellStyle name="Separador de milhares 4 2 3 3 5 8" xfId="3039"/>
    <cellStyle name="Separador de milhares 4 2 3 3 5 9" xfId="2695"/>
    <cellStyle name="Separador de milhares 4 2 3 3 6" xfId="1928"/>
    <cellStyle name="Separador de milhares 4 2 3 3 6 10" xfId="4461"/>
    <cellStyle name="Separador de milhares 4 2 3 3 6 11" xfId="4505"/>
    <cellStyle name="Separador de milhares 4 2 3 3 6 12" xfId="4535"/>
    <cellStyle name="Separador de milhares 4 2 3 3 6 13" xfId="5592"/>
    <cellStyle name="Separador de milhares 4 2 3 3 6 14" xfId="5680"/>
    <cellStyle name="Separador de milhares 4 2 3 3 6 15" xfId="5776"/>
    <cellStyle name="Separador de milhares 4 2 3 3 6 16" xfId="5848"/>
    <cellStyle name="Separador de milhares 4 2 3 3 6 17" xfId="5904"/>
    <cellStyle name="Separador de milhares 4 2 3 3 6 18" xfId="5947"/>
    <cellStyle name="Separador de milhares 4 2 3 3 6 19" xfId="7266"/>
    <cellStyle name="Separador de milhares 4 2 3 3 6 2" xfId="3591"/>
    <cellStyle name="Separador de milhares 4 2 3 3 6 2 2" xfId="22218"/>
    <cellStyle name="Separador de milhares 4 2 3 3 6 2 3" xfId="33406"/>
    <cellStyle name="Separador de milhares 4 2 3 3 6 20" xfId="7587"/>
    <cellStyle name="Separador de milhares 4 2 3 3 6 21" xfId="7617"/>
    <cellStyle name="Separador de milhares 4 2 3 3 6 22" xfId="8758"/>
    <cellStyle name="Separador de milhares 4 2 3 3 6 23" xfId="8863"/>
    <cellStyle name="Separador de milhares 4 2 3 3 6 24" xfId="8959"/>
    <cellStyle name="Separador de milhares 4 2 3 3 6 25" xfId="9044"/>
    <cellStyle name="Separador de milhares 4 2 3 3 6 26" xfId="9117"/>
    <cellStyle name="Separador de milhares 4 2 3 3 6 27" xfId="9181"/>
    <cellStyle name="Separador de milhares 4 2 3 3 6 28" xfId="9310"/>
    <cellStyle name="Separador de milhares 4 2 3 3 6 29" xfId="9335"/>
    <cellStyle name="Separador de milhares 4 2 3 3 6 3" xfId="3741"/>
    <cellStyle name="Separador de milhares 4 2 3 3 6 3 2" xfId="24111"/>
    <cellStyle name="Separador de milhares 4 2 3 3 6 3 3" xfId="35297"/>
    <cellStyle name="Separador de milhares 4 2 3 3 6 30" xfId="9744"/>
    <cellStyle name="Separador de milhares 4 2 3 3 6 31" xfId="9772"/>
    <cellStyle name="Separador de milhares 4 2 3 3 6 32" xfId="10191"/>
    <cellStyle name="Separador de milhares 4 2 3 3 6 4" xfId="3875"/>
    <cellStyle name="Separador de milhares 4 2 3 3 6 4 2" xfId="26007"/>
    <cellStyle name="Separador de milhares 4 2 3 3 6 4 3" xfId="37193"/>
    <cellStyle name="Separador de milhares 4 2 3 3 6 5" xfId="4022"/>
    <cellStyle name="Separador de milhares 4 2 3 3 6 5 2" xfId="27903"/>
    <cellStyle name="Separador de milhares 4 2 3 3 6 5 3" xfId="39089"/>
    <cellStyle name="Separador de milhares 4 2 3 3 6 6" xfId="4130"/>
    <cellStyle name="Separador de milhares 4 2 3 3 6 6 2" xfId="29799"/>
    <cellStyle name="Separador de milhares 4 2 3 3 6 6 3" xfId="40985"/>
    <cellStyle name="Separador de milhares 4 2 3 3 6 7" xfId="4224"/>
    <cellStyle name="Separador de milhares 4 2 3 3 6 8" xfId="4317"/>
    <cellStyle name="Separador de milhares 4 2 3 3 6 9" xfId="4397"/>
    <cellStyle name="Separador de milhares 4 2 3 3 7" xfId="2510"/>
    <cellStyle name="Separador de milhares 4 2 3 3 7 2" xfId="20638"/>
    <cellStyle name="Separador de milhares 4 2 3 3 7 3" xfId="31826"/>
    <cellStyle name="Separador de milhares 4 2 3 3 8" xfId="3300"/>
    <cellStyle name="Separador de milhares 4 2 3 3 8 2" xfId="22531"/>
    <cellStyle name="Separador de milhares 4 2 3 3 8 3" xfId="33717"/>
    <cellStyle name="Separador de milhares 4 2 3 3 9" xfId="3118"/>
    <cellStyle name="Separador de milhares 4 2 3 3 9 2" xfId="24427"/>
    <cellStyle name="Separador de milhares 4 2 3 3 9 3" xfId="35613"/>
    <cellStyle name="Separador de milhares 4 2 3 30" xfId="7734"/>
    <cellStyle name="Separador de milhares 4 2 3 31" xfId="8128"/>
    <cellStyle name="Separador de milhares 4 2 3 32" xfId="8579"/>
    <cellStyle name="Separador de milhares 4 2 3 33" xfId="8857"/>
    <cellStyle name="Separador de milhares 4 2 3 34" xfId="8954"/>
    <cellStyle name="Separador de milhares 4 2 3 35" xfId="9041"/>
    <cellStyle name="Separador de milhares 4 2 3 36" xfId="8395"/>
    <cellStyle name="Separador de milhares 4 2 3 37" xfId="9118"/>
    <cellStyle name="Separador de milhares 4 2 3 38" xfId="9405"/>
    <cellStyle name="Separador de milhares 4 2 3 39" xfId="9534"/>
    <cellStyle name="Separador de milhares 4 2 3 4" xfId="506"/>
    <cellStyle name="Separador de milhares 4 2 3 4 10" xfId="2338"/>
    <cellStyle name="Separador de milhares 4 2 3 4 11" xfId="3310"/>
    <cellStyle name="Separador de milhares 4 2 3 4 12" xfId="3124"/>
    <cellStyle name="Separador de milhares 4 2 3 4 13" xfId="4879"/>
    <cellStyle name="Separador de milhares 4 2 3 4 14" xfId="5588"/>
    <cellStyle name="Separador de milhares 4 2 3 4 15" xfId="5496"/>
    <cellStyle name="Separador de milhares 4 2 3 4 16" xfId="4737"/>
    <cellStyle name="Separador de milhares 4 2 3 4 17" xfId="5800"/>
    <cellStyle name="Separador de milhares 4 2 3 4 18" xfId="4865"/>
    <cellStyle name="Separador de milhares 4 2 3 4 19" xfId="7447"/>
    <cellStyle name="Separador de milhares 4 2 3 4 2" xfId="2616"/>
    <cellStyle name="Separador de milhares 4 2 3 4 2 2" xfId="20796"/>
    <cellStyle name="Separador de milhares 4 2 3 4 2 3" xfId="31984"/>
    <cellStyle name="Separador de milhares 4 2 3 4 20" xfId="7077"/>
    <cellStyle name="Separador de milhares 4 2 3 4 21" xfId="7027"/>
    <cellStyle name="Separador de milhares 4 2 3 4 22" xfId="8005"/>
    <cellStyle name="Separador de milhares 4 2 3 4 23" xfId="8494"/>
    <cellStyle name="Separador de milhares 4 2 3 4 24" xfId="8044"/>
    <cellStyle name="Separador de milhares 4 2 3 4 25" xfId="8291"/>
    <cellStyle name="Separador de milhares 4 2 3 4 26" xfId="7698"/>
    <cellStyle name="Separador de milhares 4 2 3 4 27" xfId="8468"/>
    <cellStyle name="Separador de milhares 4 2 3 4 28" xfId="7729"/>
    <cellStyle name="Separador de milhares 4 2 3 4 29" xfId="8901"/>
    <cellStyle name="Separador de milhares 4 2 3 4 3" xfId="2610"/>
    <cellStyle name="Separador de milhares 4 2 3 4 3 2" xfId="22689"/>
    <cellStyle name="Separador de milhares 4 2 3 4 3 3" xfId="33875"/>
    <cellStyle name="Separador de milhares 4 2 3 4 30" xfId="9493"/>
    <cellStyle name="Separador de milhares 4 2 3 4 31" xfId="9661"/>
    <cellStyle name="Separador de milhares 4 2 3 4 32" xfId="10065"/>
    <cellStyle name="Separador de milhares 4 2 3 4 4" xfId="2292"/>
    <cellStyle name="Separador de milhares 4 2 3 4 4 2" xfId="24585"/>
    <cellStyle name="Separador de milhares 4 2 3 4 4 3" xfId="35771"/>
    <cellStyle name="Separador de milhares 4 2 3 4 5" xfId="3933"/>
    <cellStyle name="Separador de milhares 4 2 3 4 5 2" xfId="26481"/>
    <cellStyle name="Separador de milhares 4 2 3 4 5 3" xfId="37667"/>
    <cellStyle name="Separador de milhares 4 2 3 4 6" xfId="3790"/>
    <cellStyle name="Separador de milhares 4 2 3 4 6 2" xfId="28377"/>
    <cellStyle name="Separador de milhares 4 2 3 4 6 3" xfId="39563"/>
    <cellStyle name="Separador de milhares 4 2 3 4 7" xfId="3014"/>
    <cellStyle name="Separador de milhares 4 2 3 4 8" xfId="2765"/>
    <cellStyle name="Separador de milhares 4 2 3 4 9" xfId="3433"/>
    <cellStyle name="Separador de milhares 4 2 3 40" xfId="10037"/>
    <cellStyle name="Separador de milhares 4 2 3 5" xfId="822"/>
    <cellStyle name="Separador de milhares 4 2 3 5 10" xfId="3958"/>
    <cellStyle name="Separador de milhares 4 2 3 5 11" xfId="2511"/>
    <cellStyle name="Separador de milhares 4 2 3 5 12" xfId="3879"/>
    <cellStyle name="Separador de milhares 4 2 3 5 13" xfId="5038"/>
    <cellStyle name="Separador de milhares 4 2 3 5 14" xfId="5041"/>
    <cellStyle name="Separador de milhares 4 2 3 5 15" xfId="5264"/>
    <cellStyle name="Separador de milhares 4 2 3 5 16" xfId="4944"/>
    <cellStyle name="Separador de milhares 4 2 3 5 17" xfId="5619"/>
    <cellStyle name="Separador de milhares 4 2 3 5 18" xfId="5031"/>
    <cellStyle name="Separador de milhares 4 2 3 5 19" xfId="7153"/>
    <cellStyle name="Separador de milhares 4 2 3 5 2" xfId="2824"/>
    <cellStyle name="Separador de milhares 4 2 3 5 2 2" xfId="21112"/>
    <cellStyle name="Separador de milhares 4 2 3 5 2 3" xfId="32300"/>
    <cellStyle name="Separador de milhares 4 2 3 5 20" xfId="7007"/>
    <cellStyle name="Separador de milhares 4 2 3 5 21" xfId="7069"/>
    <cellStyle name="Separador de milhares 4 2 3 5 22" xfId="8167"/>
    <cellStyle name="Separador de milhares 4 2 3 5 23" xfId="7831"/>
    <cellStyle name="Separador de milhares 4 2 3 5 24" xfId="7686"/>
    <cellStyle name="Separador de milhares 4 2 3 5 25" xfId="8227"/>
    <cellStyle name="Separador de milhares 4 2 3 5 26" xfId="8476"/>
    <cellStyle name="Separador de milhares 4 2 3 5 27" xfId="8500"/>
    <cellStyle name="Separador de milhares 4 2 3 5 28" xfId="7923"/>
    <cellStyle name="Separador de milhares 4 2 3 5 29" xfId="9284"/>
    <cellStyle name="Separador de milhares 4 2 3 5 3" xfId="3047"/>
    <cellStyle name="Separador de milhares 4 2 3 5 3 2" xfId="23005"/>
    <cellStyle name="Separador de milhares 4 2 3 5 3 3" xfId="34191"/>
    <cellStyle name="Separador de milhares 4 2 3 5 30" xfId="9549"/>
    <cellStyle name="Separador de milhares 4 2 3 5 31" xfId="9440"/>
    <cellStyle name="Separador de milhares 4 2 3 5 32" xfId="10093"/>
    <cellStyle name="Separador de milhares 4 2 3 5 4" xfId="3520"/>
    <cellStyle name="Separador de milhares 4 2 3 5 4 2" xfId="24901"/>
    <cellStyle name="Separador de milhares 4 2 3 5 4 3" xfId="36087"/>
    <cellStyle name="Separador de milhares 4 2 3 5 5" xfId="3378"/>
    <cellStyle name="Separador de milhares 4 2 3 5 5 2" xfId="26797"/>
    <cellStyle name="Separador de milhares 4 2 3 5 5 3" xfId="37983"/>
    <cellStyle name="Separador de milhares 4 2 3 5 6" xfId="2820"/>
    <cellStyle name="Separador de milhares 4 2 3 5 6 2" xfId="28693"/>
    <cellStyle name="Separador de milhares 4 2 3 5 6 3" xfId="39879"/>
    <cellStyle name="Separador de milhares 4 2 3 5 7" xfId="3916"/>
    <cellStyle name="Separador de milhares 4 2 3 5 8" xfId="2575"/>
    <cellStyle name="Separador de milhares 4 2 3 5 9" xfId="3664"/>
    <cellStyle name="Separador de milhares 4 2 3 6" xfId="1138"/>
    <cellStyle name="Separador de milhares 4 2 3 6 10" xfId="2257"/>
    <cellStyle name="Separador de milhares 4 2 3 6 11" xfId="4196"/>
    <cellStyle name="Separador de milhares 4 2 3 6 12" xfId="4291"/>
    <cellStyle name="Separador de milhares 4 2 3 6 13" xfId="5187"/>
    <cellStyle name="Separador de milhares 4 2 3 6 14" xfId="5240"/>
    <cellStyle name="Separador de milhares 4 2 3 6 15" xfId="5354"/>
    <cellStyle name="Separador de milhares 4 2 3 6 16" xfId="5283"/>
    <cellStyle name="Separador de milhares 4 2 3 6 17" xfId="5778"/>
    <cellStyle name="Separador de milhares 4 2 3 6 18" xfId="5222"/>
    <cellStyle name="Separador de milhares 4 2 3 6 19" xfId="7486"/>
    <cellStyle name="Separador de milhares 4 2 3 6 2" xfId="3042"/>
    <cellStyle name="Separador de milhares 4 2 3 6 2 2" xfId="21428"/>
    <cellStyle name="Separador de milhares 4 2 3 6 2 3" xfId="32616"/>
    <cellStyle name="Separador de milhares 4 2 3 6 20" xfId="7559"/>
    <cellStyle name="Separador de milhares 4 2 3 6 21" xfId="7001"/>
    <cellStyle name="Separador de milhares 4 2 3 6 22" xfId="8327"/>
    <cellStyle name="Separador de milhares 4 2 3 6 23" xfId="8145"/>
    <cellStyle name="Separador de milhares 4 2 3 6 24" xfId="8011"/>
    <cellStyle name="Separador de milhares 4 2 3 6 25" xfId="8413"/>
    <cellStyle name="Separador de milhares 4 2 3 6 26" xfId="8548"/>
    <cellStyle name="Separador de milhares 4 2 3 6 27" xfId="8833"/>
    <cellStyle name="Separador de milhares 4 2 3 6 28" xfId="8466"/>
    <cellStyle name="Separador de milhares 4 2 3 6 29" xfId="9065"/>
    <cellStyle name="Separador de milhares 4 2 3 6 3" xfId="3345"/>
    <cellStyle name="Separador de milhares 4 2 3 6 3 2" xfId="23321"/>
    <cellStyle name="Separador de milhares 4 2 3 6 3 3" xfId="34507"/>
    <cellStyle name="Separador de milhares 4 2 3 6 30" xfId="9607"/>
    <cellStyle name="Separador de milhares 4 2 3 6 31" xfId="9540"/>
    <cellStyle name="Separador de milhares 4 2 3 6 32" xfId="10121"/>
    <cellStyle name="Separador de milhares 4 2 3 6 4" xfId="2579"/>
    <cellStyle name="Separador de milhares 4 2 3 6 4 2" xfId="25217"/>
    <cellStyle name="Separador de milhares 4 2 3 6 4 3" xfId="36403"/>
    <cellStyle name="Separador de milhares 4 2 3 6 5" xfId="3697"/>
    <cellStyle name="Separador de milhares 4 2 3 6 5 2" xfId="27113"/>
    <cellStyle name="Separador de milhares 4 2 3 6 5 3" xfId="38299"/>
    <cellStyle name="Separador de milhares 4 2 3 6 6" xfId="3999"/>
    <cellStyle name="Separador de milhares 4 2 3 6 6 2" xfId="29009"/>
    <cellStyle name="Separador de milhares 4 2 3 6 6 3" xfId="40195"/>
    <cellStyle name="Separador de milhares 4 2 3 6 7" xfId="3841"/>
    <cellStyle name="Separador de milhares 4 2 3 6 8" xfId="3438"/>
    <cellStyle name="Separador de milhares 4 2 3 6 9" xfId="2759"/>
    <cellStyle name="Separador de milhares 4 2 3 7" xfId="1454"/>
    <cellStyle name="Separador de milhares 4 2 3 7 10" xfId="3483"/>
    <cellStyle name="Separador de milhares 4 2 3 7 11" xfId="3472"/>
    <cellStyle name="Separador de milhares 4 2 3 7 12" xfId="3581"/>
    <cellStyle name="Separador de milhares 4 2 3 7 13" xfId="5334"/>
    <cellStyle name="Separador de milhares 4 2 3 7 14" xfId="4649"/>
    <cellStyle name="Separador de milhares 4 2 3 7 15" xfId="5133"/>
    <cellStyle name="Separador de milhares 4 2 3 7 16" xfId="5360"/>
    <cellStyle name="Separador de milhares 4 2 3 7 17" xfId="4972"/>
    <cellStyle name="Separador de milhares 4 2 3 7 18" xfId="4634"/>
    <cellStyle name="Separador de milhares 4 2 3 7 19" xfId="7418"/>
    <cellStyle name="Separador de milhares 4 2 3 7 2" xfId="3257"/>
    <cellStyle name="Separador de milhares 4 2 3 7 2 2" xfId="21744"/>
    <cellStyle name="Separador de milhares 4 2 3 7 2 3" xfId="32932"/>
    <cellStyle name="Separador de milhares 4 2 3 7 20" xfId="7239"/>
    <cellStyle name="Separador de milhares 4 2 3 7 21" xfId="7197"/>
    <cellStyle name="Separador de milhares 4 2 3 7 22" xfId="8499"/>
    <cellStyle name="Separador de milhares 4 2 3 7 23" xfId="8421"/>
    <cellStyle name="Separador de milhares 4 2 3 7 24" xfId="8094"/>
    <cellStyle name="Separador de milhares 4 2 3 7 25" xfId="7829"/>
    <cellStyle name="Separador de milhares 4 2 3 7 26" xfId="8653"/>
    <cellStyle name="Separador de milhares 4 2 3 7 27" xfId="8513"/>
    <cellStyle name="Separador de milhares 4 2 3 7 28" xfId="9232"/>
    <cellStyle name="Separador de milhares 4 2 3 7 29" xfId="8358"/>
    <cellStyle name="Separador de milhares 4 2 3 7 3" xfId="2527"/>
    <cellStyle name="Separador de milhares 4 2 3 7 3 2" xfId="23637"/>
    <cellStyle name="Separador de milhares 4 2 3 7 3 3" xfId="34823"/>
    <cellStyle name="Separador de milhares 4 2 3 7 30" xfId="9664"/>
    <cellStyle name="Separador de milhares 4 2 3 7 31" xfId="9637"/>
    <cellStyle name="Separador de milhares 4 2 3 7 32" xfId="10149"/>
    <cellStyle name="Separador de milhares 4 2 3 7 4" xfId="2620"/>
    <cellStyle name="Separador de milhares 4 2 3 7 4 2" xfId="25533"/>
    <cellStyle name="Separador de milhares 4 2 3 7 4 3" xfId="36719"/>
    <cellStyle name="Separador de milhares 4 2 3 7 5" xfId="2335"/>
    <cellStyle name="Separador de milhares 4 2 3 7 5 2" xfId="27429"/>
    <cellStyle name="Separador de milhares 4 2 3 7 5 3" xfId="38615"/>
    <cellStyle name="Separador de milhares 4 2 3 7 6" xfId="2286"/>
    <cellStyle name="Separador de milhares 4 2 3 7 6 2" xfId="29325"/>
    <cellStyle name="Separador de milhares 4 2 3 7 6 3" xfId="40511"/>
    <cellStyle name="Separador de milhares 4 2 3 7 7" xfId="2667"/>
    <cellStyle name="Separador de milhares 4 2 3 7 8" xfId="3089"/>
    <cellStyle name="Separador de milhares 4 2 3 7 9" xfId="3604"/>
    <cellStyle name="Separador de milhares 4 2 3 8" xfId="1770"/>
    <cellStyle name="Separador de milhares 4 2 3 8 10" xfId="2560"/>
    <cellStyle name="Separador de milhares 4 2 3 8 11" xfId="3280"/>
    <cellStyle name="Separador de milhares 4 2 3 8 12" xfId="4073"/>
    <cellStyle name="Separador de milhares 4 2 3 8 13" xfId="5504"/>
    <cellStyle name="Separador de milhares 4 2 3 8 14" xfId="5169"/>
    <cellStyle name="Separador de milhares 4 2 3 8 15" xfId="4628"/>
    <cellStyle name="Separador de milhares 4 2 3 8 16" xfId="4666"/>
    <cellStyle name="Separador de milhares 4 2 3 8 17" xfId="4936"/>
    <cellStyle name="Separador de milhares 4 2 3 8 18" xfId="5522"/>
    <cellStyle name="Separador de milhares 4 2 3 8 19" xfId="7214"/>
    <cellStyle name="Separador de milhares 4 2 3 8 2" xfId="3493"/>
    <cellStyle name="Separador de milhares 4 2 3 8 2 2" xfId="22060"/>
    <cellStyle name="Separador de milhares 4 2 3 8 2 3" xfId="33248"/>
    <cellStyle name="Separador de milhares 4 2 3 8 20" xfId="7068"/>
    <cellStyle name="Separador de milhares 4 2 3 8 21" xfId="7297"/>
    <cellStyle name="Separador de milhares 4 2 3 8 22" xfId="8681"/>
    <cellStyle name="Separador de milhares 4 2 3 8 23" xfId="7718"/>
    <cellStyle name="Separador de milhares 4 2 3 8 24" xfId="7926"/>
    <cellStyle name="Separador de milhares 4 2 3 8 25" xfId="8464"/>
    <cellStyle name="Separador de milhares 4 2 3 8 26" xfId="7875"/>
    <cellStyle name="Separador de milhares 4 2 3 8 27" xfId="8135"/>
    <cellStyle name="Separador de milhares 4 2 3 8 28" xfId="9283"/>
    <cellStyle name="Separador de milhares 4 2 3 8 29" xfId="8813"/>
    <cellStyle name="Separador de milhares 4 2 3 8 3" xfId="3220"/>
    <cellStyle name="Separador de milhares 4 2 3 8 3 2" xfId="23953"/>
    <cellStyle name="Separador de milhares 4 2 3 8 3 3" xfId="35139"/>
    <cellStyle name="Separador de milhares 4 2 3 8 30" xfId="9720"/>
    <cellStyle name="Separador de milhares 4 2 3 8 31" xfId="9401"/>
    <cellStyle name="Separador de milhares 4 2 3 8 32" xfId="10177"/>
    <cellStyle name="Separador de milhares 4 2 3 8 4" xfId="3183"/>
    <cellStyle name="Separador de milhares 4 2 3 8 4 2" xfId="25849"/>
    <cellStyle name="Separador de milhares 4 2 3 8 4 3" xfId="37035"/>
    <cellStyle name="Separador de milhares 4 2 3 8 5" xfId="3514"/>
    <cellStyle name="Separador de milhares 4 2 3 8 5 2" xfId="27745"/>
    <cellStyle name="Separador de milhares 4 2 3 8 5 3" xfId="38931"/>
    <cellStyle name="Separador de milhares 4 2 3 8 6" xfId="2421"/>
    <cellStyle name="Separador de milhares 4 2 3 8 6 2" xfId="29641"/>
    <cellStyle name="Separador de milhares 4 2 3 8 6 3" xfId="40827"/>
    <cellStyle name="Separador de milhares 4 2 3 8 7" xfId="2671"/>
    <cellStyle name="Separador de milhares 4 2 3 8 8" xfId="2680"/>
    <cellStyle name="Separador de milhares 4 2 3 8 9" xfId="3856"/>
    <cellStyle name="Separador de milhares 4 2 3 9" xfId="2092"/>
    <cellStyle name="Separador de milhares 4 2 3 9 10" xfId="4211"/>
    <cellStyle name="Separador de milhares 4 2 3 9 11" xfId="4306"/>
    <cellStyle name="Separador de milhares 4 2 3 9 12" xfId="4387"/>
    <cellStyle name="Separador de milhares 4 2 3 9 13" xfId="4719"/>
    <cellStyle name="Separador de milhares 4 2 3 9 14" xfId="5500"/>
    <cellStyle name="Separador de milhares 4 2 3 9 15" xfId="5317"/>
    <cellStyle name="Separador de milhares 4 2 3 9 16" xfId="5319"/>
    <cellStyle name="Separador de milhares 4 2 3 9 17" xfId="5399"/>
    <cellStyle name="Separador de milhares 4 2 3 9 18" xfId="5539"/>
    <cellStyle name="Separador de milhares 4 2 3 9 19" xfId="7073"/>
    <cellStyle name="Separador de milhares 4 2 3 9 2" xfId="2403"/>
    <cellStyle name="Separador de milhares 4 2 3 9 20" xfId="7276"/>
    <cellStyle name="Separador de milhares 4 2 3 9 21" xfId="7176"/>
    <cellStyle name="Separador de milhares 4 2 3 9 22" xfId="7824"/>
    <cellStyle name="Separador de milhares 4 2 3 9 23" xfId="8089"/>
    <cellStyle name="Separador de milhares 4 2 3 9 24" xfId="8779"/>
    <cellStyle name="Separador de milhares 4 2 3 9 25" xfId="8572"/>
    <cellStyle name="Separador de milhares 4 2 3 9 26" xfId="8851"/>
    <cellStyle name="Separador de milhares 4 2 3 9 27" xfId="8947"/>
    <cellStyle name="Separador de milhares 4 2 3 9 28" xfId="8989"/>
    <cellStyle name="Separador de milhares 4 2 3 9 29" xfId="8801"/>
    <cellStyle name="Separador de milhares 4 2 3 9 3" xfId="2398"/>
    <cellStyle name="Separador de milhares 4 2 3 9 30" xfId="9439"/>
    <cellStyle name="Separador de milhares 4 2 3 9 31" xfId="9518"/>
    <cellStyle name="Separador de milhares 4 2 3 9 32" xfId="10205"/>
    <cellStyle name="Separador de milhares 4 2 3 9 4" xfId="2248"/>
    <cellStyle name="Separador de milhares 4 2 3 9 5" xfId="3830"/>
    <cellStyle name="Separador de milhares 4 2 3 9 6" xfId="2710"/>
    <cellStyle name="Separador de milhares 4 2 3 9 7" xfId="3752"/>
    <cellStyle name="Separador de milhares 4 2 3 9 8" xfId="4148"/>
    <cellStyle name="Separador de milhares 4 2 3 9 9" xfId="3104"/>
    <cellStyle name="Separador de milhares 4 2 30" xfId="5843"/>
    <cellStyle name="Separador de milhares 4 2 30 2" xfId="6178"/>
    <cellStyle name="Separador de milhares 4 2 30 3" xfId="5732"/>
    <cellStyle name="Separador de milhares 4 2 31" xfId="6873"/>
    <cellStyle name="Separador de milhares 4 2 32" xfId="6508"/>
    <cellStyle name="Separador de milhares 4 2 33" xfId="6122"/>
    <cellStyle name="Separador de milhares 4 2 34" xfId="6180"/>
    <cellStyle name="Separador de milhares 4 2 35" xfId="6716"/>
    <cellStyle name="Separador de milhares 4 2 36" xfId="6138"/>
    <cellStyle name="Separador de milhares 4 2 37" xfId="6831"/>
    <cellStyle name="Separador de milhares 4 2 38" xfId="6236"/>
    <cellStyle name="Separador de milhares 4 2 39" xfId="6649"/>
    <cellStyle name="Separador de milhares 4 2 4" xfId="210"/>
    <cellStyle name="Separador de milhares 4 2 4 10" xfId="2968"/>
    <cellStyle name="Separador de milhares 4 2 4 10 2" xfId="24291"/>
    <cellStyle name="Separador de milhares 4 2 4 10 3" xfId="35477"/>
    <cellStyle name="Separador de milhares 4 2 4 11" xfId="3398"/>
    <cellStyle name="Separador de milhares 4 2 4 11 2" xfId="26187"/>
    <cellStyle name="Separador de milhares 4 2 4 11 3" xfId="37373"/>
    <cellStyle name="Separador de milhares 4 2 4 12" xfId="3846"/>
    <cellStyle name="Separador de milhares 4 2 4 12 2" xfId="28083"/>
    <cellStyle name="Separador de milhares 4 2 4 12 3" xfId="39269"/>
    <cellStyle name="Separador de milhares 4 2 4 13" xfId="2724"/>
    <cellStyle name="Separador de milhares 4 2 4 14" xfId="2323"/>
    <cellStyle name="Separador de milhares 4 2 4 15" xfId="4260"/>
    <cellStyle name="Separador de milhares 4 2 4 16" xfId="4346"/>
    <cellStyle name="Separador de milhares 4 2 4 17" xfId="4421"/>
    <cellStyle name="Separador de milhares 4 2 4 18" xfId="4479"/>
    <cellStyle name="Separador de milhares 4 2 4 19" xfId="4516"/>
    <cellStyle name="Separador de milhares 4 2 4 2" xfId="368"/>
    <cellStyle name="Separador de milhares 4 2 4 2 10" xfId="3553"/>
    <cellStyle name="Separador de milhares 4 2 4 2 10 2" xfId="26345"/>
    <cellStyle name="Separador de milhares 4 2 4 2 10 3" xfId="37531"/>
    <cellStyle name="Separador de milhares 4 2 4 2 11" xfId="2784"/>
    <cellStyle name="Separador de milhares 4 2 4 2 11 2" xfId="28241"/>
    <cellStyle name="Separador de milhares 4 2 4 2 11 3" xfId="39427"/>
    <cellStyle name="Separador de milhares 4 2 4 2 12" xfId="3291"/>
    <cellStyle name="Separador de milhares 4 2 4 2 13" xfId="3552"/>
    <cellStyle name="Separador de milhares 4 2 4 2 14" xfId="2668"/>
    <cellStyle name="Separador de milhares 4 2 4 2 15" xfId="2472"/>
    <cellStyle name="Separador de milhares 4 2 4 2 16" xfId="3772"/>
    <cellStyle name="Separador de milhares 4 2 4 2 17" xfId="3997"/>
    <cellStyle name="Separador de milhares 4 2 4 2 18" xfId="4807"/>
    <cellStyle name="Separador de milhares 4 2 4 2 19" xfId="5392"/>
    <cellStyle name="Separador de milhares 4 2 4 2 2" xfId="686"/>
    <cellStyle name="Separador de milhares 4 2 4 2 2 10" xfId="3282"/>
    <cellStyle name="Separador de milhares 4 2 4 2 2 11" xfId="2869"/>
    <cellStyle name="Separador de milhares 4 2 4 2 2 12" xfId="4042"/>
    <cellStyle name="Separador de milhares 4 2 4 2 2 13" xfId="4965"/>
    <cellStyle name="Separador de milhares 4 2 4 2 2 14" xfId="4558"/>
    <cellStyle name="Separador de milhares 4 2 4 2 2 15" xfId="4606"/>
    <cellStyle name="Separador de milhares 4 2 4 2 2 16" xfId="4860"/>
    <cellStyle name="Separador de milhares 4 2 4 2 2 17" xfId="5596"/>
    <cellStyle name="Separador de milhares 4 2 4 2 2 18" xfId="5676"/>
    <cellStyle name="Separador de milhares 4 2 4 2 2 19" xfId="7005"/>
    <cellStyle name="Separador de milhares 4 2 4 2 2 2" xfId="2733"/>
    <cellStyle name="Separador de milhares 4 2 4 2 2 2 2" xfId="20976"/>
    <cellStyle name="Separador de milhares 4 2 4 2 2 2 3" xfId="32164"/>
    <cellStyle name="Separador de milhares 4 2 4 2 2 20" xfId="7311"/>
    <cellStyle name="Separador de milhares 4 2 4 2 2 21" xfId="7564"/>
    <cellStyle name="Separador de milhares 4 2 4 2 2 22" xfId="8093"/>
    <cellStyle name="Separador de milhares 4 2 4 2 2 23" xfId="7672"/>
    <cellStyle name="Separador de milhares 4 2 4 2 2 24" xfId="8800"/>
    <cellStyle name="Separador de milhares 4 2 4 2 2 25" xfId="7951"/>
    <cellStyle name="Separador de milhares 4 2 4 2 2 26" xfId="8185"/>
    <cellStyle name="Separador de milhares 4 2 4 2 2 27" xfId="7879"/>
    <cellStyle name="Separador de milhares 4 2 4 2 2 28" xfId="8919"/>
    <cellStyle name="Separador de milhares 4 2 4 2 2 29" xfId="8996"/>
    <cellStyle name="Separador de milhares 4 2 4 2 2 3" xfId="2207"/>
    <cellStyle name="Separador de milhares 4 2 4 2 2 3 2" xfId="22869"/>
    <cellStyle name="Separador de milhares 4 2 4 2 2 3 3" xfId="34055"/>
    <cellStyle name="Separador de milhares 4 2 4 2 2 30" xfId="9522"/>
    <cellStyle name="Separador de milhares 4 2 4 2 2 31" xfId="9383"/>
    <cellStyle name="Separador de milhares 4 2 4 2 2 32" xfId="10081"/>
    <cellStyle name="Separador de milhares 4 2 4 2 2 4" xfId="2310"/>
    <cellStyle name="Separador de milhares 4 2 4 2 2 4 2" xfId="24765"/>
    <cellStyle name="Separador de milhares 4 2 4 2 2 4 3" xfId="35951"/>
    <cellStyle name="Separador de milhares 4 2 4 2 2 5" xfId="3185"/>
    <cellStyle name="Separador de milhares 4 2 4 2 2 5 2" xfId="26661"/>
    <cellStyle name="Separador de milhares 4 2 4 2 2 5 3" xfId="37847"/>
    <cellStyle name="Separador de milhares 4 2 4 2 2 6" xfId="3783"/>
    <cellStyle name="Separador de milhares 4 2 4 2 2 6 2" xfId="28557"/>
    <cellStyle name="Separador de milhares 4 2 4 2 2 6 3" xfId="39743"/>
    <cellStyle name="Separador de milhares 4 2 4 2 2 7" xfId="3702"/>
    <cellStyle name="Separador de milhares 4 2 4 2 2 8" xfId="4167"/>
    <cellStyle name="Separador de milhares 4 2 4 2 2 9" xfId="3808"/>
    <cellStyle name="Separador de milhares 4 2 4 2 20" xfId="5032"/>
    <cellStyle name="Separador de milhares 4 2 4 2 21" xfId="4934"/>
    <cellStyle name="Separador de milhares 4 2 4 2 22" xfId="4827"/>
    <cellStyle name="Separador de milhares 4 2 4 2 23" xfId="5070"/>
    <cellStyle name="Separador de milhares 4 2 4 2 24" xfId="7518"/>
    <cellStyle name="Separador de milhares 4 2 4 2 25" xfId="7372"/>
    <cellStyle name="Separador de milhares 4 2 4 2 26" xfId="7349"/>
    <cellStyle name="Separador de milhares 4 2 4 2 27" xfId="7930"/>
    <cellStyle name="Separador de milhares 4 2 4 2 28" xfId="8295"/>
    <cellStyle name="Separador de milhares 4 2 4 2 29" xfId="7732"/>
    <cellStyle name="Separador de milhares 4 2 4 2 3" xfId="1002"/>
    <cellStyle name="Separador de milhares 4 2 4 2 3 10" xfId="4203"/>
    <cellStyle name="Separador de milhares 4 2 4 2 3 11" xfId="4298"/>
    <cellStyle name="Separador de milhares 4 2 4 2 3 12" xfId="4379"/>
    <cellStyle name="Separador de milhares 4 2 4 2 3 13" xfId="5123"/>
    <cellStyle name="Separador de milhares 4 2 4 2 3 14" xfId="5338"/>
    <cellStyle name="Separador de milhares 4 2 4 2 3 15" xfId="5148"/>
    <cellStyle name="Separador de milhares 4 2 4 2 3 16" xfId="5293"/>
    <cellStyle name="Separador de milhares 4 2 4 2 3 17" xfId="5344"/>
    <cellStyle name="Separador de milhares 4 2 4 2 3 18" xfId="5370"/>
    <cellStyle name="Separador de milhares 4 2 4 2 3 19" xfId="7556"/>
    <cellStyle name="Separador de milhares 4 2 4 2 3 2" xfId="2939"/>
    <cellStyle name="Separador de milhares 4 2 4 2 3 2 2" xfId="21292"/>
    <cellStyle name="Separador de milhares 4 2 4 2 3 2 3" xfId="32480"/>
    <cellStyle name="Separador de milhares 4 2 4 2 3 20" xfId="7231"/>
    <cellStyle name="Separador de milhares 4 2 4 2 3 21" xfId="7548"/>
    <cellStyle name="Separador de milhares 4 2 4 2 3 22" xfId="8250"/>
    <cellStyle name="Separador de milhares 4 2 4 2 3 23" xfId="7935"/>
    <cellStyle name="Separador de milhares 4 2 4 2 3 24" xfId="7640"/>
    <cellStyle name="Separador de milhares 4 2 4 2 3 25" xfId="8729"/>
    <cellStyle name="Separador de milhares 4 2 4 2 3 26" xfId="8841"/>
    <cellStyle name="Separador de milhares 4 2 4 2 3 27" xfId="8938"/>
    <cellStyle name="Separador de milhares 4 2 4 2 3 28" xfId="8391"/>
    <cellStyle name="Separador de milhares 4 2 4 2 3 29" xfId="8988"/>
    <cellStyle name="Separador de milhares 4 2 4 2 3 3" xfId="3499"/>
    <cellStyle name="Separador de milhares 4 2 4 2 3 3 2" xfId="23185"/>
    <cellStyle name="Separador de milhares 4 2 4 2 3 3 3" xfId="34371"/>
    <cellStyle name="Separador de milhares 4 2 4 2 3 30" xfId="9577"/>
    <cellStyle name="Separador de milhares 4 2 4 2 3 31" xfId="9467"/>
    <cellStyle name="Separador de milhares 4 2 4 2 3 32" xfId="10109"/>
    <cellStyle name="Separador de milhares 4 2 4 2 3 4" xfId="2253"/>
    <cellStyle name="Separador de milhares 4 2 4 2 3 4 2" xfId="25081"/>
    <cellStyle name="Separador de milhares 4 2 4 2 3 4 3" xfId="36267"/>
    <cellStyle name="Separador de milhares 4 2 4 2 3 5" xfId="3681"/>
    <cellStyle name="Separador de milhares 4 2 4 2 3 5 2" xfId="26977"/>
    <cellStyle name="Separador de milhares 4 2 4 2 3 5 3" xfId="38163"/>
    <cellStyle name="Separador de milhares 4 2 4 2 3 6" xfId="3733"/>
    <cellStyle name="Separador de milhares 4 2 4 2 3 6 2" xfId="28873"/>
    <cellStyle name="Separador de milhares 4 2 4 2 3 6 3" xfId="40059"/>
    <cellStyle name="Separador de milhares 4 2 4 2 3 7" xfId="3685"/>
    <cellStyle name="Separador de milhares 4 2 4 2 3 8" xfId="2847"/>
    <cellStyle name="Separador de milhares 4 2 4 2 3 9" xfId="3008"/>
    <cellStyle name="Separador de milhares 4 2 4 2 30" xfId="8450"/>
    <cellStyle name="Separador de milhares 4 2 4 2 31" xfId="8489"/>
    <cellStyle name="Separador de milhares 4 2 4 2 32" xfId="8397"/>
    <cellStyle name="Separador de milhares 4 2 4 2 33" xfId="9076"/>
    <cellStyle name="Separador de milhares 4 2 4 2 34" xfId="7628"/>
    <cellStyle name="Separador de milhares 4 2 4 2 35" xfId="9466"/>
    <cellStyle name="Separador de milhares 4 2 4 2 36" xfId="9593"/>
    <cellStyle name="Separador de milhares 4 2 4 2 37" xfId="10053"/>
    <cellStyle name="Separador de milhares 4 2 4 2 4" xfId="1318"/>
    <cellStyle name="Separador de milhares 4 2 4 2 4 10" xfId="3437"/>
    <cellStyle name="Separador de milhares 4 2 4 2 4 11" xfId="2764"/>
    <cellStyle name="Separador de milhares 4 2 4 2 4 12" xfId="3991"/>
    <cellStyle name="Separador de milhares 4 2 4 2 4 13" xfId="5270"/>
    <cellStyle name="Separador de milhares 4 2 4 2 4 14" xfId="5570"/>
    <cellStyle name="Separador de milhares 4 2 4 2 4 15" xfId="5385"/>
    <cellStyle name="Separador de milhares 4 2 4 2 4 16" xfId="5116"/>
    <cellStyle name="Separador de milhares 4 2 4 2 4 17" xfId="5253"/>
    <cellStyle name="Separador de milhares 4 2 4 2 4 18" xfId="5483"/>
    <cellStyle name="Separador de milhares 4 2 4 2 4 19" xfId="7240"/>
    <cellStyle name="Separador de milhares 4 2 4 2 4 2" xfId="3152"/>
    <cellStyle name="Separador de milhares 4 2 4 2 4 2 2" xfId="21608"/>
    <cellStyle name="Separador de milhares 4 2 4 2 4 2 3" xfId="32796"/>
    <cellStyle name="Separador de milhares 4 2 4 2 4 20" xfId="7492"/>
    <cellStyle name="Separador de milhares 4 2 4 2 4 21" xfId="7416"/>
    <cellStyle name="Separador de milhares 4 2 4 2 4 22" xfId="8419"/>
    <cellStyle name="Separador de milhares 4 2 4 2 4 23" xfId="8472"/>
    <cellStyle name="Separador de milhares 4 2 4 2 4 24" xfId="7931"/>
    <cellStyle name="Separador de milhares 4 2 4 2 4 25" xfId="7664"/>
    <cellStyle name="Separador de milhares 4 2 4 2 4 26" xfId="8165"/>
    <cellStyle name="Separador de milhares 4 2 4 2 4 27" xfId="7937"/>
    <cellStyle name="Separador de milhares 4 2 4 2 4 28" xfId="9004"/>
    <cellStyle name="Separador de milhares 4 2 4 2 4 29" xfId="8864"/>
    <cellStyle name="Separador de milhares 4 2 4 2 4 3" xfId="2588"/>
    <cellStyle name="Separador de milhares 4 2 4 2 4 3 2" xfId="23501"/>
    <cellStyle name="Separador de milhares 4 2 4 2 4 3 3" xfId="34687"/>
    <cellStyle name="Separador de milhares 4 2 4 2 4 30" xfId="9636"/>
    <cellStyle name="Separador de milhares 4 2 4 2 4 31" xfId="9654"/>
    <cellStyle name="Separador de milhares 4 2 4 2 4 32" xfId="10137"/>
    <cellStyle name="Separador de milhares 4 2 4 2 4 4" xfId="3598"/>
    <cellStyle name="Separador de milhares 4 2 4 2 4 4 2" xfId="25397"/>
    <cellStyle name="Separador de milhares 4 2 4 2 4 4 3" xfId="36583"/>
    <cellStyle name="Separador de milhares 4 2 4 2 4 5" xfId="3910"/>
    <cellStyle name="Separador de milhares 4 2 4 2 4 5 2" xfId="27293"/>
    <cellStyle name="Separador de milhares 4 2 4 2 4 5 3" xfId="38479"/>
    <cellStyle name="Separador de milhares 4 2 4 2 4 6" xfId="3789"/>
    <cellStyle name="Separador de milhares 4 2 4 2 4 6 2" xfId="29189"/>
    <cellStyle name="Separador de milhares 4 2 4 2 4 6 3" xfId="40375"/>
    <cellStyle name="Separador de milhares 4 2 4 2 4 7" xfId="2663"/>
    <cellStyle name="Separador de milhares 4 2 4 2 4 8" xfId="3988"/>
    <cellStyle name="Separador de milhares 4 2 4 2 4 9" xfId="2306"/>
    <cellStyle name="Separador de milhares 4 2 4 2 5" xfId="1634"/>
    <cellStyle name="Separador de milhares 4 2 4 2 5 10" xfId="2923"/>
    <cellStyle name="Separador de milhares 4 2 4 2 5 11" xfId="2514"/>
    <cellStyle name="Separador de milhares 4 2 4 2 5 12" xfId="4090"/>
    <cellStyle name="Separador de milhares 4 2 4 2 5 13" xfId="5435"/>
    <cellStyle name="Separador de milhares 4 2 4 2 5 14" xfId="4966"/>
    <cellStyle name="Separador de milhares 4 2 4 2 5 15" xfId="4904"/>
    <cellStyle name="Separador de milhares 4 2 4 2 5 16" xfId="5443"/>
    <cellStyle name="Separador de milhares 4 2 4 2 5 17" xfId="5505"/>
    <cellStyle name="Separador de milhares 4 2 4 2 5 18" xfId="4910"/>
    <cellStyle name="Separador de milhares 4 2 4 2 5 19" xfId="7527"/>
    <cellStyle name="Separador de milhares 4 2 4 2 5 2" xfId="3394"/>
    <cellStyle name="Separador de milhares 4 2 4 2 5 2 2" xfId="21924"/>
    <cellStyle name="Separador de milhares 4 2 4 2 5 2 3" xfId="33112"/>
    <cellStyle name="Separador de milhares 4 2 4 2 5 20" xfId="7345"/>
    <cellStyle name="Separador de milhares 4 2 4 2 5 21" xfId="7462"/>
    <cellStyle name="Separador de milhares 4 2 4 2 5 22" xfId="8597"/>
    <cellStyle name="Separador de milhares 4 2 4 2 5 23" xfId="8775"/>
    <cellStyle name="Separador de milhares 4 2 4 2 5 24" xfId="7809"/>
    <cellStyle name="Separador de milhares 4 2 4 2 5 25" xfId="8544"/>
    <cellStyle name="Separador de milhares 4 2 4 2 5 26" xfId="8180"/>
    <cellStyle name="Separador de milhares 4 2 4 2 5 27" xfId="7630"/>
    <cellStyle name="Separador de milhares 4 2 4 2 5 28" xfId="9258"/>
    <cellStyle name="Separador de milhares 4 2 4 2 5 29" xfId="9259"/>
    <cellStyle name="Separador de milhares 4 2 4 2 5 3" xfId="2941"/>
    <cellStyle name="Separador de milhares 4 2 4 2 5 3 2" xfId="23817"/>
    <cellStyle name="Separador de milhares 4 2 4 2 5 3 3" xfId="35003"/>
    <cellStyle name="Separador de milhares 4 2 4 2 5 30" xfId="9690"/>
    <cellStyle name="Separador de milhares 4 2 4 2 5 31" xfId="9748"/>
    <cellStyle name="Separador de milhares 4 2 4 2 5 32" xfId="10165"/>
    <cellStyle name="Separador de milhares 4 2 4 2 5 4" xfId="2525"/>
    <cellStyle name="Separador de milhares 4 2 4 2 5 4 2" xfId="25713"/>
    <cellStyle name="Separador de milhares 4 2 4 2 5 4 3" xfId="36899"/>
    <cellStyle name="Separador de milhares 4 2 4 2 5 5" xfId="2770"/>
    <cellStyle name="Separador de milhares 4 2 4 2 5 5 2" xfId="27609"/>
    <cellStyle name="Separador de milhares 4 2 4 2 5 5 3" xfId="38795"/>
    <cellStyle name="Separador de milhares 4 2 4 2 5 6" xfId="3644"/>
    <cellStyle name="Separador de milhares 4 2 4 2 5 6 2" xfId="29505"/>
    <cellStyle name="Separador de milhares 4 2 4 2 5 6 3" xfId="40691"/>
    <cellStyle name="Separador de milhares 4 2 4 2 5 7" xfId="4144"/>
    <cellStyle name="Separador de milhares 4 2 4 2 5 8" xfId="3159"/>
    <cellStyle name="Separador de milhares 4 2 4 2 5 9" xfId="3767"/>
    <cellStyle name="Separador de milhares 4 2 4 2 6" xfId="1950"/>
    <cellStyle name="Separador de milhares 4 2 4 2 6 10" xfId="4467"/>
    <cellStyle name="Separador de milhares 4 2 4 2 6 11" xfId="4508"/>
    <cellStyle name="Separador de milhares 4 2 4 2 6 12" xfId="4537"/>
    <cellStyle name="Separador de milhares 4 2 4 2 6 13" xfId="5601"/>
    <cellStyle name="Separador de milhares 4 2 4 2 6 14" xfId="5689"/>
    <cellStyle name="Separador de milhares 4 2 4 2 6 15" xfId="5782"/>
    <cellStyle name="Separador de milhares 4 2 4 2 6 16" xfId="5854"/>
    <cellStyle name="Separador de milhares 4 2 4 2 6 17" xfId="5908"/>
    <cellStyle name="Separador de milhares 4 2 4 2 6 18" xfId="5949"/>
    <cellStyle name="Separador de milhares 4 2 4 2 6 19" xfId="6980"/>
    <cellStyle name="Separador de milhares 4 2 4 2 6 2" xfId="3607"/>
    <cellStyle name="Separador de milhares 4 2 4 2 6 2 2" xfId="22240"/>
    <cellStyle name="Separador de milhares 4 2 4 2 6 2 3" xfId="33428"/>
    <cellStyle name="Separador de milhares 4 2 4 2 6 20" xfId="7590"/>
    <cellStyle name="Separador de milhares 4 2 4 2 6 21" xfId="7619"/>
    <cellStyle name="Separador de milhares 4 2 4 2 6 22" xfId="8773"/>
    <cellStyle name="Separador de milhares 4 2 4 2 6 23" xfId="8874"/>
    <cellStyle name="Separador de milhares 4 2 4 2 6 24" xfId="8971"/>
    <cellStyle name="Separador de milhares 4 2 4 2 6 25" xfId="9052"/>
    <cellStyle name="Separador de milhares 4 2 4 2 6 26" xfId="9126"/>
    <cellStyle name="Separador de milhares 4 2 4 2 6 27" xfId="9188"/>
    <cellStyle name="Separador de milhares 4 2 4 2 6 28" xfId="9313"/>
    <cellStyle name="Separador de milhares 4 2 4 2 6 29" xfId="9337"/>
    <cellStyle name="Separador de milhares 4 2 4 2 6 3" xfId="3756"/>
    <cellStyle name="Separador de milhares 4 2 4 2 6 3 2" xfId="24133"/>
    <cellStyle name="Separador de milhares 4 2 4 2 6 3 3" xfId="35319"/>
    <cellStyle name="Separador de milhares 4 2 4 2 6 30" xfId="9747"/>
    <cellStyle name="Separador de milhares 4 2 4 2 6 31" xfId="9774"/>
    <cellStyle name="Separador de milhares 4 2 4 2 6 32" xfId="10193"/>
    <cellStyle name="Separador de milhares 4 2 4 2 6 4" xfId="3892"/>
    <cellStyle name="Separador de milhares 4 2 4 2 6 4 2" xfId="26029"/>
    <cellStyle name="Separador de milhares 4 2 4 2 6 4 3" xfId="37215"/>
    <cellStyle name="Separador de milhares 4 2 4 2 6 5" xfId="4031"/>
    <cellStyle name="Separador de milhares 4 2 4 2 6 5 2" xfId="27925"/>
    <cellStyle name="Separador de milhares 4 2 4 2 6 5 3" xfId="39111"/>
    <cellStyle name="Separador de milhares 4 2 4 2 6 6" xfId="4143"/>
    <cellStyle name="Separador de milhares 4 2 4 2 6 6 2" xfId="29821"/>
    <cellStyle name="Separador de milhares 4 2 4 2 6 6 3" xfId="41007"/>
    <cellStyle name="Separador de milhares 4 2 4 2 6 7" xfId="4236"/>
    <cellStyle name="Separador de milhares 4 2 4 2 6 8" xfId="4327"/>
    <cellStyle name="Separador de milhares 4 2 4 2 6 9" xfId="4406"/>
    <cellStyle name="Separador de milhares 4 2 4 2 7" xfId="2523"/>
    <cellStyle name="Separador de milhares 4 2 4 2 7 2" xfId="20660"/>
    <cellStyle name="Separador de milhares 4 2 4 2 7 3" xfId="31848"/>
    <cellStyle name="Separador de milhares 4 2 4 2 8" xfId="3557"/>
    <cellStyle name="Separador de milhares 4 2 4 2 8 2" xfId="22553"/>
    <cellStyle name="Separador de milhares 4 2 4 2 8 3" xfId="33739"/>
    <cellStyle name="Separador de milhares 4 2 4 2 9" xfId="3228"/>
    <cellStyle name="Separador de milhares 4 2 4 2 9 2" xfId="24449"/>
    <cellStyle name="Separador de milhares 4 2 4 2 9 3" xfId="35635"/>
    <cellStyle name="Separador de milhares 4 2 4 20" xfId="4648"/>
    <cellStyle name="Separador de milhares 4 2 4 21" xfId="4985"/>
    <cellStyle name="Separador de milhares 4 2 4 22" xfId="4619"/>
    <cellStyle name="Separador de milhares 4 2 4 23" xfId="4922"/>
    <cellStyle name="Separador de milhares 4 2 4 24" xfId="5869"/>
    <cellStyle name="Separador de milhares 4 2 4 25" xfId="5919"/>
    <cellStyle name="Separador de milhares 4 2 4 26" xfId="7274"/>
    <cellStyle name="Separador de milhares 4 2 4 27" xfId="7441"/>
    <cellStyle name="Separador de milhares 4 2 4 28" xfId="7598"/>
    <cellStyle name="Separador de milhares 4 2 4 29" xfId="7745"/>
    <cellStyle name="Separador de milhares 4 2 4 3" xfId="528"/>
    <cellStyle name="Separador de milhares 4 2 4 3 10" xfId="2239"/>
    <cellStyle name="Separador de milhares 4 2 4 3 11" xfId="2437"/>
    <cellStyle name="Separador de milhares 4 2 4 3 12" xfId="3948"/>
    <cellStyle name="Separador de milhares 4 2 4 3 13" xfId="4888"/>
    <cellStyle name="Separador de milhares 4 2 4 3 14" xfId="5324"/>
    <cellStyle name="Separador de milhares 4 2 4 3 15" xfId="4847"/>
    <cellStyle name="Separador de milhares 4 2 4 3 16" xfId="4699"/>
    <cellStyle name="Separador de milhares 4 2 4 3 17" xfId="4552"/>
    <cellStyle name="Separador de milhares 4 2 4 3 18" xfId="5542"/>
    <cellStyle name="Separador de milhares 4 2 4 3 19" xfId="7505"/>
    <cellStyle name="Separador de milhares 4 2 4 3 2" xfId="2628"/>
    <cellStyle name="Separador de milhares 4 2 4 3 2 2" xfId="20818"/>
    <cellStyle name="Separador de milhares 4 2 4 3 2 3" xfId="32006"/>
    <cellStyle name="Separador de milhares 4 2 4 3 20" xfId="7398"/>
    <cellStyle name="Separador de milhares 4 2 4 3 21" xfId="7364"/>
    <cellStyle name="Separador de milhares 4 2 4 3 22" xfId="8018"/>
    <cellStyle name="Separador de milhares 4 2 4 3 23" xfId="7784"/>
    <cellStyle name="Separador de milhares 4 2 4 3 24" xfId="7728"/>
    <cellStyle name="Separador de milhares 4 2 4 3 25" xfId="7871"/>
    <cellStyle name="Separador de milhares 4 2 4 3 26" xfId="7681"/>
    <cellStyle name="Separador de milhares 4 2 4 3 27" xfId="8314"/>
    <cellStyle name="Separador de milhares 4 2 4 3 28" xfId="9183"/>
    <cellStyle name="Separador de milhares 4 2 4 3 29" xfId="7722"/>
    <cellStyle name="Separador de milhares 4 2 4 3 3" xfId="3477"/>
    <cellStyle name="Separador de milhares 4 2 4 3 3 2" xfId="22711"/>
    <cellStyle name="Separador de milhares 4 2 4 3 3 3" xfId="33897"/>
    <cellStyle name="Separador de milhares 4 2 4 3 30" xfId="9496"/>
    <cellStyle name="Separador de milhares 4 2 4 3 31" xfId="9424"/>
    <cellStyle name="Separador de milhares 4 2 4 3 32" xfId="10067"/>
    <cellStyle name="Separador de milhares 4 2 4 3 4" xfId="2673"/>
    <cellStyle name="Separador de milhares 4 2 4 3 4 2" xfId="24607"/>
    <cellStyle name="Separador de milhares 4 2 4 3 4 3" xfId="35793"/>
    <cellStyle name="Separador de milhares 4 2 4 3 5" xfId="3619"/>
    <cellStyle name="Separador de milhares 4 2 4 3 5 2" xfId="26503"/>
    <cellStyle name="Separador de milhares 4 2 4 3 5 3" xfId="37689"/>
    <cellStyle name="Separador de milhares 4 2 4 3 6" xfId="3512"/>
    <cellStyle name="Separador de milhares 4 2 4 3 6 2" xfId="28399"/>
    <cellStyle name="Separador de milhares 4 2 4 3 6 3" xfId="39585"/>
    <cellStyle name="Separador de milhares 4 2 4 3 7" xfId="3878"/>
    <cellStyle name="Separador de milhares 4 2 4 3 8" xfId="4069"/>
    <cellStyle name="Separador de milhares 4 2 4 3 9" xfId="4096"/>
    <cellStyle name="Separador de milhares 4 2 4 30" xfId="8795"/>
    <cellStyle name="Separador de milhares 4 2 4 31" xfId="8894"/>
    <cellStyle name="Separador de milhares 4 2 4 32" xfId="8990"/>
    <cellStyle name="Separador de milhares 4 2 4 33" xfId="9069"/>
    <cellStyle name="Separador de milhares 4 2 4 34" xfId="9139"/>
    <cellStyle name="Separador de milhares 4 2 4 35" xfId="8781"/>
    <cellStyle name="Separador de milhares 4 2 4 36" xfId="9209"/>
    <cellStyle name="Separador de milhares 4 2 4 37" xfId="9408"/>
    <cellStyle name="Separador de milhares 4 2 4 38" xfId="9754"/>
    <cellStyle name="Separador de milhares 4 2 4 39" xfId="10039"/>
    <cellStyle name="Separador de milhares 4 2 4 4" xfId="844"/>
    <cellStyle name="Separador de milhares 4 2 4 4 10" xfId="3778"/>
    <cellStyle name="Separador de milhares 4 2 4 4 11" xfId="4107"/>
    <cellStyle name="Separador de milhares 4 2 4 4 12" xfId="3357"/>
    <cellStyle name="Separador de milhares 4 2 4 4 13" xfId="5047"/>
    <cellStyle name="Separador de milhares 4 2 4 4 14" xfId="5545"/>
    <cellStyle name="Separador de milhares 4 2 4 4 15" xfId="5425"/>
    <cellStyle name="Separador de milhares 4 2 4 4 16" xfId="4900"/>
    <cellStyle name="Separador de milhares 4 2 4 4 17" xfId="4952"/>
    <cellStyle name="Separador de milhares 4 2 4 4 18" xfId="5361"/>
    <cellStyle name="Separador de milhares 4 2 4 4 19" xfId="7201"/>
    <cellStyle name="Separador de milhares 4 2 4 4 2" xfId="2836"/>
    <cellStyle name="Separador de milhares 4 2 4 4 2 2" xfId="21134"/>
    <cellStyle name="Separador de milhares 4 2 4 4 2 3" xfId="32322"/>
    <cellStyle name="Separador de milhares 4 2 4 4 20" xfId="7354"/>
    <cellStyle name="Separador de milhares 4 2 4 4 21" xfId="7063"/>
    <cellStyle name="Separador de milhares 4 2 4 4 22" xfId="8177"/>
    <cellStyle name="Separador de milhares 4 2 4 4 23" xfId="8232"/>
    <cellStyle name="Separador de milhares 4 2 4 4 24" xfId="8410"/>
    <cellStyle name="Separador de milhares 4 2 4 4 25" xfId="7627"/>
    <cellStyle name="Separador de milhares 4 2 4 4 26" xfId="8399"/>
    <cellStyle name="Separador de milhares 4 2 4 4 27" xfId="8734"/>
    <cellStyle name="Separador de milhares 4 2 4 4 28" xfId="8439"/>
    <cellStyle name="Separador de milhares 4 2 4 4 29" xfId="7642"/>
    <cellStyle name="Separador de milhares 4 2 4 4 3" xfId="2451"/>
    <cellStyle name="Separador de milhares 4 2 4 4 3 2" xfId="23027"/>
    <cellStyle name="Separador de milhares 4 2 4 4 3 3" xfId="34213"/>
    <cellStyle name="Separador de milhares 4 2 4 4 30" xfId="9553"/>
    <cellStyle name="Separador de milhares 4 2 4 4 31" xfId="9569"/>
    <cellStyle name="Separador de milhares 4 2 4 4 32" xfId="10095"/>
    <cellStyle name="Separador de milhares 4 2 4 4 4" xfId="2296"/>
    <cellStyle name="Separador de milhares 4 2 4 4 4 2" xfId="24923"/>
    <cellStyle name="Separador de milhares 4 2 4 4 4 3" xfId="36109"/>
    <cellStyle name="Separador de milhares 4 2 4 4 5" xfId="3690"/>
    <cellStyle name="Separador de milhares 4 2 4 4 5 2" xfId="26819"/>
    <cellStyle name="Separador de milhares 4 2 4 4 5 3" xfId="38005"/>
    <cellStyle name="Separador de milhares 4 2 4 4 6" xfId="2844"/>
    <cellStyle name="Separador de milhares 4 2 4 4 6 2" xfId="28715"/>
    <cellStyle name="Separador de milhares 4 2 4 4 6 3" xfId="39901"/>
    <cellStyle name="Separador de milhares 4 2 4 4 7" xfId="3298"/>
    <cellStyle name="Separador de milhares 4 2 4 4 8" xfId="2206"/>
    <cellStyle name="Separador de milhares 4 2 4 4 9" xfId="2237"/>
    <cellStyle name="Separador de milhares 4 2 4 5" xfId="1160"/>
    <cellStyle name="Separador de milhares 4 2 4 5 10" xfId="2719"/>
    <cellStyle name="Separador de milhares 4 2 4 5 11" xfId="3655"/>
    <cellStyle name="Separador de milhares 4 2 4 5 12" xfId="3179"/>
    <cellStyle name="Separador de milhares 4 2 4 5 13" xfId="5200"/>
    <cellStyle name="Separador de milhares 4 2 4 5 14" xfId="5157"/>
    <cellStyle name="Separador de milhares 4 2 4 5 15" xfId="5097"/>
    <cellStyle name="Separador de milhares 4 2 4 5 16" xfId="5190"/>
    <cellStyle name="Separador de milhares 4 2 4 5 17" xfId="5029"/>
    <cellStyle name="Separador de milhares 4 2 4 5 18" xfId="4909"/>
    <cellStyle name="Separador de milhares 4 2 4 5 19" xfId="7415"/>
    <cellStyle name="Separador de milhares 4 2 4 5 2" xfId="3057"/>
    <cellStyle name="Separador de milhares 4 2 4 5 2 2" xfId="21450"/>
    <cellStyle name="Separador de milhares 4 2 4 5 2 3" xfId="32638"/>
    <cellStyle name="Separador de milhares 4 2 4 5 20" xfId="6969"/>
    <cellStyle name="Separador de milhares 4 2 4 5 21" xfId="6972"/>
    <cellStyle name="Separador de milhares 4 2 4 5 22" xfId="8339"/>
    <cellStyle name="Separador de milhares 4 2 4 5 23" xfId="7792"/>
    <cellStyle name="Separador de milhares 4 2 4 5 24" xfId="8102"/>
    <cellStyle name="Separador de milhares 4 2 4 5 25" xfId="7635"/>
    <cellStyle name="Separador de milhares 4 2 4 5 26" xfId="7693"/>
    <cellStyle name="Separador de milhares 4 2 4 5 27" xfId="8116"/>
    <cellStyle name="Separador de milhares 4 2 4 5 28" xfId="8605"/>
    <cellStyle name="Separador de milhares 4 2 4 5 29" xfId="9271"/>
    <cellStyle name="Separador de milhares 4 2 4 5 3" xfId="2189"/>
    <cellStyle name="Separador de milhares 4 2 4 5 3 2" xfId="23343"/>
    <cellStyle name="Separador de milhares 4 2 4 5 3 3" xfId="34529"/>
    <cellStyle name="Separador de milhares 4 2 4 5 30" xfId="9611"/>
    <cellStyle name="Separador de milhares 4 2 4 5 31" xfId="9427"/>
    <cellStyle name="Separador de milhares 4 2 4 5 32" xfId="10123"/>
    <cellStyle name="Separador de milhares 4 2 4 5 4" xfId="3550"/>
    <cellStyle name="Separador de milhares 4 2 4 5 4 2" xfId="25239"/>
    <cellStyle name="Separador de milhares 4 2 4 5 4 3" xfId="36425"/>
    <cellStyle name="Separador de milhares 4 2 4 5 5" xfId="2827"/>
    <cellStyle name="Separador de milhares 4 2 4 5 5 2" xfId="27135"/>
    <cellStyle name="Separador de milhares 4 2 4 5 5 3" xfId="38321"/>
    <cellStyle name="Separador de milhares 4 2 4 5 6" xfId="3075"/>
    <cellStyle name="Separador de milhares 4 2 4 5 6 2" xfId="29031"/>
    <cellStyle name="Separador de milhares 4 2 4 5 6 3" xfId="40217"/>
    <cellStyle name="Separador de milhares 4 2 4 5 7" xfId="3537"/>
    <cellStyle name="Separador de milhares 4 2 4 5 8" xfId="3064"/>
    <cellStyle name="Separador de milhares 4 2 4 5 9" xfId="2914"/>
    <cellStyle name="Separador de milhares 4 2 4 6" xfId="1476"/>
    <cellStyle name="Separador de milhares 4 2 4 6 10" xfId="2290"/>
    <cellStyle name="Separador de milhares 4 2 4 6 11" xfId="4023"/>
    <cellStyle name="Separador de milhares 4 2 4 6 12" xfId="3211"/>
    <cellStyle name="Separador de milhares 4 2 4 6 13" xfId="5348"/>
    <cellStyle name="Separador de milhares 4 2 4 6 14" xfId="5248"/>
    <cellStyle name="Separador de milhares 4 2 4 6 15" xfId="5118"/>
    <cellStyle name="Separador de milhares 4 2 4 6 16" xfId="5049"/>
    <cellStyle name="Separador de milhares 4 2 4 6 17" xfId="5744"/>
    <cellStyle name="Separador de milhares 4 2 4 6 18" xfId="5671"/>
    <cellStyle name="Separador de milhares 4 2 4 6 19" xfId="7208"/>
    <cellStyle name="Separador de milhares 4 2 4 6 2" xfId="3271"/>
    <cellStyle name="Separador de milhares 4 2 4 6 2 2" xfId="21766"/>
    <cellStyle name="Separador de milhares 4 2 4 6 2 3" xfId="32954"/>
    <cellStyle name="Separador de milhares 4 2 4 6 20" xfId="7484"/>
    <cellStyle name="Separador de milhares 4 2 4 6 21" xfId="7130"/>
    <cellStyle name="Separador de milhares 4 2 4 6 22" xfId="8512"/>
    <cellStyle name="Separador de milhares 4 2 4 6 23" xfId="8157"/>
    <cellStyle name="Separador de milhares 4 2 4 6 24" xfId="7865"/>
    <cellStyle name="Separador de milhares 4 2 4 6 25" xfId="7964"/>
    <cellStyle name="Separador de milhares 4 2 4 6 26" xfId="8161"/>
    <cellStyle name="Separador de milhares 4 2 4 6 27" xfId="8448"/>
    <cellStyle name="Separador de milhares 4 2 4 6 28" xfId="9235"/>
    <cellStyle name="Separador de milhares 4 2 4 6 29" xfId="9193"/>
    <cellStyle name="Separador de milhares 4 2 4 6 3" xfId="3362"/>
    <cellStyle name="Separador de milhares 4 2 4 6 3 2" xfId="23659"/>
    <cellStyle name="Separador de milhares 4 2 4 6 3 3" xfId="34845"/>
    <cellStyle name="Separador de milhares 4 2 4 6 30" xfId="9667"/>
    <cellStyle name="Separador de milhares 4 2 4 6 31" xfId="9545"/>
    <cellStyle name="Separador de milhares 4 2 4 6 32" xfId="10151"/>
    <cellStyle name="Separador de milhares 4 2 4 6 4" xfId="2413"/>
    <cellStyle name="Separador de milhares 4 2 4 6 4 2" xfId="25555"/>
    <cellStyle name="Separador de milhares 4 2 4 6 4 3" xfId="36741"/>
    <cellStyle name="Separador de milhares 4 2 4 6 5" xfId="3339"/>
    <cellStyle name="Separador de milhares 4 2 4 6 5 2" xfId="27451"/>
    <cellStyle name="Separador de milhares 4 2 4 6 5 3" xfId="38637"/>
    <cellStyle name="Separador de milhares 4 2 4 6 6" xfId="4010"/>
    <cellStyle name="Separador de milhares 4 2 4 6 6 2" xfId="29347"/>
    <cellStyle name="Separador de milhares 4 2 4 6 6 3" xfId="40533"/>
    <cellStyle name="Separador de milhares 4 2 4 6 7" xfId="3826"/>
    <cellStyle name="Separador de milhares 4 2 4 6 8" xfId="2805"/>
    <cellStyle name="Separador de milhares 4 2 4 6 9" xfId="2423"/>
    <cellStyle name="Separador de milhares 4 2 4 7" xfId="1792"/>
    <cellStyle name="Separador de milhares 4 2 4 7 10" xfId="2188"/>
    <cellStyle name="Separador de milhares 4 2 4 7 11" xfId="4120"/>
    <cellStyle name="Separador de milhares 4 2 4 7 12" xfId="3977"/>
    <cellStyle name="Separador de milhares 4 2 4 7 13" xfId="5518"/>
    <cellStyle name="Separador de milhares 4 2 4 7 14" xfId="4614"/>
    <cellStyle name="Separador de milhares 4 2 4 7 15" xfId="5728"/>
    <cellStyle name="Separador de milhares 4 2 4 7 16" xfId="5498"/>
    <cellStyle name="Separador de milhares 4 2 4 7 17" xfId="4674"/>
    <cellStyle name="Separador de milhares 4 2 4 7 18" xfId="5230"/>
    <cellStyle name="Separador de milhares 4 2 4 7 19" xfId="7278"/>
    <cellStyle name="Separador de milhares 4 2 4 7 2" xfId="3509"/>
    <cellStyle name="Separador de milhares 4 2 4 7 2 2" xfId="22082"/>
    <cellStyle name="Separador de milhares 4 2 4 7 2 3" xfId="33270"/>
    <cellStyle name="Separador de milhares 4 2 4 7 20" xfId="7215"/>
    <cellStyle name="Separador de milhares 4 2 4 7 21" xfId="7103"/>
    <cellStyle name="Separador de milhares 4 2 4 7 22" xfId="8691"/>
    <cellStyle name="Separador de milhares 4 2 4 7 23" xfId="8259"/>
    <cellStyle name="Separador de milhares 4 2 4 7 24" xfId="7707"/>
    <cellStyle name="Separador de milhares 4 2 4 7 25" xfId="8026"/>
    <cellStyle name="Separador de milhares 4 2 4 7 26" xfId="8202"/>
    <cellStyle name="Separador de milhares 4 2 4 7 27" xfId="8748"/>
    <cellStyle name="Separador de milhares 4 2 4 7 28" xfId="9289"/>
    <cellStyle name="Separador de milhares 4 2 4 7 29" xfId="8239"/>
    <cellStyle name="Separador de milhares 4 2 4 7 3" xfId="2328"/>
    <cellStyle name="Separador de milhares 4 2 4 7 3 2" xfId="23975"/>
    <cellStyle name="Separador de milhares 4 2 4 7 3 3" xfId="35161"/>
    <cellStyle name="Separador de milhares 4 2 4 7 30" xfId="9723"/>
    <cellStyle name="Separador de milhares 4 2 4 7 31" xfId="9583"/>
    <cellStyle name="Separador de milhares 4 2 4 7 32" xfId="10179"/>
    <cellStyle name="Separador de milhares 4 2 4 7 4" xfId="3555"/>
    <cellStyle name="Separador de milhares 4 2 4 7 4 2" xfId="25871"/>
    <cellStyle name="Separador de milhares 4 2 4 7 4 3" xfId="37057"/>
    <cellStyle name="Separador de milhares 4 2 4 7 5" xfId="3945"/>
    <cellStyle name="Separador de milhares 4 2 4 7 5 2" xfId="27767"/>
    <cellStyle name="Separador de milhares 4 2 4 7 5 3" xfId="38953"/>
    <cellStyle name="Separador de milhares 4 2 4 7 6" xfId="3375"/>
    <cellStyle name="Separador de milhares 4 2 4 7 6 2" xfId="29663"/>
    <cellStyle name="Separador de milhares 4 2 4 7 6 3" xfId="40849"/>
    <cellStyle name="Separador de milhares 4 2 4 7 7" xfId="3432"/>
    <cellStyle name="Separador de milhares 4 2 4 7 8" xfId="3367"/>
    <cellStyle name="Separador de milhares 4 2 4 7 9" xfId="4151"/>
    <cellStyle name="Separador de milhares 4 2 4 8" xfId="2063"/>
    <cellStyle name="Separador de milhares 4 2 4 8 10" xfId="4426"/>
    <cellStyle name="Separador de milhares 4 2 4 8 11" xfId="4483"/>
    <cellStyle name="Separador de milhares 4 2 4 8 12" xfId="4520"/>
    <cellStyle name="Separador de milhares 4 2 4 8 13" xfId="4730"/>
    <cellStyle name="Separador de milhares 4 2 4 8 14" xfId="4838"/>
    <cellStyle name="Separador de milhares 4 2 4 8 15" xfId="5468"/>
    <cellStyle name="Separador de milhares 4 2 4 8 16" xfId="5714"/>
    <cellStyle name="Separador de milhares 4 2 4 8 17" xfId="5875"/>
    <cellStyle name="Separador de milhares 4 2 4 8 18" xfId="5923"/>
    <cellStyle name="Separador de milhares 4 2 4 8 19" xfId="7133"/>
    <cellStyle name="Separador de milhares 4 2 4 8 2" xfId="2419"/>
    <cellStyle name="Separador de milhares 4 2 4 8 20" xfId="7263"/>
    <cellStyle name="Separador de milhares 4 2 4 8 21" xfId="7602"/>
    <cellStyle name="Separador de milhares 4 2 4 8 22" xfId="7838"/>
    <cellStyle name="Separador de milhares 4 2 4 8 23" xfId="8639"/>
    <cellStyle name="Separador de milhares 4 2 4 8 24" xfId="8903"/>
    <cellStyle name="Separador de milhares 4 2 4 8 25" xfId="8998"/>
    <cellStyle name="Separador de milhares 4 2 4 8 26" xfId="9079"/>
    <cellStyle name="Separador de milhares 4 2 4 8 27" xfId="9146"/>
    <cellStyle name="Separador de milhares 4 2 4 8 28" xfId="9103"/>
    <cellStyle name="Separador de milhares 4 2 4 8 29" xfId="9213"/>
    <cellStyle name="Separador de milhares 4 2 4 8 3" xfId="2772"/>
    <cellStyle name="Separador de milhares 4 2 4 8 30" xfId="9445"/>
    <cellStyle name="Separador de milhares 4 2 4 8 31" xfId="9701"/>
    <cellStyle name="Separador de milhares 4 2 4 8 32" xfId="10207"/>
    <cellStyle name="Separador de milhares 4 2 4 8 4" xfId="3030"/>
    <cellStyle name="Separador de milhares 4 2 4 8 5" xfId="2867"/>
    <cellStyle name="Separador de milhares 4 2 4 8 6" xfId="3227"/>
    <cellStyle name="Separador de milhares 4 2 4 8 7" xfId="2372"/>
    <cellStyle name="Separador de milhares 4 2 4 8 8" xfId="4268"/>
    <cellStyle name="Separador de milhares 4 2 4 8 9" xfId="4353"/>
    <cellStyle name="Separador de milhares 4 2 4 9" xfId="2312"/>
    <cellStyle name="Separador de milhares 4 2 4 9 2" xfId="22395"/>
    <cellStyle name="Separador de milhares 4 2 4 9 3" xfId="33581"/>
    <cellStyle name="Separador de milhares 4 2 40" xfId="6052"/>
    <cellStyle name="Separador de milhares 4 2 41" xfId="6629"/>
    <cellStyle name="Separador de milhares 4 2 42" xfId="6351"/>
    <cellStyle name="Separador de milhares 4 2 43" xfId="7377"/>
    <cellStyle name="Separador de milhares 4 2 44" xfId="7529"/>
    <cellStyle name="Separador de milhares 4 2 45" xfId="7021"/>
    <cellStyle name="Separador de milhares 4 2 46" xfId="7702"/>
    <cellStyle name="Separador de milhares 4 2 47" xfId="8299"/>
    <cellStyle name="Separador de milhares 4 2 48" xfId="8603"/>
    <cellStyle name="Separador de milhares 4 2 49" xfId="8880"/>
    <cellStyle name="Separador de milhares 4 2 5" xfId="232"/>
    <cellStyle name="Separador de milhares 4 2 5 10" xfId="3286"/>
    <cellStyle name="Separador de milhares 4 2 5 10 2" xfId="24313"/>
    <cellStyle name="Separador de milhares 4 2 5 10 3" xfId="35499"/>
    <cellStyle name="Separador de milhares 4 2 5 11" xfId="3659"/>
    <cellStyle name="Separador de milhares 4 2 5 11 2" xfId="26209"/>
    <cellStyle name="Separador de milhares 4 2 5 11 3" xfId="37395"/>
    <cellStyle name="Separador de milhares 4 2 5 12" xfId="2517"/>
    <cellStyle name="Separador de milhares 4 2 5 12 2" xfId="28105"/>
    <cellStyle name="Separador de milhares 4 2 5 12 3" xfId="39291"/>
    <cellStyle name="Separador de milhares 4 2 5 13" xfId="2315"/>
    <cellStyle name="Separador de milhares 4 2 5 14" xfId="3968"/>
    <cellStyle name="Separador de milhares 4 2 5 15" xfId="2572"/>
    <cellStyle name="Separador de milhares 4 2 5 16" xfId="4103"/>
    <cellStyle name="Separador de milhares 4 2 5 17" xfId="3877"/>
    <cellStyle name="Separador de milhares 4 2 5 18" xfId="3894"/>
    <cellStyle name="Separador de milhares 4 2 5 19" xfId="3455"/>
    <cellStyle name="Separador de milhares 4 2 5 2" xfId="390"/>
    <cellStyle name="Separador de milhares 4 2 5 2 10" xfId="3135"/>
    <cellStyle name="Separador de milhares 4 2 5 2 10 2" xfId="26367"/>
    <cellStyle name="Separador de milhares 4 2 5 2 10 3" xfId="37553"/>
    <cellStyle name="Separador de milhares 4 2 5 2 11" xfId="3823"/>
    <cellStyle name="Separador de milhares 4 2 5 2 11 2" xfId="28263"/>
    <cellStyle name="Separador de milhares 4 2 5 2 11 3" xfId="39449"/>
    <cellStyle name="Separador de milhares 4 2 5 2 12" xfId="3735"/>
    <cellStyle name="Separador de milhares 4 2 5 2 13" xfId="2940"/>
    <cellStyle name="Separador de milhares 4 2 5 2 14" xfId="2952"/>
    <cellStyle name="Separador de milhares 4 2 5 2 15" xfId="3792"/>
    <cellStyle name="Separador de milhares 4 2 5 2 16" xfId="3662"/>
    <cellStyle name="Separador de milhares 4 2 5 2 17" xfId="2270"/>
    <cellStyle name="Separador de milhares 4 2 5 2 18" xfId="4822"/>
    <cellStyle name="Separador de milhares 4 2 5 2 19" xfId="5044"/>
    <cellStyle name="Separador de milhares 4 2 5 2 2" xfId="708"/>
    <cellStyle name="Separador de milhares 4 2 5 2 2 10" xfId="3439"/>
    <cellStyle name="Separador de milhares 4 2 5 2 2 11" xfId="3959"/>
    <cellStyle name="Separador de milhares 4 2 5 2 2 12" xfId="2196"/>
    <cellStyle name="Separador de milhares 4 2 5 2 2 13" xfId="4976"/>
    <cellStyle name="Separador de milhares 4 2 5 2 2 14" xfId="5559"/>
    <cellStyle name="Separador de milhares 4 2 5 2 2 15" xfId="5611"/>
    <cellStyle name="Separador de milhares 4 2 5 2 2 16" xfId="5377"/>
    <cellStyle name="Separador de milhares 4 2 5 2 2 17" xfId="5634"/>
    <cellStyle name="Separador de milhares 4 2 5 2 2 18" xfId="4787"/>
    <cellStyle name="Separador de milhares 4 2 5 2 2 19" xfId="7158"/>
    <cellStyle name="Separador de milhares 4 2 5 2 2 2" xfId="2748"/>
    <cellStyle name="Separador de milhares 4 2 5 2 2 2 2" xfId="20998"/>
    <cellStyle name="Separador de milhares 4 2 5 2 2 2 3" xfId="32186"/>
    <cellStyle name="Separador de milhares 4 2 5 2 2 20" xfId="7299"/>
    <cellStyle name="Separador de milhares 4 2 5 2 2 21" xfId="7258"/>
    <cellStyle name="Separador de milhares 4 2 5 2 2 22" xfId="8105"/>
    <cellStyle name="Separador de milhares 4 2 5 2 2 23" xfId="7632"/>
    <cellStyle name="Separador de milhares 4 2 5 2 2 24" xfId="7696"/>
    <cellStyle name="Separador de milhares 4 2 5 2 2 25" xfId="7714"/>
    <cellStyle name="Separador de milhares 4 2 5 2 2 26" xfId="8248"/>
    <cellStyle name="Separador de milhares 4 2 5 2 2 27" xfId="8425"/>
    <cellStyle name="Separador de milhares 4 2 5 2 2 28" xfId="9121"/>
    <cellStyle name="Separador de milhares 4 2 5 2 2 29" xfId="9059"/>
    <cellStyle name="Separador de milhares 4 2 5 2 2 3" xfId="2577"/>
    <cellStyle name="Separador de milhares 4 2 5 2 2 3 2" xfId="22891"/>
    <cellStyle name="Separador de milhares 4 2 5 2 2 3 3" xfId="34077"/>
    <cellStyle name="Separador de milhares 4 2 5 2 2 30" xfId="9527"/>
    <cellStyle name="Separador de milhares 4 2 5 2 2 31" xfId="9353"/>
    <cellStyle name="Separador de milhares 4 2 5 2 2 32" xfId="10083"/>
    <cellStyle name="Separador de milhares 4 2 5 2 2 4" xfId="3063"/>
    <cellStyle name="Separador de milhares 4 2 5 2 2 4 2" xfId="24787"/>
    <cellStyle name="Separador de milhares 4 2 5 2 2 4 3" xfId="35973"/>
    <cellStyle name="Separador de milhares 4 2 5 2 2 5" xfId="3898"/>
    <cellStyle name="Separador de milhares 4 2 5 2 2 5 2" xfId="26683"/>
    <cellStyle name="Separador de milhares 4 2 5 2 2 5 3" xfId="37869"/>
    <cellStyle name="Separador de milhares 4 2 5 2 2 6" xfId="2960"/>
    <cellStyle name="Separador de milhares 4 2 5 2 2 6 2" xfId="28579"/>
    <cellStyle name="Separador de milhares 4 2 5 2 2 6 3" xfId="39765"/>
    <cellStyle name="Separador de milhares 4 2 5 2 2 7" xfId="3482"/>
    <cellStyle name="Separador de milhares 4 2 5 2 2 8" xfId="3876"/>
    <cellStyle name="Separador de milhares 4 2 5 2 2 9" xfId="2828"/>
    <cellStyle name="Separador de milhares 4 2 5 2 20" xfId="4642"/>
    <cellStyle name="Separador de milhares 4 2 5 2 21" xfId="5724"/>
    <cellStyle name="Separador de milhares 4 2 5 2 22" xfId="5755"/>
    <cellStyle name="Separador de milhares 4 2 5 2 23" xfId="5075"/>
    <cellStyle name="Separador de milhares 4 2 5 2 24" xfId="7379"/>
    <cellStyle name="Separador de milhares 4 2 5 2 25" xfId="7119"/>
    <cellStyle name="Separador de milhares 4 2 5 2 26" xfId="7216"/>
    <cellStyle name="Separador de milhares 4 2 5 2 27" xfId="7944"/>
    <cellStyle name="Separador de milhares 4 2 5 2 28" xfId="7833"/>
    <cellStyle name="Separador de milhares 4 2 5 2 29" xfId="8138"/>
    <cellStyle name="Separador de milhares 4 2 5 2 3" xfId="1024"/>
    <cellStyle name="Separador de milhares 4 2 5 2 3 10" xfId="4389"/>
    <cellStyle name="Separador de milhares 4 2 5 2 3 11" xfId="4455"/>
    <cellStyle name="Separador de milhares 4 2 5 2 3 12" xfId="4502"/>
    <cellStyle name="Separador de milhares 4 2 5 2 3 13" xfId="5138"/>
    <cellStyle name="Separador de milhares 4 2 5 2 3 14" xfId="4789"/>
    <cellStyle name="Separador de milhares 4 2 5 2 3 15" xfId="5551"/>
    <cellStyle name="Separador de milhares 4 2 5 2 3 16" xfId="4632"/>
    <cellStyle name="Separador de milhares 4 2 5 2 3 17" xfId="5839"/>
    <cellStyle name="Separador de milhares 4 2 5 2 3 18" xfId="5897"/>
    <cellStyle name="Separador de milhares 4 2 5 2 3 19" xfId="7549"/>
    <cellStyle name="Separador de milhares 4 2 5 2 3 2" xfId="2957"/>
    <cellStyle name="Separador de milhares 4 2 5 2 3 2 2" xfId="21314"/>
    <cellStyle name="Separador de milhares 4 2 5 2 3 2 3" xfId="32502"/>
    <cellStyle name="Separador de milhares 4 2 5 2 3 20" xfId="7293"/>
    <cellStyle name="Separador de milhares 4 2 5 2 3 21" xfId="7584"/>
    <cellStyle name="Separador de milhares 4 2 5 2 3 22" xfId="8258"/>
    <cellStyle name="Separador de milhares 4 2 5 2 3 23" xfId="8576"/>
    <cellStyle name="Separador de milhares 4 2 5 2 3 24" xfId="8854"/>
    <cellStyle name="Separador de milhares 4 2 5 2 3 25" xfId="8951"/>
    <cellStyle name="Separador de milhares 4 2 5 2 3 26" xfId="9038"/>
    <cellStyle name="Separador de milhares 4 2 5 2 3 27" xfId="9113"/>
    <cellStyle name="Separador de milhares 4 2 5 2 3 28" xfId="7934"/>
    <cellStyle name="Separador de milhares 4 2 5 2 3 29" xfId="7904"/>
    <cellStyle name="Separador de milhares 4 2 5 2 3 3" xfId="2707"/>
    <cellStyle name="Separador de milhares 4 2 5 2 3 3 2" xfId="23207"/>
    <cellStyle name="Separador de milhares 4 2 5 2 3 3 3" xfId="34393"/>
    <cellStyle name="Separador de milhares 4 2 5 2 3 30" xfId="9582"/>
    <cellStyle name="Separador de milhares 4 2 5 2 3 31" xfId="9683"/>
    <cellStyle name="Separador de milhares 4 2 5 2 3 32" xfId="10111"/>
    <cellStyle name="Separador de milhares 4 2 5 2 3 4" xfId="2930"/>
    <cellStyle name="Separador de milhares 4 2 5 2 3 4 2" xfId="25103"/>
    <cellStyle name="Separador de milhares 4 2 5 2 3 4 3" xfId="36289"/>
    <cellStyle name="Separador de milhares 4 2 5 2 3 5" xfId="2546"/>
    <cellStyle name="Separador de milhares 4 2 5 2 3 5 2" xfId="26999"/>
    <cellStyle name="Separador de milhares 4 2 5 2 3 5 3" xfId="38185"/>
    <cellStyle name="Separador de milhares 4 2 5 2 3 6" xfId="2513"/>
    <cellStyle name="Separador de milhares 4 2 5 2 3 6 2" xfId="28895"/>
    <cellStyle name="Separador de milhares 4 2 5 2 3 6 3" xfId="40081"/>
    <cellStyle name="Separador de milhares 4 2 5 2 3 7" xfId="3643"/>
    <cellStyle name="Separador de milhares 4 2 5 2 3 8" xfId="4214"/>
    <cellStyle name="Separador de milhares 4 2 5 2 3 9" xfId="4308"/>
    <cellStyle name="Separador de milhares 4 2 5 2 30" xfId="8477"/>
    <cellStyle name="Separador de milhares 4 2 5 2 31" xfId="8168"/>
    <cellStyle name="Separador de milhares 4 2 5 2 32" xfId="7982"/>
    <cellStyle name="Separador de milhares 4 2 5 2 33" xfId="9152"/>
    <cellStyle name="Separador de milhares 4 2 5 2 34" xfId="9286"/>
    <cellStyle name="Separador de milhares 4 2 5 2 35" xfId="9472"/>
    <cellStyle name="Separador de milhares 4 2 5 2 36" xfId="9442"/>
    <cellStyle name="Separador de milhares 4 2 5 2 37" xfId="10055"/>
    <cellStyle name="Separador de milhares 4 2 5 2 4" xfId="1340"/>
    <cellStyle name="Separador de milhares 4 2 5 2 4 10" xfId="2548"/>
    <cellStyle name="Separador de milhares 4 2 5 2 4 11" xfId="3851"/>
    <cellStyle name="Separador de milhares 4 2 5 2 4 12" xfId="2251"/>
    <cellStyle name="Separador de milhares 4 2 5 2 4 13" xfId="5279"/>
    <cellStyle name="Separador de milhares 4 2 5 2 4 14" xfId="5305"/>
    <cellStyle name="Separador de milhares 4 2 5 2 4 15" xfId="5228"/>
    <cellStyle name="Separador de milhares 4 2 5 2 4 16" xfId="4697"/>
    <cellStyle name="Separador de milhares 4 2 5 2 4 17" xfId="5594"/>
    <cellStyle name="Separador de milhares 4 2 5 2 4 18" xfId="5801"/>
    <cellStyle name="Separador de milhares 4 2 5 2 4 19" xfId="7165"/>
    <cellStyle name="Separador de milhares 4 2 5 2 4 2" xfId="3171"/>
    <cellStyle name="Separador de milhares 4 2 5 2 4 2 2" xfId="21630"/>
    <cellStyle name="Separador de milhares 4 2 5 2 4 2 3" xfId="32818"/>
    <cellStyle name="Separador de milhares 4 2 5 2 4 20" xfId="6948"/>
    <cellStyle name="Separador de milhares 4 2 5 2 4 21" xfId="7120"/>
    <cellStyle name="Separador de milhares 4 2 5 2 4 22" xfId="8433"/>
    <cellStyle name="Separador de milhares 4 2 5 2 4 23" xfId="7763"/>
    <cellStyle name="Separador de milhares 4 2 5 2 4 24" xfId="8767"/>
    <cellStyle name="Separador de milhares 4 2 5 2 4 25" xfId="8046"/>
    <cellStyle name="Separador de milhares 4 2 5 2 4 26" xfId="8183"/>
    <cellStyle name="Separador de milhares 4 2 5 2 4 27" xfId="8211"/>
    <cellStyle name="Separador de milhares 4 2 5 2 4 28" xfId="9208"/>
    <cellStyle name="Separador de milhares 4 2 5 2 4 29" xfId="8460"/>
    <cellStyle name="Separador de milhares 4 2 5 2 4 3" xfId="3448"/>
    <cellStyle name="Separador de milhares 4 2 5 2 4 3 2" xfId="23523"/>
    <cellStyle name="Separador de milhares 4 2 5 2 4 3 3" xfId="34709"/>
    <cellStyle name="Separador de milhares 4 2 5 2 4 30" xfId="9641"/>
    <cellStyle name="Separador de milhares 4 2 5 2 4 31" xfId="9417"/>
    <cellStyle name="Separador de milhares 4 2 5 2 4 32" xfId="10139"/>
    <cellStyle name="Separador de milhares 4 2 5 2 4 4" xfId="2538"/>
    <cellStyle name="Separador de milhares 4 2 5 2 4 4 2" xfId="25419"/>
    <cellStyle name="Separador de milhares 4 2 5 2 4 4 3" xfId="36605"/>
    <cellStyle name="Separador de milhares 4 2 5 2 4 5" xfId="2361"/>
    <cellStyle name="Separador de milhares 4 2 5 2 4 5 2" xfId="27315"/>
    <cellStyle name="Separador de milhares 4 2 5 2 4 5 3" xfId="38501"/>
    <cellStyle name="Separador de milhares 4 2 5 2 4 6" xfId="3671"/>
    <cellStyle name="Separador de milhares 4 2 5 2 4 6 2" xfId="29211"/>
    <cellStyle name="Separador de milhares 4 2 5 2 4 6 3" xfId="40397"/>
    <cellStyle name="Separador de milhares 4 2 5 2 4 7" xfId="3093"/>
    <cellStyle name="Separador de milhares 4 2 5 2 4 8" xfId="4138"/>
    <cellStyle name="Separador de milhares 4 2 5 2 4 9" xfId="2640"/>
    <cellStyle name="Separador de milhares 4 2 5 2 5" xfId="1656"/>
    <cellStyle name="Separador de milhares 4 2 5 2 5 10" xfId="2768"/>
    <cellStyle name="Separador de milhares 4 2 5 2 5 11" xfId="3725"/>
    <cellStyle name="Separador de milhares 4 2 5 2 5 12" xfId="2603"/>
    <cellStyle name="Separador de milhares 4 2 5 2 5 13" xfId="5446"/>
    <cellStyle name="Separador de milhares 4 2 5 2 5 14" xfId="5582"/>
    <cellStyle name="Separador de milhares 4 2 5 2 5 15" xfId="5335"/>
    <cellStyle name="Separador de milhares 4 2 5 2 5 16" xfId="5529"/>
    <cellStyle name="Separador de milhares 4 2 5 2 5 17" xfId="5768"/>
    <cellStyle name="Separador de milhares 4 2 5 2 5 18" xfId="5153"/>
    <cellStyle name="Separador de milhares 4 2 5 2 5 19" xfId="7199"/>
    <cellStyle name="Separador de milhares 4 2 5 2 5 2" xfId="3411"/>
    <cellStyle name="Separador de milhares 4 2 5 2 5 2 2" xfId="21946"/>
    <cellStyle name="Separador de milhares 4 2 5 2 5 2 3" xfId="33134"/>
    <cellStyle name="Separador de milhares 4 2 5 2 5 20" xfId="7481"/>
    <cellStyle name="Separador de milhares 4 2 5 2 5 21" xfId="7387"/>
    <cellStyle name="Separador de milhares 4 2 5 2 5 22" xfId="8614"/>
    <cellStyle name="Separador de milhares 4 2 5 2 5 23" xfId="8486"/>
    <cellStyle name="Separador de milhares 4 2 5 2 5 24" xfId="7994"/>
    <cellStyle name="Separador de milhares 4 2 5 2 5 25" xfId="8134"/>
    <cellStyle name="Separador de milhares 4 2 5 2 5 26" xfId="7880"/>
    <cellStyle name="Separador de milhares 4 2 5 2 5 27" xfId="7883"/>
    <cellStyle name="Separador de milhares 4 2 5 2 5 28" xfId="9264"/>
    <cellStyle name="Separador de milhares 4 2 5 2 5 29" xfId="9123"/>
    <cellStyle name="Separador de milhares 4 2 5 2 5 3" xfId="2600"/>
    <cellStyle name="Separador de milhares 4 2 5 2 5 3 2" xfId="23839"/>
    <cellStyle name="Separador de milhares 4 2 5 2 5 3 3" xfId="35025"/>
    <cellStyle name="Separador de milhares 4 2 5 2 5 30" xfId="9697"/>
    <cellStyle name="Separador de milhares 4 2 5 2 5 31" xfId="9659"/>
    <cellStyle name="Separador de milhares 4 2 5 2 5 32" xfId="10167"/>
    <cellStyle name="Separador de milhares 4 2 5 2 5 4" xfId="3541"/>
    <cellStyle name="Separador de milhares 4 2 5 2 5 4 2" xfId="25735"/>
    <cellStyle name="Separador de milhares 4 2 5 2 5 4 3" xfId="36921"/>
    <cellStyle name="Separador de milhares 4 2 5 2 5 5" xfId="3926"/>
    <cellStyle name="Separador de milhares 4 2 5 2 5 5 2" xfId="27631"/>
    <cellStyle name="Separador de milhares 4 2 5 2 5 5 3" xfId="38817"/>
    <cellStyle name="Separador de milhares 4 2 5 2 5 6" xfId="3420"/>
    <cellStyle name="Separador de milhares 4 2 5 2 5 6 2" xfId="29527"/>
    <cellStyle name="Separador de milhares 4 2 5 2 5 6 3" xfId="40713"/>
    <cellStyle name="Separador de milhares 4 2 5 2 5 7" xfId="3784"/>
    <cellStyle name="Separador de milhares 4 2 5 2 5 8" xfId="3213"/>
    <cellStyle name="Separador de milhares 4 2 5 2 5 9" xfId="3814"/>
    <cellStyle name="Separador de milhares 4 2 5 2 6" xfId="1972"/>
    <cellStyle name="Separador de milhares 4 2 5 2 6 10" xfId="4477"/>
    <cellStyle name="Separador de milhares 4 2 5 2 6 11" xfId="4515"/>
    <cellStyle name="Separador de milhares 4 2 5 2 6 12" xfId="4539"/>
    <cellStyle name="Separador de milhares 4 2 5 2 6 13" xfId="5609"/>
    <cellStyle name="Separador de milhares 4 2 5 2 6 14" xfId="5697"/>
    <cellStyle name="Separador de milhares 4 2 5 2 6 15" xfId="5789"/>
    <cellStyle name="Separador de milhares 4 2 5 2 6 16" xfId="5865"/>
    <cellStyle name="Separador de milhares 4 2 5 2 6 17" xfId="5916"/>
    <cellStyle name="Separador de milhares 4 2 5 2 6 18" xfId="5953"/>
    <cellStyle name="Separador de milhares 4 2 5 2 6 19" xfId="7561"/>
    <cellStyle name="Separador de milhares 4 2 5 2 6 2" xfId="3622"/>
    <cellStyle name="Separador de milhares 4 2 5 2 6 2 2" xfId="22262"/>
    <cellStyle name="Separador de milhares 4 2 5 2 6 2 3" xfId="33450"/>
    <cellStyle name="Separador de milhares 4 2 5 2 6 20" xfId="7597"/>
    <cellStyle name="Separador de milhares 4 2 5 2 6 21" xfId="7621"/>
    <cellStyle name="Separador de milhares 4 2 5 2 6 22" xfId="8788"/>
    <cellStyle name="Separador de milhares 4 2 5 2 6 23" xfId="8886"/>
    <cellStyle name="Separador de milhares 4 2 5 2 6 24" xfId="8984"/>
    <cellStyle name="Separador de milhares 4 2 5 2 6 25" xfId="9063"/>
    <cellStyle name="Separador de milhares 4 2 5 2 6 26" xfId="9135"/>
    <cellStyle name="Separador de milhares 4 2 5 2 6 27" xfId="9192"/>
    <cellStyle name="Separador de milhares 4 2 5 2 6 28" xfId="9318"/>
    <cellStyle name="Separador de milhares 4 2 5 2 6 29" xfId="9339"/>
    <cellStyle name="Separador de milhares 4 2 5 2 6 3" xfId="3770"/>
    <cellStyle name="Separador de milhares 4 2 5 2 6 3 2" xfId="24155"/>
    <cellStyle name="Separador de milhares 4 2 5 2 6 3 3" xfId="35341"/>
    <cellStyle name="Separador de milhares 4 2 5 2 6 30" xfId="9753"/>
    <cellStyle name="Separador de milhares 4 2 5 2 6 31" xfId="9776"/>
    <cellStyle name="Separador de milhares 4 2 5 2 6 32" xfId="10195"/>
    <cellStyle name="Separador de milhares 4 2 5 2 6 4" xfId="3907"/>
    <cellStyle name="Separador de milhares 4 2 5 2 6 4 2" xfId="26051"/>
    <cellStyle name="Separador de milhares 4 2 5 2 6 4 3" xfId="37237"/>
    <cellStyle name="Separador de milhares 4 2 5 2 6 5" xfId="4049"/>
    <cellStyle name="Separador de milhares 4 2 5 2 6 5 2" xfId="27947"/>
    <cellStyle name="Separador de milhares 4 2 5 2 6 5 3" xfId="39133"/>
    <cellStyle name="Separador de milhares 4 2 5 2 6 6" xfId="4154"/>
    <cellStyle name="Separador de milhares 4 2 5 2 6 6 2" xfId="29843"/>
    <cellStyle name="Separador de milhares 4 2 5 2 6 6 3" xfId="41029"/>
    <cellStyle name="Separador de milhares 4 2 5 2 6 7" xfId="4250"/>
    <cellStyle name="Separador de milhares 4 2 5 2 6 8" xfId="4339"/>
    <cellStyle name="Separador de milhares 4 2 5 2 6 9" xfId="4418"/>
    <cellStyle name="Separador de milhares 4 2 5 2 7" xfId="2541"/>
    <cellStyle name="Separador de milhares 4 2 5 2 7 2" xfId="20682"/>
    <cellStyle name="Separador de milhares 4 2 5 2 7 3" xfId="31870"/>
    <cellStyle name="Separador de milhares 4 2 5 2 8" xfId="3051"/>
    <cellStyle name="Separador de milhares 4 2 5 2 8 2" xfId="22575"/>
    <cellStyle name="Separador de milhares 4 2 5 2 8 3" xfId="33761"/>
    <cellStyle name="Separador de milhares 4 2 5 2 9" xfId="2645"/>
    <cellStyle name="Separador de milhares 4 2 5 2 9 2" xfId="24471"/>
    <cellStyle name="Separador de milhares 4 2 5 2 9 3" xfId="35657"/>
    <cellStyle name="Separador de milhares 4 2 5 20" xfId="4661"/>
    <cellStyle name="Separador de milhares 4 2 5 21" xfId="5207"/>
    <cellStyle name="Separador de milhares 4 2 5 22" xfId="4680"/>
    <cellStyle name="Separador de milhares 4 2 5 23" xfId="5734"/>
    <cellStyle name="Separador de milhares 4 2 5 24" xfId="5725"/>
    <cellStyle name="Separador de milhares 4 2 5 25" xfId="4623"/>
    <cellStyle name="Separador de milhares 4 2 5 26" xfId="7172"/>
    <cellStyle name="Separador de milhares 4 2 5 27" xfId="7328"/>
    <cellStyle name="Separador de milhares 4 2 5 28" xfId="7304"/>
    <cellStyle name="Separador de milhares 4 2 5 29" xfId="7759"/>
    <cellStyle name="Separador de milhares 4 2 5 3" xfId="550"/>
    <cellStyle name="Separador de milhares 4 2 5 3 10" xfId="3147"/>
    <cellStyle name="Separador de milhares 4 2 5 3 11" xfId="3299"/>
    <cellStyle name="Separador de milhares 4 2 5 3 12" xfId="4253"/>
    <cellStyle name="Separador de milhares 4 2 5 3 13" xfId="4897"/>
    <cellStyle name="Separador de milhares 4 2 5 3 14" xfId="4673"/>
    <cellStyle name="Separador de milhares 4 2 5 3 15" xfId="5408"/>
    <cellStyle name="Separador de milhares 4 2 5 3 16" xfId="5205"/>
    <cellStyle name="Separador de milhares 4 2 5 3 17" xfId="5418"/>
    <cellStyle name="Separador de milhares 4 2 5 3 18" xfId="5638"/>
    <cellStyle name="Separador de milhares 4 2 5 3 19" xfId="7110"/>
    <cellStyle name="Separador de milhares 4 2 5 3 2" xfId="2644"/>
    <cellStyle name="Separador de milhares 4 2 5 3 2 2" xfId="20840"/>
    <cellStyle name="Separador de milhares 4 2 5 3 2 3" xfId="32028"/>
    <cellStyle name="Separador de milhares 4 2 5 3 20" xfId="7148"/>
    <cellStyle name="Separador de milhares 4 2 5 3 21" xfId="7151"/>
    <cellStyle name="Separador de milhares 4 2 5 3 22" xfId="8029"/>
    <cellStyle name="Separador de milhares 4 2 5 3 23" xfId="8444"/>
    <cellStyle name="Separador de milhares 4 2 5 3 24" xfId="7719"/>
    <cellStyle name="Separador de milhares 4 2 5 3 25" xfId="7742"/>
    <cellStyle name="Separador de milhares 4 2 5 3 26" xfId="8533"/>
    <cellStyle name="Separador de milhares 4 2 5 3 27" xfId="8617"/>
    <cellStyle name="Separador de milhares 4 2 5 3 28" xfId="9019"/>
    <cellStyle name="Separador de milhares 4 2 5 3 29" xfId="8370"/>
    <cellStyle name="Separador de milhares 4 2 5 3 3" xfId="2556"/>
    <cellStyle name="Separador de milhares 4 2 5 3 3 2" xfId="22733"/>
    <cellStyle name="Separador de milhares 4 2 5 3 3 3" xfId="33919"/>
    <cellStyle name="Separador de milhares 4 2 5 3 30" xfId="9501"/>
    <cellStyle name="Separador de milhares 4 2 5 3 31" xfId="9645"/>
    <cellStyle name="Separador de milhares 4 2 5 3 32" xfId="10069"/>
    <cellStyle name="Separador de milhares 4 2 5 3 4" xfId="3346"/>
    <cellStyle name="Separador de milhares 4 2 5 3 4 2" xfId="24629"/>
    <cellStyle name="Separador de milhares 4 2 5 3 4 3" xfId="35815"/>
    <cellStyle name="Separador de milhares 4 2 5 3 5" xfId="3274"/>
    <cellStyle name="Separador de milhares 4 2 5 3 5 2" xfId="26525"/>
    <cellStyle name="Separador de milhares 4 2 5 3 5 3" xfId="37711"/>
    <cellStyle name="Separador de milhares 4 2 5 3 6" xfId="2856"/>
    <cellStyle name="Separador de milhares 4 2 5 3 6 2" xfId="28421"/>
    <cellStyle name="Separador de milhares 4 2 5 3 6 3" xfId="39607"/>
    <cellStyle name="Separador de milhares 4 2 5 3 7" xfId="2373"/>
    <cellStyle name="Separador de milhares 4 2 5 3 8" xfId="2516"/>
    <cellStyle name="Separador de milhares 4 2 5 3 9" xfId="3806"/>
    <cellStyle name="Separador de milhares 4 2 5 30" xfId="7885"/>
    <cellStyle name="Separador de milhares 4 2 5 31" xfId="7834"/>
    <cellStyle name="Separador de milhares 4 2 5 32" xfId="7976"/>
    <cellStyle name="Separador de milhares 4 2 5 33" xfId="7710"/>
    <cellStyle name="Separador de milhares 4 2 5 34" xfId="8688"/>
    <cellStyle name="Separador de milhares 4 2 5 35" xfId="8607"/>
    <cellStyle name="Separador de milhares 4 2 5 36" xfId="9290"/>
    <cellStyle name="Separador de milhares 4 2 5 37" xfId="9416"/>
    <cellStyle name="Separador de milhares 4 2 5 38" xfId="9454"/>
    <cellStyle name="Separador de milhares 4 2 5 39" xfId="10041"/>
    <cellStyle name="Separador de milhares 4 2 5 4" xfId="866"/>
    <cellStyle name="Separador de milhares 4 2 5 4 10" xfId="4054"/>
    <cellStyle name="Separador de milhares 4 2 5 4 11" xfId="3753"/>
    <cellStyle name="Separador de milhares 4 2 5 4 12" xfId="4227"/>
    <cellStyle name="Separador de milhares 4 2 5 4 13" xfId="5056"/>
    <cellStyle name="Separador de milhares 4 2 5 4 14" xfId="5089"/>
    <cellStyle name="Separador de milhares 4 2 5 4 15" xfId="5329"/>
    <cellStyle name="Separador de milhares 4 2 5 4 16" xfId="5761"/>
    <cellStyle name="Separador de milhares 4 2 5 4 17" xfId="5793"/>
    <cellStyle name="Separador de milhares 4 2 5 4 18" xfId="5792"/>
    <cellStyle name="Separador de milhares 4 2 5 4 19" xfId="6968"/>
    <cellStyle name="Separador de milhares 4 2 5 4 2" xfId="2851"/>
    <cellStyle name="Separador de milhares 4 2 5 4 2 2" xfId="21156"/>
    <cellStyle name="Separador de milhares 4 2 5 4 2 3" xfId="32344"/>
    <cellStyle name="Separador de milhares 4 2 5 4 20" xfId="7536"/>
    <cellStyle name="Separador de milhares 4 2 5 4 21" xfId="6957"/>
    <cellStyle name="Separador de milhares 4 2 5 4 22" xfId="8190"/>
    <cellStyle name="Separador de milhares 4 2 5 4 23" xfId="7984"/>
    <cellStyle name="Separador de milhares 4 2 5 4 24" xfId="8035"/>
    <cellStyle name="Separador de milhares 4 2 5 4 25" xfId="8034"/>
    <cellStyle name="Separador de milhares 4 2 5 4 26" xfId="8194"/>
    <cellStyle name="Separador de milhares 4 2 5 4 27" xfId="8587"/>
    <cellStyle name="Separador de milhares 4 2 5 4 28" xfId="8733"/>
    <cellStyle name="Separador de milhares 4 2 5 4 29" xfId="9301"/>
    <cellStyle name="Separador de milhares 4 2 5 4 3" xfId="3115"/>
    <cellStyle name="Separador de milhares 4 2 5 4 3 2" xfId="23049"/>
    <cellStyle name="Separador de milhares 4 2 5 4 3 3" xfId="34235"/>
    <cellStyle name="Separador de milhares 4 2 5 4 30" xfId="9558"/>
    <cellStyle name="Separador de milhares 4 2 5 4 31" xfId="9484"/>
    <cellStyle name="Separador de milhares 4 2 5 4 32" xfId="10097"/>
    <cellStyle name="Separador de milhares 4 2 5 4 4" xfId="3716"/>
    <cellStyle name="Separador de milhares 4 2 5 4 4 2" xfId="24945"/>
    <cellStyle name="Separador de milhares 4 2 5 4 4 3" xfId="36131"/>
    <cellStyle name="Separador de milhares 4 2 5 4 5" xfId="2432"/>
    <cellStyle name="Separador de milhares 4 2 5 4 5 2" xfId="26841"/>
    <cellStyle name="Separador de milhares 4 2 5 4 5 3" xfId="38027"/>
    <cellStyle name="Separador de milhares 4 2 5 4 6" xfId="3249"/>
    <cellStyle name="Separador de milhares 4 2 5 4 6 2" xfId="28737"/>
    <cellStyle name="Separador de milhares 4 2 5 4 6 3" xfId="39923"/>
    <cellStyle name="Separador de milhares 4 2 5 4 7" xfId="3412"/>
    <cellStyle name="Separador de milhares 4 2 5 4 8" xfId="3252"/>
    <cellStyle name="Separador de milhares 4 2 5 4 9" xfId="3341"/>
    <cellStyle name="Separador de milhares 4 2 5 5" xfId="1182"/>
    <cellStyle name="Separador de milhares 4 2 5 5 10" xfId="4100"/>
    <cellStyle name="Separador de milhares 4 2 5 5 11" xfId="2347"/>
    <cellStyle name="Separador de milhares 4 2 5 5 12" xfId="3164"/>
    <cellStyle name="Separador de milhares 4 2 5 5 13" xfId="5209"/>
    <cellStyle name="Separador de milhares 4 2 5 5 14" xfId="4720"/>
    <cellStyle name="Separador de milhares 4 2 5 5 15" xfId="5369"/>
    <cellStyle name="Separador de milhares 4 2 5 5 16" xfId="4828"/>
    <cellStyle name="Separador de milhares 4 2 5 5 17" xfId="5575"/>
    <cellStyle name="Separador de milhares 4 2 5 5 18" xfId="4706"/>
    <cellStyle name="Separador de milhares 4 2 5 5 19" xfId="7356"/>
    <cellStyle name="Separador de milhares 4 2 5 5 2" xfId="3071"/>
    <cellStyle name="Separador de milhares 4 2 5 5 2 2" xfId="21472"/>
    <cellStyle name="Separador de milhares 4 2 5 5 2 3" xfId="32660"/>
    <cellStyle name="Separador de milhares 4 2 5 5 20" xfId="7380"/>
    <cellStyle name="Separador de milhares 4 2 5 5 21" xfId="7455"/>
    <cellStyle name="Separador de milhares 4 2 5 5 22" xfId="8349"/>
    <cellStyle name="Separador de milhares 4 2 5 5 23" xfId="8252"/>
    <cellStyle name="Separador de milhares 4 2 5 5 24" xfId="8220"/>
    <cellStyle name="Separador de milhares 4 2 5 5 25" xfId="8132"/>
    <cellStyle name="Separador de milhares 4 2 5 5 26" xfId="8725"/>
    <cellStyle name="Separador de milhares 4 2 5 5 27" xfId="8357"/>
    <cellStyle name="Separador de milhares 4 2 5 5 28" xfId="8968"/>
    <cellStyle name="Separador de milhares 4 2 5 5 29" xfId="8218"/>
    <cellStyle name="Separador de milhares 4 2 5 5 3" xfId="2317"/>
    <cellStyle name="Separador de milhares 4 2 5 5 3 2" xfId="23365"/>
    <cellStyle name="Separador de milhares 4 2 5 5 3 3" xfId="34551"/>
    <cellStyle name="Separador de milhares 4 2 5 5 30" xfId="9615"/>
    <cellStyle name="Separador de milhares 4 2 5 5 31" xfId="9578"/>
    <cellStyle name="Separador de milhares 4 2 5 5 32" xfId="10125"/>
    <cellStyle name="Separador de milhares 4 2 5 5 4" xfId="2201"/>
    <cellStyle name="Separador de milhares 4 2 5 5 4 2" xfId="25261"/>
    <cellStyle name="Separador de milhares 4 2 5 5 4 3" xfId="36447"/>
    <cellStyle name="Separador de milhares 4 2 5 5 5" xfId="2845"/>
    <cellStyle name="Separador de milhares 4 2 5 5 5 2" xfId="27157"/>
    <cellStyle name="Separador de milhares 4 2 5 5 5 3" xfId="38343"/>
    <cellStyle name="Separador de milhares 4 2 5 5 6" xfId="2408"/>
    <cellStyle name="Separador de milhares 4 2 5 5 6 2" xfId="29053"/>
    <cellStyle name="Separador de milhares 4 2 5 5 6 3" xfId="40239"/>
    <cellStyle name="Separador de milhares 4 2 5 5 7" xfId="2476"/>
    <cellStyle name="Separador de milhares 4 2 5 5 8" xfId="3380"/>
    <cellStyle name="Separador de milhares 4 2 5 5 9" xfId="4064"/>
    <cellStyle name="Separador de milhares 4 2 5 6" xfId="1498"/>
    <cellStyle name="Separador de milhares 4 2 5 6 10" xfId="3924"/>
    <cellStyle name="Separador de milhares 4 2 5 6 11" xfId="3073"/>
    <cellStyle name="Separador de milhares 4 2 5 6 12" xfId="3200"/>
    <cellStyle name="Separador de milhares 4 2 5 6 13" xfId="5359"/>
    <cellStyle name="Separador de milhares 4 2 5 6 14" xfId="5012"/>
    <cellStyle name="Separador de milhares 4 2 5 6 15" xfId="5700"/>
    <cellStyle name="Separador de milhares 4 2 5 6 16" xfId="5247"/>
    <cellStyle name="Separador de milhares 4 2 5 6 17" xfId="5774"/>
    <cellStyle name="Separador de milhares 4 2 5 6 18" xfId="5202"/>
    <cellStyle name="Separador de milhares 4 2 5 6 19" xfId="7479"/>
    <cellStyle name="Separador de milhares 4 2 5 6 2" xfId="3290"/>
    <cellStyle name="Separador de milhares 4 2 5 6 2 2" xfId="21788"/>
    <cellStyle name="Separador de milhares 4 2 5 6 2 3" xfId="32976"/>
    <cellStyle name="Separador de milhares 4 2 5 6 20" xfId="7143"/>
    <cellStyle name="Separador de milhares 4 2 5 6 21" xfId="7242"/>
    <cellStyle name="Separador de milhares 4 2 5 6 22" xfId="8525"/>
    <cellStyle name="Separador de milhares 4 2 5 6 23" xfId="7801"/>
    <cellStyle name="Separador de milhares 4 2 5 6 24" xfId="8164"/>
    <cellStyle name="Separador de milhares 4 2 5 6 25" xfId="8099"/>
    <cellStyle name="Separador de milhares 4 2 5 6 26" xfId="8243"/>
    <cellStyle name="Separador de milhares 4 2 5 6 27" xfId="8368"/>
    <cellStyle name="Separador de milhares 4 2 5 6 28" xfId="9237"/>
    <cellStyle name="Separador de milhares 4 2 5 6 29" xfId="9276"/>
    <cellStyle name="Separador de milhares 4 2 5 6 3" xfId="3010"/>
    <cellStyle name="Separador de milhares 4 2 5 6 3 2" xfId="23681"/>
    <cellStyle name="Separador de milhares 4 2 5 6 3 3" xfId="34867"/>
    <cellStyle name="Separador de milhares 4 2 5 6 30" xfId="9670"/>
    <cellStyle name="Separador de milhares 4 2 5 6 31" xfId="9432"/>
    <cellStyle name="Separador de milhares 4 2 5 6 32" xfId="10153"/>
    <cellStyle name="Separador de milhares 4 2 5 6 4" xfId="2313"/>
    <cellStyle name="Separador de milhares 4 2 5 6 4 2" xfId="25577"/>
    <cellStyle name="Separador de milhares 4 2 5 6 4 3" xfId="36763"/>
    <cellStyle name="Separador de milhares 4 2 5 6 5" xfId="3486"/>
    <cellStyle name="Separador de milhares 4 2 5 6 5 2" xfId="27473"/>
    <cellStyle name="Separador de milhares 4 2 5 6 5 3" xfId="38659"/>
    <cellStyle name="Separador de milhares 4 2 5 6 6" xfId="3684"/>
    <cellStyle name="Separador de milhares 4 2 5 6 6 2" xfId="29369"/>
    <cellStyle name="Separador de milhares 4 2 5 6 6 3" xfId="40555"/>
    <cellStyle name="Separador de milhares 4 2 5 6 7" xfId="3436"/>
    <cellStyle name="Separador de milhares 4 2 5 6 8" xfId="2320"/>
    <cellStyle name="Separador de milhares 4 2 5 6 9" xfId="3221"/>
    <cellStyle name="Separador de milhares 4 2 5 7" xfId="1814"/>
    <cellStyle name="Separador de milhares 4 2 5 7 10" xfId="4434"/>
    <cellStyle name="Separador de milhares 4 2 5 7 11" xfId="4489"/>
    <cellStyle name="Separador de milhares 4 2 5 7 12" xfId="4525"/>
    <cellStyle name="Separador de milhares 4 2 5 7 13" xfId="5528"/>
    <cellStyle name="Separador de milhares 4 2 5 7 14" xfId="5637"/>
    <cellStyle name="Separador de milhares 4 2 5 7 15" xfId="5736"/>
    <cellStyle name="Separador de milhares 4 2 5 7 16" xfId="5811"/>
    <cellStyle name="Separador de milhares 4 2 5 7 17" xfId="5881"/>
    <cellStyle name="Separador de milhares 4 2 5 7 18" xfId="5930"/>
    <cellStyle name="Separador de milhares 4 2 5 7 19" xfId="7004"/>
    <cellStyle name="Separador de milhares 4 2 5 7 2" xfId="3519"/>
    <cellStyle name="Separador de milhares 4 2 5 7 2 2" xfId="22104"/>
    <cellStyle name="Separador de milhares 4 2 5 7 2 3" xfId="33292"/>
    <cellStyle name="Separador de milhares 4 2 5 7 20" xfId="7571"/>
    <cellStyle name="Separador de milhares 4 2 5 7 21" xfId="7607"/>
    <cellStyle name="Separador de milhares 4 2 5 7 22" xfId="8701"/>
    <cellStyle name="Separador de milhares 4 2 5 7 23" xfId="8816"/>
    <cellStyle name="Separador de milhares 4 2 5 7 24" xfId="8915"/>
    <cellStyle name="Separador de milhares 4 2 5 7 25" xfId="9007"/>
    <cellStyle name="Separador de milhares 4 2 5 7 26" xfId="9087"/>
    <cellStyle name="Separador de milhares 4 2 5 7 27" xfId="9151"/>
    <cellStyle name="Separador de milhares 4 2 5 7 28" xfId="9292"/>
    <cellStyle name="Separador de milhares 4 2 5 7 29" xfId="9325"/>
    <cellStyle name="Separador de milhares 4 2 5 7 3" xfId="3661"/>
    <cellStyle name="Separador de milhares 4 2 5 7 3 2" xfId="23997"/>
    <cellStyle name="Separador de milhares 4 2 5 7 3 3" xfId="35183"/>
    <cellStyle name="Separador de milhares 4 2 5 7 30" xfId="9726"/>
    <cellStyle name="Separador de milhares 4 2 5 7 31" xfId="9762"/>
    <cellStyle name="Separador de milhares 4 2 5 7 32" xfId="10181"/>
    <cellStyle name="Separador de milhares 4 2 5 7 4" xfId="3802"/>
    <cellStyle name="Separador de milhares 4 2 5 7 4 2" xfId="25893"/>
    <cellStyle name="Separador de milhares 4 2 5 7 4 3" xfId="37079"/>
    <cellStyle name="Separador de milhares 4 2 5 7 5" xfId="3954"/>
    <cellStyle name="Separador de milhares 4 2 5 7 5 2" xfId="27789"/>
    <cellStyle name="Separador de milhares 4 2 5 7 5 3" xfId="38975"/>
    <cellStyle name="Separador de milhares 4 2 5 7 6" xfId="4079"/>
    <cellStyle name="Separador de milhares 4 2 5 7 6 2" xfId="29685"/>
    <cellStyle name="Separador de milhares 4 2 5 7 6 3" xfId="40871"/>
    <cellStyle name="Separador de milhares 4 2 5 7 7" xfId="4179"/>
    <cellStyle name="Separador de milhares 4 2 5 7 8" xfId="4278"/>
    <cellStyle name="Separador de milhares 4 2 5 7 9" xfId="4362"/>
    <cellStyle name="Separador de milhares 4 2 5 8" xfId="2042"/>
    <cellStyle name="Separador de milhares 4 2 5 8 10" xfId="2192"/>
    <cellStyle name="Separador de milhares 4 2 5 8 11" xfId="4255"/>
    <cellStyle name="Separador de milhares 4 2 5 8 12" xfId="4343"/>
    <cellStyle name="Separador de milhares 4 2 5 8 13" xfId="4736"/>
    <cellStyle name="Separador de milhares 4 2 5 8 14" xfId="5462"/>
    <cellStyle name="Separador de milhares 4 2 5 8 15" xfId="4675"/>
    <cellStyle name="Separador de milhares 4 2 5 8 16" xfId="5058"/>
    <cellStyle name="Separador de milhares 4 2 5 8 17" xfId="5457"/>
    <cellStyle name="Separador de milhares 4 2 5 8 18" xfId="5088"/>
    <cellStyle name="Separador de milhares 4 2 5 8 19" xfId="7488"/>
    <cellStyle name="Separador de milhares 4 2 5 8 2" xfId="2431"/>
    <cellStyle name="Separador de milhares 4 2 5 8 20" xfId="6951"/>
    <cellStyle name="Separador de milhares 4 2 5 8 21" xfId="7342"/>
    <cellStyle name="Separador de milhares 4 2 5 8 22" xfId="7852"/>
    <cellStyle name="Separador de milhares 4 2 5 8 23" xfId="8363"/>
    <cellStyle name="Separador de milhares 4 2 5 8 24" xfId="7761"/>
    <cellStyle name="Separador de milhares 4 2 5 8 25" xfId="8171"/>
    <cellStyle name="Separador de milhares 4 2 5 8 26" xfId="8621"/>
    <cellStyle name="Separador de milhares 4 2 5 8 27" xfId="8890"/>
    <cellStyle name="Separador de milhares 4 2 5 8 28" xfId="8437"/>
    <cellStyle name="Separador de milhares 4 2 5 8 29" xfId="8846"/>
    <cellStyle name="Separador de milhares 4 2 5 8 3" xfId="3637"/>
    <cellStyle name="Separador de milhares 4 2 5 8 30" xfId="9447"/>
    <cellStyle name="Separador de milhares 4 2 5 8 31" xfId="9620"/>
    <cellStyle name="Separador de milhares 4 2 5 8 32" xfId="10209"/>
    <cellStyle name="Separador de milhares 4 2 5 8 4" xfId="2576"/>
    <cellStyle name="Separador de milhares 4 2 5 8 5" xfId="2703"/>
    <cellStyle name="Separador de milhares 4 2 5 8 6" xfId="3107"/>
    <cellStyle name="Separador de milhares 4 2 5 8 7" xfId="2255"/>
    <cellStyle name="Separador de milhares 4 2 5 8 8" xfId="4046"/>
    <cellStyle name="Separador de milhares 4 2 5 8 9" xfId="3273"/>
    <cellStyle name="Separador de milhares 4 2 5 9" xfId="2327"/>
    <cellStyle name="Separador de milhares 4 2 5 9 2" xfId="22417"/>
    <cellStyle name="Separador de milhares 4 2 5 9 3" xfId="33603"/>
    <cellStyle name="Separador de milhares 4 2 50" xfId="8977"/>
    <cellStyle name="Separador de milhares 4 2 51" xfId="9058"/>
    <cellStyle name="Separador de milhares 4 2 52" xfId="8479"/>
    <cellStyle name="Separador de milhares 4 2 53" xfId="9163"/>
    <cellStyle name="Separador de milhares 4 2 54" xfId="9395"/>
    <cellStyle name="Separador de milhares 4 2 55" xfId="9594"/>
    <cellStyle name="Separador de milhares 4 2 56" xfId="10032"/>
    <cellStyle name="Separador de milhares 4 2 6" xfId="300"/>
    <cellStyle name="Separador de milhares 4 2 6 10" xfId="3773"/>
    <cellStyle name="Separador de milhares 4 2 6 10 2" xfId="26277"/>
    <cellStyle name="Separador de milhares 4 2 6 10 3" xfId="37463"/>
    <cellStyle name="Separador de milhares 4 2 6 11" xfId="4028"/>
    <cellStyle name="Separador de milhares 4 2 6 11 2" xfId="28173"/>
    <cellStyle name="Separador de milhares 4 2 6 11 3" xfId="39359"/>
    <cellStyle name="Separador de milhares 4 2 6 12" xfId="2482"/>
    <cellStyle name="Separador de milhares 4 2 6 13" xfId="2271"/>
    <cellStyle name="Separador de milhares 4 2 6 14" xfId="2767"/>
    <cellStyle name="Separador de milhares 4 2 6 15" xfId="2907"/>
    <cellStyle name="Separador de milhares 4 2 6 16" xfId="4089"/>
    <cellStyle name="Separador de milhares 4 2 6 17" xfId="2621"/>
    <cellStyle name="Separador de milhares 4 2 6 18" xfId="4774"/>
    <cellStyle name="Separador de milhares 4 2 6 19" xfId="5266"/>
    <cellStyle name="Separador de milhares 4 2 6 2" xfId="618"/>
    <cellStyle name="Separador de milhares 4 2 6 2 10" xfId="3454"/>
    <cellStyle name="Separador de milhares 4 2 6 2 11" xfId="3510"/>
    <cellStyle name="Separador de milhares 4 2 6 2 12" xfId="2852"/>
    <cellStyle name="Separador de milhares 4 2 6 2 13" xfId="4926"/>
    <cellStyle name="Separador de milhares 4 2 6 2 14" xfId="5042"/>
    <cellStyle name="Separador de milhares 4 2 6 2 15" xfId="4961"/>
    <cellStyle name="Separador de milhares 4 2 6 2 16" xfId="5723"/>
    <cellStyle name="Separador de milhares 4 2 6 2 17" xfId="5521"/>
    <cellStyle name="Separador de milhares 4 2 6 2 18" xfId="4766"/>
    <cellStyle name="Separador de milhares 4 2 6 2 19" xfId="7023"/>
    <cellStyle name="Separador de milhares 4 2 6 2 2" xfId="2689"/>
    <cellStyle name="Separador de milhares 4 2 6 2 2 2" xfId="20908"/>
    <cellStyle name="Separador de milhares 4 2 6 2 2 3" xfId="32096"/>
    <cellStyle name="Separador de milhares 4 2 6 2 20" xfId="7514"/>
    <cellStyle name="Separador de milhares 4 2 6 2 21" xfId="7378"/>
    <cellStyle name="Separador de milhares 4 2 6 2 22" xfId="8062"/>
    <cellStyle name="Separador de milhares 4 2 6 2 23" xfId="7832"/>
    <cellStyle name="Separador de milhares 4 2 6 2 24" xfId="7685"/>
    <cellStyle name="Separador de milhares 4 2 6 2 25" xfId="8569"/>
    <cellStyle name="Separador de milhares 4 2 6 2 26" xfId="7960"/>
    <cellStyle name="Separador de milhares 4 2 6 2 27" xfId="8170"/>
    <cellStyle name="Separador de milhares 4 2 6 2 28" xfId="8780"/>
    <cellStyle name="Separador de milhares 4 2 6 2 29" xfId="9285"/>
    <cellStyle name="Separador de milhares 4 2 6 2 3" xfId="3049"/>
    <cellStyle name="Separador de milhares 4 2 6 2 3 2" xfId="22801"/>
    <cellStyle name="Separador de milhares 4 2 6 2 3 3" xfId="33987"/>
    <cellStyle name="Separador de milhares 4 2 6 2 30" xfId="9510"/>
    <cellStyle name="Separador de milhares 4 2 6 2 31" xfId="9441"/>
    <cellStyle name="Separador de milhares 4 2 6 2 32" xfId="10075"/>
    <cellStyle name="Separador de milhares 4 2 6 2 4" xfId="3072"/>
    <cellStyle name="Separador de milhares 4 2 6 2 4 2" xfId="24697"/>
    <cellStyle name="Separador de milhares 4 2 6 2 4 3" xfId="35883"/>
    <cellStyle name="Separador de milhares 4 2 6 2 5" xfId="2307"/>
    <cellStyle name="Separador de milhares 4 2 6 2 5 2" xfId="26593"/>
    <cellStyle name="Separador de milhares 4 2 6 2 5 3" xfId="37779"/>
    <cellStyle name="Separador de milhares 4 2 6 2 6" xfId="3243"/>
    <cellStyle name="Separador de milhares 4 2 6 2 6 2" xfId="28489"/>
    <cellStyle name="Separador de milhares 4 2 6 2 6 3" xfId="39675"/>
    <cellStyle name="Separador de milhares 4 2 6 2 7" xfId="3902"/>
    <cellStyle name="Separador de milhares 4 2 6 2 8" xfId="2751"/>
    <cellStyle name="Separador de milhares 4 2 6 2 9" xfId="3480"/>
    <cellStyle name="Separador de milhares 4 2 6 20" xfId="4692"/>
    <cellStyle name="Separador de milhares 4 2 6 21" xfId="5376"/>
    <cellStyle name="Separador de milhares 4 2 6 22" xfId="5066"/>
    <cellStyle name="Separador de milhares 4 2 6 23" xfId="5318"/>
    <cellStyle name="Separador de milhares 4 2 6 24" xfId="7230"/>
    <cellStyle name="Separador de milhares 4 2 6 25" xfId="7537"/>
    <cellStyle name="Separador de milhares 4 2 6 26" xfId="7332"/>
    <cellStyle name="Separador de milhares 4 2 6 27" xfId="7888"/>
    <cellStyle name="Separador de milhares 4 2 6 28" xfId="8172"/>
    <cellStyle name="Separador de milhares 4 2 6 29" xfId="8436"/>
    <cellStyle name="Separador de milhares 4 2 6 3" xfId="934"/>
    <cellStyle name="Separador de milhares 4 2 6 3 10" xfId="2655"/>
    <cellStyle name="Separador de milhares 4 2 6 3 11" xfId="2832"/>
    <cellStyle name="Separador de milhares 4 2 6 3 12" xfId="4068"/>
    <cellStyle name="Separador de milhares 4 2 6 3 13" xfId="5085"/>
    <cellStyle name="Separador de milhares 4 2 6 3 14" xfId="4754"/>
    <cellStyle name="Separador de milhares 4 2 6 3 15" xfId="4601"/>
    <cellStyle name="Separador de milhares 4 2 6 3 16" xfId="5426"/>
    <cellStyle name="Separador de milhares 4 2 6 3 17" xfId="5255"/>
    <cellStyle name="Separador de milhares 4 2 6 3 18" xfId="5716"/>
    <cellStyle name="Separador de milhares 4 2 6 3 19" xfId="7227"/>
    <cellStyle name="Separador de milhares 4 2 6 3 2" xfId="2894"/>
    <cellStyle name="Separador de milhares 4 2 6 3 2 2" xfId="21224"/>
    <cellStyle name="Separador de milhares 4 2 6 3 2 3" xfId="32412"/>
    <cellStyle name="Separador de milhares 4 2 6 3 20" xfId="7137"/>
    <cellStyle name="Separador de milhares 4 2 6 3 21" xfId="7046"/>
    <cellStyle name="Separador de milhares 4 2 6 3 22" xfId="8217"/>
    <cellStyle name="Separador de milhares 4 2 6 3 23" xfId="8400"/>
    <cellStyle name="Separador de milhares 4 2 6 3 24" xfId="7890"/>
    <cellStyle name="Separador de milhares 4 2 6 3 25" xfId="8334"/>
    <cellStyle name="Separador de milhares 4 2 6 3 26" xfId="8409"/>
    <cellStyle name="Separador de milhares 4 2 6 3 27" xfId="8644"/>
    <cellStyle name="Separador de milhares 4 2 6 3 28" xfId="8979"/>
    <cellStyle name="Separador de milhares 4 2 6 3 29" xfId="8244"/>
    <cellStyle name="Separador de milhares 4 2 6 3 3" xfId="2501"/>
    <cellStyle name="Separador de milhares 4 2 6 3 3 2" xfId="23117"/>
    <cellStyle name="Separador de milhares 4 2 6 3 3 3" xfId="34303"/>
    <cellStyle name="Separador de milhares 4 2 6 3 30" xfId="9566"/>
    <cellStyle name="Separador de milhares 4 2 6 3 31" xfId="9627"/>
    <cellStyle name="Separador de milhares 4 2 6 3 32" xfId="10103"/>
    <cellStyle name="Separador de milhares 4 2 6 3 4" xfId="3418"/>
    <cellStyle name="Separador de milhares 4 2 6 3 4 2" xfId="25013"/>
    <cellStyle name="Separador de milhares 4 2 6 3 4 3" xfId="36199"/>
    <cellStyle name="Separador de milhares 4 2 6 3 5" xfId="3451"/>
    <cellStyle name="Separador de milhares 4 2 6 3 5 2" xfId="26909"/>
    <cellStyle name="Separador de milhares 4 2 6 3 5 3" xfId="38095"/>
    <cellStyle name="Separador de milhares 4 2 6 3 6" xfId="2308"/>
    <cellStyle name="Separador de milhares 4 2 6 3 6 2" xfId="28805"/>
    <cellStyle name="Separador de milhares 4 2 6 3 6 3" xfId="39991"/>
    <cellStyle name="Separador de milhares 4 2 6 3 7" xfId="3657"/>
    <cellStyle name="Separador de milhares 4 2 6 3 8" xfId="2467"/>
    <cellStyle name="Separador de milhares 4 2 6 3 9" xfId="3610"/>
    <cellStyle name="Separador de milhares 4 2 6 30" xfId="8073"/>
    <cellStyle name="Separador de milhares 4 2 6 31" xfId="8388"/>
    <cellStyle name="Separador de milhares 4 2 6 32" xfId="8715"/>
    <cellStyle name="Separador de milhares 4 2 6 33" xfId="8620"/>
    <cellStyle name="Separador de milhares 4 2 6 34" xfId="8038"/>
    <cellStyle name="Separador de milhares 4 2 6 35" xfId="9456"/>
    <cellStyle name="Separador de milhares 4 2 6 36" xfId="9550"/>
    <cellStyle name="Separador de milhares 4 2 6 37" xfId="10047"/>
    <cellStyle name="Separador de milhares 4 2 6 4" xfId="1250"/>
    <cellStyle name="Separador de milhares 4 2 6 4 10" xfId="4336"/>
    <cellStyle name="Separador de milhares 4 2 6 4 11" xfId="4415"/>
    <cellStyle name="Separador de milhares 4 2 6 4 12" xfId="4474"/>
    <cellStyle name="Separador de milhares 4 2 6 4 13" xfId="5236"/>
    <cellStyle name="Separador de milhares 4 2 6 4 14" xfId="4548"/>
    <cellStyle name="Separador de milhares 4 2 6 4 15" xfId="5467"/>
    <cellStyle name="Separador de milhares 4 2 6 4 16" xfId="5437"/>
    <cellStyle name="Separador de milhares 4 2 6 4 17" xfId="5054"/>
    <cellStyle name="Separador de milhares 4 2 6 4 18" xfId="5862"/>
    <cellStyle name="Separador de milhares 4 2 6 4 19" xfId="7426"/>
    <cellStyle name="Separador de milhares 4 2 6 4 2" xfId="3110"/>
    <cellStyle name="Separador de milhares 4 2 6 4 2 2" xfId="21540"/>
    <cellStyle name="Separador de milhares 4 2 6 4 2 3" xfId="32728"/>
    <cellStyle name="Separador de milhares 4 2 6 4 20" xfId="7408"/>
    <cellStyle name="Separador de milhares 4 2 6 4 21" xfId="7162"/>
    <cellStyle name="Separador de milhares 4 2 6 4 22" xfId="8386"/>
    <cellStyle name="Separador de milhares 4 2 6 4 23" xfId="7708"/>
    <cellStyle name="Separador de milhares 4 2 6 4 24" xfId="8785"/>
    <cellStyle name="Separador de milhares 4 2 6 4 25" xfId="8883"/>
    <cellStyle name="Separador de milhares 4 2 6 4 26" xfId="8981"/>
    <cellStyle name="Separador de milhares 4 2 6 4 27" xfId="9060"/>
    <cellStyle name="Separador de milhares 4 2 6 4 28" xfId="8078"/>
    <cellStyle name="Separador de milhares 4 2 6 4 29" xfId="9189"/>
    <cellStyle name="Separador de milhares 4 2 6 4 3" xfId="3208"/>
    <cellStyle name="Separador de milhares 4 2 6 4 3 2" xfId="23433"/>
    <cellStyle name="Separador de milhares 4 2 6 4 3 3" xfId="34619"/>
    <cellStyle name="Separador de milhares 4 2 6 4 30" xfId="9624"/>
    <cellStyle name="Separador de milhares 4 2 6 4 31" xfId="9397"/>
    <cellStyle name="Separador de milhares 4 2 6 4 32" xfId="10131"/>
    <cellStyle name="Separador de milhares 4 2 6 4 4" xfId="2804"/>
    <cellStyle name="Separador de milhares 4 2 6 4 4 2" xfId="25329"/>
    <cellStyle name="Separador de milhares 4 2 6 4 4 3" xfId="36515"/>
    <cellStyle name="Separador de milhares 4 2 6 4 5" xfId="2771"/>
    <cellStyle name="Separador de milhares 4 2 6 4 5 2" xfId="27225"/>
    <cellStyle name="Separador de milhares 4 2 6 4 5 3" xfId="38411"/>
    <cellStyle name="Separador de milhares 4 2 6 4 6" xfId="3893"/>
    <cellStyle name="Separador de milhares 4 2 6 4 6 2" xfId="29121"/>
    <cellStyle name="Separador de milhares 4 2 6 4 6 3" xfId="40307"/>
    <cellStyle name="Separador de milhares 4 2 6 4 7" xfId="2741"/>
    <cellStyle name="Separador de milhares 4 2 6 4 8" xfId="3888"/>
    <cellStyle name="Separador de milhares 4 2 6 4 9" xfId="4247"/>
    <cellStyle name="Separador de milhares 4 2 6 5" xfId="1566"/>
    <cellStyle name="Separador de milhares 4 2 6 5 10" xfId="2581"/>
    <cellStyle name="Separador de milhares 4 2 6 5 11" xfId="4123"/>
    <cellStyle name="Separador de milhares 4 2 6 5 12" xfId="4066"/>
    <cellStyle name="Separador de milhares 4 2 6 5 13" xfId="5397"/>
    <cellStyle name="Separador de milhares 4 2 6 5 14" xfId="5414"/>
    <cellStyle name="Separador de milhares 4 2 6 5 15" xfId="4738"/>
    <cellStyle name="Separador de milhares 4 2 6 5 16" xfId="5006"/>
    <cellStyle name="Separador de milhares 4 2 6 5 17" xfId="5620"/>
    <cellStyle name="Separador de milhares 4 2 6 5 18" xfId="5108"/>
    <cellStyle name="Separador de milhares 4 2 6 5 19" xfId="7275"/>
    <cellStyle name="Separador de milhares 4 2 6 5 2" xfId="3338"/>
    <cellStyle name="Separador de milhares 4 2 6 5 2 2" xfId="21856"/>
    <cellStyle name="Separador de milhares 4 2 6 5 2 3" xfId="33044"/>
    <cellStyle name="Separador de milhares 4 2 6 5 20" xfId="7410"/>
    <cellStyle name="Separador de milhares 4 2 6 5 21" xfId="7111"/>
    <cellStyle name="Separador de milhares 4 2 6 5 22" xfId="8558"/>
    <cellStyle name="Separador de milhares 4 2 6 5 23" xfId="8319"/>
    <cellStyle name="Separador de milhares 4 2 6 5 24" xfId="8455"/>
    <cellStyle name="Separador de milhares 4 2 6 5 25" xfId="8643"/>
    <cellStyle name="Separador de milhares 4 2 6 5 26" xfId="8127"/>
    <cellStyle name="Separador de milhares 4 2 6 5 27" xfId="8751"/>
    <cellStyle name="Separador de milhares 4 2 6 5 28" xfId="9245"/>
    <cellStyle name="Separador de milhares 4 2 6 5 29" xfId="7737"/>
    <cellStyle name="Separador de milhares 4 2 6 5 3" xfId="3579"/>
    <cellStyle name="Separador de milhares 4 2 6 5 3 2" xfId="23749"/>
    <cellStyle name="Separador de milhares 4 2 6 5 3 3" xfId="34935"/>
    <cellStyle name="Separador de milhares 4 2 6 5 30" xfId="9678"/>
    <cellStyle name="Separador de milhares 4 2 6 5 31" xfId="9603"/>
    <cellStyle name="Separador de milhares 4 2 6 5 32" xfId="10159"/>
    <cellStyle name="Separador de milhares 4 2 6 5 4" xfId="2888"/>
    <cellStyle name="Separador de milhares 4 2 6 5 4 2" xfId="25645"/>
    <cellStyle name="Separador de milhares 4 2 6 5 4 3" xfId="36831"/>
    <cellStyle name="Separador de milhares 4 2 6 5 5" xfId="2483"/>
    <cellStyle name="Separador de milhares 4 2 6 5 5 2" xfId="27541"/>
    <cellStyle name="Separador de milhares 4 2 6 5 5 3" xfId="38727"/>
    <cellStyle name="Separador de milhares 4 2 6 5 6" xfId="2487"/>
    <cellStyle name="Separador de milhares 4 2 6 5 6 2" xfId="29437"/>
    <cellStyle name="Separador de milhares 4 2 6 5 6 3" xfId="40623"/>
    <cellStyle name="Separador de milhares 4 2 6 5 7" xfId="3972"/>
    <cellStyle name="Separador de milhares 4 2 6 5 8" xfId="3844"/>
    <cellStyle name="Separador de milhares 4 2 6 5 9" xfId="3815"/>
    <cellStyle name="Separador de milhares 4 2 6 6" xfId="1882"/>
    <cellStyle name="Separador de milhares 4 2 6 6 10" xfId="4449"/>
    <cellStyle name="Separador de milhares 4 2 6 6 11" xfId="4497"/>
    <cellStyle name="Separador de milhares 4 2 6 6 12" xfId="4531"/>
    <cellStyle name="Separador de milhares 4 2 6 6 13" xfId="5567"/>
    <cellStyle name="Separador de milhares 4 2 6 6 14" xfId="5666"/>
    <cellStyle name="Separador de milhares 4 2 6 6 15" xfId="5759"/>
    <cellStyle name="Separador de milhares 4 2 6 6 16" xfId="5831"/>
    <cellStyle name="Separador de milhares 4 2 6 6 17" xfId="5892"/>
    <cellStyle name="Separador de milhares 4 2 6 6 18" xfId="5940"/>
    <cellStyle name="Separador de milhares 4 2 6 6 19" xfId="7029"/>
    <cellStyle name="Separador de milhares 4 2 6 6 2" xfId="3562"/>
    <cellStyle name="Separador de milhares 4 2 6 6 2 2" xfId="22172"/>
    <cellStyle name="Separador de milhares 4 2 6 6 2 3" xfId="33360"/>
    <cellStyle name="Separador de milhares 4 2 6 6 20" xfId="7579"/>
    <cellStyle name="Separador de milhares 4 2 6 6 21" xfId="7613"/>
    <cellStyle name="Separador de milhares 4 2 6 6 22" xfId="8731"/>
    <cellStyle name="Separador de milhares 4 2 6 6 23" xfId="8843"/>
    <cellStyle name="Separador de milhares 4 2 6 6 24" xfId="8940"/>
    <cellStyle name="Separador de milhares 4 2 6 6 25" xfId="9031"/>
    <cellStyle name="Separador de milhares 4 2 6 6 26" xfId="9105"/>
    <cellStyle name="Separador de milhares 4 2 6 6 27" xfId="9172"/>
    <cellStyle name="Separador de milhares 4 2 6 6 28" xfId="9300"/>
    <cellStyle name="Separador de milhares 4 2 6 6 29" xfId="9331"/>
    <cellStyle name="Separador de milhares 4 2 6 6 3" xfId="3709"/>
    <cellStyle name="Separador de milhares 4 2 6 6 3 2" xfId="24065"/>
    <cellStyle name="Separador de milhares 4 2 6 6 3 3" xfId="35251"/>
    <cellStyle name="Separador de milhares 4 2 6 6 30" xfId="9734"/>
    <cellStyle name="Separador de milhares 4 2 6 6 31" xfId="9768"/>
    <cellStyle name="Separador de milhares 4 2 6 6 32" xfId="10187"/>
    <cellStyle name="Separador de milhares 4 2 6 6 4" xfId="3849"/>
    <cellStyle name="Separador de milhares 4 2 6 6 4 2" xfId="25961"/>
    <cellStyle name="Separador de milhares 4 2 6 6 4 3" xfId="37147"/>
    <cellStyle name="Separador de milhares 4 2 6 6 5" xfId="3993"/>
    <cellStyle name="Separador de milhares 4 2 6 6 5 2" xfId="27857"/>
    <cellStyle name="Separador de milhares 4 2 6 6 5 3" xfId="39043"/>
    <cellStyle name="Separador de milhares 4 2 6 6 6" xfId="4106"/>
    <cellStyle name="Separador de milhares 4 2 6 6 6 2" xfId="29753"/>
    <cellStyle name="Separador de milhares 4 2 6 6 6 3" xfId="40939"/>
    <cellStyle name="Separador de milhares 4 2 6 6 7" xfId="4205"/>
    <cellStyle name="Separador de milhares 4 2 6 6 8" xfId="4300"/>
    <cellStyle name="Separador de milhares 4 2 6 6 9" xfId="4381"/>
    <cellStyle name="Separador de milhares 4 2 6 7" xfId="2475"/>
    <cellStyle name="Separador de milhares 4 2 6 7 2" xfId="20592"/>
    <cellStyle name="Separador de milhares 4 2 6 7 3" xfId="31780"/>
    <cellStyle name="Separador de milhares 4 2 6 8" xfId="3389"/>
    <cellStyle name="Separador de milhares 4 2 6 8 2" xfId="22485"/>
    <cellStyle name="Separador de milhares 4 2 6 8 3" xfId="33671"/>
    <cellStyle name="Separador de milhares 4 2 6 9" xfId="2982"/>
    <cellStyle name="Separador de milhares 4 2 6 9 2" xfId="24381"/>
    <cellStyle name="Separador de milhares 4 2 6 9 3" xfId="35567"/>
    <cellStyle name="Separador de milhares 4 2 7" xfId="460"/>
    <cellStyle name="Separador de milhares 4 2 7 10" xfId="3379"/>
    <cellStyle name="Separador de milhares 4 2 7 11" xfId="3326"/>
    <cellStyle name="Separador de milhares 4 2 7 12" xfId="2238"/>
    <cellStyle name="Separador de milhares 4 2 7 13" xfId="4856"/>
    <cellStyle name="Separador de milhares 4 2 7 14" xfId="4595"/>
    <cellStyle name="Separador de milhares 4 2 7 15" xfId="4783"/>
    <cellStyle name="Separador de milhares 4 2 7 16" xfId="4551"/>
    <cellStyle name="Separador de milhares 4 2 7 17" xfId="5625"/>
    <cellStyle name="Separador de milhares 4 2 7 18" xfId="5760"/>
    <cellStyle name="Separador de milhares 4 2 7 19" xfId="7177"/>
    <cellStyle name="Separador de milhares 4 2 7 2" xfId="2586"/>
    <cellStyle name="Separador de milhares 4 2 7 2 2" xfId="20750"/>
    <cellStyle name="Separador de milhares 4 2 7 2 3" xfId="31938"/>
    <cellStyle name="Separador de milhares 4 2 7 20" xfId="7045"/>
    <cellStyle name="Separador de milhares 4 2 7 21" xfId="7232"/>
    <cellStyle name="Separador de milhares 4 2 7 22" xfId="7979"/>
    <cellStyle name="Separador de milhares 4 2 7 23" xfId="7677"/>
    <cellStyle name="Separador de milhares 4 2 7 24" xfId="8447"/>
    <cellStyle name="Separador de milhares 4 2 7 25" xfId="7980"/>
    <cellStyle name="Separador de milhares 4 2 7 26" xfId="8390"/>
    <cellStyle name="Separador de milhares 4 2 7 27" xfId="8366"/>
    <cellStyle name="Separador de milhares 4 2 7 28" xfId="8490"/>
    <cellStyle name="Separador de milhares 4 2 7 29" xfId="9078"/>
    <cellStyle name="Separador de milhares 4 2 7 3" xfId="2244"/>
    <cellStyle name="Separador de milhares 4 2 7 3 2" xfId="22643"/>
    <cellStyle name="Separador de milhares 4 2 7 3 3" xfId="33829"/>
    <cellStyle name="Separador de milhares 4 2 7 30" xfId="9483"/>
    <cellStyle name="Separador de milhares 4 2 7 31" xfId="9385"/>
    <cellStyle name="Separador de milhares 4 2 7 32" xfId="10061"/>
    <cellStyle name="Separador de milhares 4 2 7 4" xfId="2386"/>
    <cellStyle name="Separador de milhares 4 2 7 4 2" xfId="24539"/>
    <cellStyle name="Separador de milhares 4 2 7 4 3" xfId="35725"/>
    <cellStyle name="Separador de milhares 4 2 7 5" xfId="3764"/>
    <cellStyle name="Separador de milhares 4 2 7 5 2" xfId="26435"/>
    <cellStyle name="Separador de milhares 4 2 7 5 3" xfId="37621"/>
    <cellStyle name="Separador de milhares 4 2 7 6" xfId="3817"/>
    <cellStyle name="Separador de milhares 4 2 7 6 2" xfId="28331"/>
    <cellStyle name="Separador de milhares 4 2 7 6 3" xfId="39517"/>
    <cellStyle name="Separador de milhares 4 2 7 7" xfId="2857"/>
    <cellStyle name="Separador de milhares 4 2 7 8" xfId="2473"/>
    <cellStyle name="Separador de milhares 4 2 7 9" xfId="2786"/>
    <cellStyle name="Separador de milhares 4 2 8" xfId="776"/>
    <cellStyle name="Separador de milhares 4 2 8 10" xfId="3387"/>
    <cellStyle name="Separador de milhares 4 2 8 11" xfId="2322"/>
    <cellStyle name="Separador de milhares 4 2 8 12" xfId="3578"/>
    <cellStyle name="Separador de milhares 4 2 8 13" xfId="5010"/>
    <cellStyle name="Separador de milhares 4 2 8 14" xfId="4932"/>
    <cellStyle name="Separador de milhares 4 2 8 15" xfId="5345"/>
    <cellStyle name="Separador de milhares 4 2 8 16" xfId="4942"/>
    <cellStyle name="Separador de milhares 4 2 8 17" xfId="5648"/>
    <cellStyle name="Separador de milhares 4 2 8 18" xfId="4826"/>
    <cellStyle name="Separador de milhares 4 2 8 19" xfId="7449"/>
    <cellStyle name="Separador de milhares 4 2 8 2" xfId="2792"/>
    <cellStyle name="Separador de milhares 4 2 8 2 2" xfId="21066"/>
    <cellStyle name="Separador de milhares 4 2 8 2 3" xfId="32254"/>
    <cellStyle name="Separador de milhares 4 2 8 20" xfId="7269"/>
    <cellStyle name="Separador de milhares 4 2 8 21" xfId="7096"/>
    <cellStyle name="Separador de milhares 4 2 8 22" xfId="8141"/>
    <cellStyle name="Separador de milhares 4 2 8 23" xfId="8737"/>
    <cellStyle name="Separador de milhares 4 2 8 24" xfId="8726"/>
    <cellStyle name="Separador de milhares 4 2 8 25" xfId="8265"/>
    <cellStyle name="Separador de milhares 4 2 8 26" xfId="7842"/>
    <cellStyle name="Separador de milhares 4 2 8 27" xfId="7848"/>
    <cellStyle name="Separador de milhares 4 2 8 28" xfId="9166"/>
    <cellStyle name="Separador de milhares 4 2 8 29" xfId="9246"/>
    <cellStyle name="Separador de milhares 4 2 8 3" xfId="2904"/>
    <cellStyle name="Separador de milhares 4 2 8 3 2" xfId="22959"/>
    <cellStyle name="Separador de milhares 4 2 8 3 3" xfId="34145"/>
    <cellStyle name="Separador de milhares 4 2 8 30" xfId="9539"/>
    <cellStyle name="Separador de milhares 4 2 8 31" xfId="9735"/>
    <cellStyle name="Separador de milhares 4 2 8 32" xfId="10089"/>
    <cellStyle name="Separador de milhares 4 2 8 4" xfId="3639"/>
    <cellStyle name="Separador de milhares 4 2 8 4 2" xfId="24855"/>
    <cellStyle name="Separador de milhares 4 2 8 4 3" xfId="36041"/>
    <cellStyle name="Separador de milhares 4 2 8 5" xfId="3277"/>
    <cellStyle name="Separador de milhares 4 2 8 5 2" xfId="26751"/>
    <cellStyle name="Separador de milhares 4 2 8 5 3" xfId="37937"/>
    <cellStyle name="Separador de milhares 4 2 8 6" xfId="3710"/>
    <cellStyle name="Separador de milhares 4 2 8 6 2" xfId="28647"/>
    <cellStyle name="Separador de milhares 4 2 8 6 3" xfId="39833"/>
    <cellStyle name="Separador de milhares 4 2 8 7" xfId="4109"/>
    <cellStyle name="Separador de milhares 4 2 8 8" xfId="4101"/>
    <cellStyle name="Separador de milhares 4 2 8 9" xfId="2336"/>
    <cellStyle name="Separador de milhares 4 2 9" xfId="1092"/>
    <cellStyle name="Separador de milhares 4 2 9 10" xfId="3157"/>
    <cellStyle name="Separador de milhares 4 2 9 11" xfId="2518"/>
    <cellStyle name="Separador de milhares 4 2 9 12" xfId="2825"/>
    <cellStyle name="Separador de milhares 4 2 9 13" xfId="5168"/>
    <cellStyle name="Separador de milhares 4 2 9 14" xfId="5508"/>
    <cellStyle name="Separador de milhares 4 2 9 15" xfId="4917"/>
    <cellStyle name="Separador de milhares 4 2 9 16" xfId="5587"/>
    <cellStyle name="Separador de milhares 4 2 9 17" xfId="5080"/>
    <cellStyle name="Separador de milhares 4 2 9 18" xfId="5623"/>
    <cellStyle name="Separador de milhares 4 2 9 19" xfId="7454"/>
    <cellStyle name="Separador de milhares 4 2 9 2" xfId="3007"/>
    <cellStyle name="Separador de milhares 4 2 9 2 2" xfId="21382"/>
    <cellStyle name="Separador de milhares 4 2 9 2 3" xfId="32570"/>
    <cellStyle name="Separador de milhares 4 2 9 20" xfId="6958"/>
    <cellStyle name="Separador de milhares 4 2 9 21" xfId="7034"/>
    <cellStyle name="Separador de milhares 4 2 9 22" xfId="8302"/>
    <cellStyle name="Separador de milhares 4 2 9 23" xfId="8097"/>
    <cellStyle name="Separador de milhares 4 2 9 24" xfId="8765"/>
    <cellStyle name="Separador de milhares 4 2 9 25" xfId="7911"/>
    <cellStyle name="Separador de milhares 4 2 9 26" xfId="7727"/>
    <cellStyle name="Separador de milhares 4 2 9 27" xfId="8079"/>
    <cellStyle name="Separador de milhares 4 2 9 28" xfId="8516"/>
    <cellStyle name="Separador de milhares 4 2 9 29" xfId="8994"/>
    <cellStyle name="Separador de milhares 4 2 9 3" xfId="2409"/>
    <cellStyle name="Separador de milhares 4 2 9 3 2" xfId="23275"/>
    <cellStyle name="Separador de milhares 4 2 9 3 3" xfId="34461"/>
    <cellStyle name="Separador de milhares 4 2 9 30" xfId="9596"/>
    <cellStyle name="Separador de milhares 4 2 9 31" xfId="9523"/>
    <cellStyle name="Separador de milhares 4 2 9 32" xfId="10117"/>
    <cellStyle name="Separador de milhares 4 2 9 4" xfId="3283"/>
    <cellStyle name="Separador de milhares 4 2 9 4 2" xfId="25171"/>
    <cellStyle name="Separador de milhares 4 2 9 4 3" xfId="36357"/>
    <cellStyle name="Separador de milhares 4 2 9 5" xfId="2193"/>
    <cellStyle name="Separador de milhares 4 2 9 5 2" xfId="27067"/>
    <cellStyle name="Separador de milhares 4 2 9 5 3" xfId="38253"/>
    <cellStyle name="Separador de milhares 4 2 9 6" xfId="3646"/>
    <cellStyle name="Separador de milhares 4 2 9 6 2" xfId="28963"/>
    <cellStyle name="Separador de milhares 4 2 9 6 3" xfId="40149"/>
    <cellStyle name="Separador de milhares 4 2 9 7" xfId="3731"/>
    <cellStyle name="Separador de milhares 4 2 9 8" xfId="4136"/>
    <cellStyle name="Separador de milhares 4 2 9 9" xfId="2793"/>
    <cellStyle name="Separador de milhares 4 3" xfId="5212"/>
    <cellStyle name="Separador de milhares 4 4" xfId="6383"/>
    <cellStyle name="Separador de milhares 5 2" xfId="139"/>
    <cellStyle name="Separador de milhares 5 2 10" xfId="3705"/>
    <cellStyle name="Separador de milhares 5 2 11" xfId="3745"/>
    <cellStyle name="Separador de milhares 5 2 12" xfId="3744"/>
    <cellStyle name="Separador de milhares 5 2 13" xfId="4613"/>
    <cellStyle name="Separador de milhares 5 2 14" xfId="5234"/>
    <cellStyle name="Separador de milhares 5 2 15" xfId="5514"/>
    <cellStyle name="Separador de milhares 5 2 16" xfId="5756"/>
    <cellStyle name="Separador de milhares 5 2 17" xfId="5499"/>
    <cellStyle name="Separador de milhares 5 2 18" xfId="5265"/>
    <cellStyle name="Separador de milhares 5 2 19" xfId="5556"/>
    <cellStyle name="Separador de milhares 5 2 19 2" xfId="6140"/>
    <cellStyle name="Separador de milhares 5 2 19 3" xfId="6356"/>
    <cellStyle name="Separador de milhares 5 2 2" xfId="2269"/>
    <cellStyle name="Separador de milhares 5 2 2 10" xfId="6916"/>
    <cellStyle name="Separador de milhares 5 2 2 11" xfId="6922"/>
    <cellStyle name="Separador de milhares 5 2 2 12" xfId="6927"/>
    <cellStyle name="Separador de milhares 5 2 2 13" xfId="6931"/>
    <cellStyle name="Separador de milhares 5 2 2 14" xfId="6935"/>
    <cellStyle name="Separador de milhares 5 2 2 15" xfId="6377"/>
    <cellStyle name="Separador de milhares 5 2 2 2" xfId="5675"/>
    <cellStyle name="Separador de milhares 5 2 2 2 2" xfId="6271"/>
    <cellStyle name="Separador de milhares 5 2 2 2 3" xfId="6365"/>
    <cellStyle name="Separador de milhares 5 2 2 3" xfId="6434"/>
    <cellStyle name="Separador de milhares 5 2 2 4" xfId="6458"/>
    <cellStyle name="Separador de milhares 5 2 2 5" xfId="6253"/>
    <cellStyle name="Separador de milhares 5 2 2 6" xfId="6678"/>
    <cellStyle name="Separador de milhares 5 2 2 7" xfId="6860"/>
    <cellStyle name="Separador de milhares 5 2 2 8" xfId="6904"/>
    <cellStyle name="Separador de milhares 5 2 2 9" xfId="6910"/>
    <cellStyle name="Separador de milhares 5 2 20" xfId="6836"/>
    <cellStyle name="Separador de milhares 5 2 21" xfId="6173"/>
    <cellStyle name="Separador de milhares 5 2 22" xfId="6892"/>
    <cellStyle name="Separador de milhares 5 2 23" xfId="6155"/>
    <cellStyle name="Separador de milhares 5 2 24" xfId="6718"/>
    <cellStyle name="Separador de milhares 5 2 25" xfId="6093"/>
    <cellStyle name="Separador de milhares 5 2 26" xfId="6491"/>
    <cellStyle name="Separador de milhares 5 2 27" xfId="6086"/>
    <cellStyle name="Separador de milhares 5 2 28" xfId="6773"/>
    <cellStyle name="Separador de milhares 5 2 29" xfId="6204"/>
    <cellStyle name="Separador de milhares 5 2 3" xfId="3335"/>
    <cellStyle name="Separador de milhares 5 2 3 10" xfId="6900"/>
    <cellStyle name="Separador de milhares 5 2 3 11" xfId="6907"/>
    <cellStyle name="Separador de milhares 5 2 3 12" xfId="6913"/>
    <cellStyle name="Separador de milhares 5 2 3 13" xfId="6919"/>
    <cellStyle name="Separador de milhares 5 2 3 14" xfId="6924"/>
    <cellStyle name="Separador de milhares 5 2 3 15" xfId="6394"/>
    <cellStyle name="Separador de milhares 5 2 3 2" xfId="6002"/>
    <cellStyle name="Separador de milhares 5 2 3 2 2" xfId="6321"/>
    <cellStyle name="Separador de milhares 5 2 3 2 3" xfId="5458"/>
    <cellStyle name="Separador de milhares 5 2 3 3" xfId="6579"/>
    <cellStyle name="Separador de milhares 5 2 3 4" xfId="6853"/>
    <cellStyle name="Separador de milhares 5 2 3 5" xfId="6861"/>
    <cellStyle name="Separador de milhares 5 2 3 6" xfId="6472"/>
    <cellStyle name="Separador de milhares 5 2 3 7" xfId="6673"/>
    <cellStyle name="Separador de milhares 5 2 3 8" xfId="6099"/>
    <cellStyle name="Separador de milhares 5 2 3 9" xfId="6747"/>
    <cellStyle name="Separador de milhares 5 2 30" xfId="6552"/>
    <cellStyle name="Separador de milhares 5 2 31" xfId="5868"/>
    <cellStyle name="Separador de milhares 5 2 32" xfId="7181"/>
    <cellStyle name="Separador de milhares 5 2 33" xfId="7359"/>
    <cellStyle name="Separador de milhares 5 2 34" xfId="6999"/>
    <cellStyle name="Separador de milhares 5 2 35" xfId="7703"/>
    <cellStyle name="Separador de milhares 5 2 36" xfId="8139"/>
    <cellStyle name="Separador de milhares 5 2 37" xfId="8309"/>
    <cellStyle name="Separador de milhares 5 2 38" xfId="8704"/>
    <cellStyle name="Separador de milhares 5 2 39" xfId="8445"/>
    <cellStyle name="Separador de milhares 5 2 4" xfId="3706"/>
    <cellStyle name="Separador de milhares 5 2 40" xfId="7799"/>
    <cellStyle name="Separador de milhares 5 2 41" xfId="8086"/>
    <cellStyle name="Separador de milhares 5 2 42" xfId="9298"/>
    <cellStyle name="Separador de milhares 5 2 43" xfId="9396"/>
    <cellStyle name="Separador de milhares 5 2 44" xfId="9537"/>
    <cellStyle name="Separador de milhares 5 2 45" xfId="10033"/>
    <cellStyle name="Separador de milhares 5 2 5" xfId="2623"/>
    <cellStyle name="Separador de milhares 5 2 6" xfId="3699"/>
    <cellStyle name="Separador de milhares 5 2 7" xfId="3748"/>
    <cellStyle name="Separador de milhares 5 2 8" xfId="2611"/>
    <cellStyle name="Separador de milhares 5 2 9" xfId="4083"/>
    <cellStyle name="Separador de milhares 5 3" xfId="4715"/>
    <cellStyle name="Separador de milhares 5 4" xfId="4767"/>
    <cellStyle name="Separador de milhares 5 5" xfId="5821"/>
    <cellStyle name="Separador de milhares 5 6" xfId="6288"/>
    <cellStyle name="Separador de milhares 6 2" xfId="140"/>
    <cellStyle name="Separador de milhares 6 2 10" xfId="6156"/>
    <cellStyle name="Separador de milhares 6 2 11" xfId="6040"/>
    <cellStyle name="Separador de milhares 6 2 12" xfId="6567"/>
    <cellStyle name="Separador de milhares 6 2 13" xfId="6597"/>
    <cellStyle name="Separador de milhares 6 2 14" xfId="6595"/>
    <cellStyle name="Separador de milhares 6 2 15" xfId="6745"/>
    <cellStyle name="Separador de milhares 6 2 16" xfId="6293"/>
    <cellStyle name="Separador de milhares 6 2 2" xfId="5432"/>
    <cellStyle name="Separador de milhares 6 2 2 2" xfId="5934"/>
    <cellStyle name="Separador de milhares 6 2 2 3" xfId="6315"/>
    <cellStyle name="Separador de milhares 6 2 3" xfId="6003"/>
    <cellStyle name="Separador de milhares 6 2 4" xfId="6103"/>
    <cellStyle name="Separador de milhares 6 2 5" xfId="6848"/>
    <cellStyle name="Separador de milhares 6 2 6" xfId="6158"/>
    <cellStyle name="Separador de milhares 6 2 7" xfId="6828"/>
    <cellStyle name="Separador de milhares 6 2 8" xfId="6240"/>
    <cellStyle name="Separador de milhares 6 2 9" xfId="6720"/>
    <cellStyle name="Separador de milhares 6 3" xfId="5310"/>
    <cellStyle name="Separador de milhares 6 3 2" xfId="4862"/>
    <cellStyle name="Separador de milhares 6 3 3" xfId="6297"/>
    <cellStyle name="Separador de milhares 6 4" xfId="6343"/>
    <cellStyle name="Separador de milhares 7 2" xfId="5257"/>
    <cellStyle name="Separador de milhares 7 3" xfId="6316"/>
    <cellStyle name="Separador de milhares 8" xfId="5927"/>
    <cellStyle name="Separador de milhares 9" xfId="4655"/>
    <cellStyle name="Separador de milhares 9 2" xfId="5491"/>
    <cellStyle name="Texto de Aviso" xfId="22" builtinId="11" customBuiltin="1"/>
    <cellStyle name="Texto Explicativo" xfId="23" builtinId="53" customBuiltin="1"/>
    <cellStyle name="Título" xfId="2175" builtinId="15" customBuiltin="1"/>
    <cellStyle name="Título 1" xfId="11" builtinId="16" customBuiltin="1"/>
    <cellStyle name="Título 1 1" xfId="142"/>
    <cellStyle name="Título 2" xfId="12" builtinId="17" customBuiltin="1"/>
    <cellStyle name="Título 3" xfId="13" builtinId="18" customBuiltin="1"/>
    <cellStyle name="Título 4" xfId="14" builtinId="19" customBuiltin="1"/>
    <cellStyle name="Título 5" xfId="141"/>
    <cellStyle name="Total" xfId="24" builtinId="25" customBuiltin="1"/>
    <cellStyle name="Vírgula 2" xfId="118"/>
    <cellStyle name="Vírgula 2 10" xfId="6119"/>
    <cellStyle name="Vírgula 2 11" xfId="6602"/>
    <cellStyle name="Vírgula 2 12" xfId="6427"/>
    <cellStyle name="Vírgula 2 13" xfId="6646"/>
    <cellStyle name="Vírgula 2 14" xfId="6677"/>
    <cellStyle name="Vírgula 2 15" xfId="6585"/>
    <cellStyle name="Vírgula 2 16" xfId="6722"/>
    <cellStyle name="Vírgula 2 17" xfId="6218"/>
    <cellStyle name="Vírgula 2 18" xfId="6373"/>
    <cellStyle name="Vírgula 2 19" xfId="9815"/>
    <cellStyle name="Vírgula 2 2" xfId="4640"/>
    <cellStyle name="Vírgula 2 2 2" xfId="5275"/>
    <cellStyle name="Vírgula 2 2 3" xfId="9820"/>
    <cellStyle name="Vírgula 2 2 4" xfId="9823"/>
    <cellStyle name="Vírgula 2 2 5" xfId="9846"/>
    <cellStyle name="Vírgula 2 2 6" xfId="9849"/>
    <cellStyle name="Vírgula 2 20" xfId="9814"/>
    <cellStyle name="Vírgula 2 21" xfId="9816"/>
    <cellStyle name="Vírgula 2 22" xfId="9832"/>
    <cellStyle name="Vírgula 2 23" xfId="9842"/>
    <cellStyle name="Vírgula 2 24" xfId="9858"/>
    <cellStyle name="Vírgula 2 3" xfId="5950"/>
    <cellStyle name="Vírgula 2 4" xfId="5764"/>
    <cellStyle name="Vírgula 2 5" xfId="5991"/>
    <cellStyle name="Vírgula 2 6" xfId="6051"/>
    <cellStyle name="Vírgula 2 7" xfId="6561"/>
    <cellStyle name="Vírgula 2 8" xfId="6049"/>
    <cellStyle name="Vírgula 2 9" xfId="6547"/>
    <cellStyle name="Vírgula 3" xfId="5300"/>
    <cellStyle name="Vírgula 4" xfId="5806"/>
  </cellStyles>
  <dxfs count="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207066</xdr:colOff>
      <xdr:row>0</xdr:row>
      <xdr:rowOff>57980</xdr:rowOff>
    </xdr:from>
    <xdr:to>
      <xdr:col>3</xdr:col>
      <xdr:colOff>320952</xdr:colOff>
      <xdr:row>3</xdr:row>
      <xdr:rowOff>61707</xdr:rowOff>
    </xdr:to>
    <xdr:pic>
      <xdr:nvPicPr>
        <xdr:cNvPr id="2" name="Imagem 1" descr="Logo_Novacap_RGB-FB.png">
          <a:extLst>
            <a:ext uri="{FF2B5EF4-FFF2-40B4-BE49-F238E27FC236}">
              <a16:creationId xmlns=""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207066" y="57980"/>
          <a:ext cx="1952625" cy="600075"/>
        </a:xfrm>
        <a:prstGeom prst="rect">
          <a:avLst/>
        </a:prstGeom>
      </xdr:spPr>
    </xdr:pic>
    <xdr:clientData/>
  </xdr:twoCellAnchor>
  <xdr:twoCellAnchor editAs="oneCell">
    <xdr:from>
      <xdr:col>8</xdr:col>
      <xdr:colOff>380586</xdr:colOff>
      <xdr:row>0</xdr:row>
      <xdr:rowOff>38100</xdr:rowOff>
    </xdr:from>
    <xdr:to>
      <xdr:col>10</xdr:col>
      <xdr:colOff>571086</xdr:colOff>
      <xdr:row>4</xdr:row>
      <xdr:rowOff>9525</xdr:rowOff>
    </xdr:to>
    <xdr:pic>
      <xdr:nvPicPr>
        <xdr:cNvPr id="4" name="Imagem 3" descr="Sem título.jpg">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stretch>
          <a:fillRect/>
        </a:stretch>
      </xdr:blipFill>
      <xdr:spPr>
        <a:xfrm>
          <a:off x="5257386" y="38100"/>
          <a:ext cx="1409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1272747</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1276" cy="752020"/>
        </a:xfrm>
        <a:prstGeom prst="rect">
          <a:avLst/>
        </a:prstGeom>
      </xdr:spPr>
    </xdr:pic>
    <xdr:clientData/>
  </xdr:twoCellAnchor>
  <xdr:twoCellAnchor editAs="oneCell">
    <xdr:from>
      <xdr:col>4</xdr:col>
      <xdr:colOff>1006849</xdr:colOff>
      <xdr:row>0</xdr:row>
      <xdr:rowOff>72839</xdr:rowOff>
    </xdr:from>
    <xdr:to>
      <xdr:col>5</xdr:col>
      <xdr:colOff>1217519</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2378" y="72839"/>
          <a:ext cx="1409700" cy="770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2</xdr:col>
      <xdr:colOff>1066800</xdr:colOff>
      <xdr:row>3</xdr:row>
      <xdr:rowOff>25104</xdr:rowOff>
    </xdr:to>
    <xdr:pic>
      <xdr:nvPicPr>
        <xdr:cNvPr id="5" name="Imagem 4" descr="NOVACAP.png">
          <a:extLst>
            <a:ext uri="{FF2B5EF4-FFF2-40B4-BE49-F238E27FC236}">
              <a16:creationId xmlns="" xmlns:a16="http://schemas.microsoft.com/office/drawing/2014/main" id="{00000000-0008-0000-0500-000005000000}"/>
            </a:ext>
          </a:extLst>
        </xdr:cNvPr>
        <xdr:cNvPicPr>
          <a:picLocks noChangeAspect="1"/>
        </xdr:cNvPicPr>
      </xdr:nvPicPr>
      <xdr:blipFill>
        <a:blip xmlns:r="http://schemas.openxmlformats.org/officeDocument/2006/relationships" r:embed="rId1" cstate="print"/>
        <a:stretch>
          <a:fillRect/>
        </a:stretch>
      </xdr:blipFill>
      <xdr:spPr>
        <a:xfrm>
          <a:off x="695325" y="19050"/>
          <a:ext cx="2095500" cy="701379"/>
        </a:xfrm>
        <a:prstGeom prst="rect">
          <a:avLst/>
        </a:prstGeom>
      </xdr:spPr>
    </xdr:pic>
    <xdr:clientData/>
  </xdr:twoCellAnchor>
  <xdr:twoCellAnchor editAs="oneCell">
    <xdr:from>
      <xdr:col>3</xdr:col>
      <xdr:colOff>514350</xdr:colOff>
      <xdr:row>0</xdr:row>
      <xdr:rowOff>38100</xdr:rowOff>
    </xdr:from>
    <xdr:to>
      <xdr:col>4</xdr:col>
      <xdr:colOff>466725</xdr:colOff>
      <xdr:row>3</xdr:row>
      <xdr:rowOff>49110</xdr:rowOff>
    </xdr:to>
    <xdr:pic>
      <xdr:nvPicPr>
        <xdr:cNvPr id="4" name="Imagem 3" descr="Sem título.jpg">
          <a:extLst>
            <a:ext uri="{FF2B5EF4-FFF2-40B4-BE49-F238E27FC236}">
              <a16:creationId xmlns="" xmlns:a16="http://schemas.microsoft.com/office/drawing/2014/main" id="{00000000-0008-0000-0500-000004000000}"/>
            </a:ext>
          </a:extLst>
        </xdr:cNvPr>
        <xdr:cNvPicPr>
          <a:picLocks noChangeAspect="1"/>
        </xdr:cNvPicPr>
      </xdr:nvPicPr>
      <xdr:blipFill>
        <a:blip xmlns:r="http://schemas.openxmlformats.org/officeDocument/2006/relationships" r:embed="rId2" cstate="print"/>
        <a:stretch>
          <a:fillRect/>
        </a:stretch>
      </xdr:blipFill>
      <xdr:spPr>
        <a:xfrm>
          <a:off x="6667500" y="38100"/>
          <a:ext cx="1285875" cy="706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157370</xdr:colOff>
      <xdr:row>0</xdr:row>
      <xdr:rowOff>82827</xdr:rowOff>
    </xdr:from>
    <xdr:to>
      <xdr:col>3</xdr:col>
      <xdr:colOff>271256</xdr:colOff>
      <xdr:row>3</xdr:row>
      <xdr:rowOff>86554</xdr:rowOff>
    </xdr:to>
    <xdr:pic>
      <xdr:nvPicPr>
        <xdr:cNvPr id="2" name="Imagem 1" descr="Logo_Novacap_RGB-FB.png">
          <a:extLst>
            <a:ext uri="{FF2B5EF4-FFF2-40B4-BE49-F238E27FC236}">
              <a16:creationId xmlns="" xmlns:a16="http://schemas.microsoft.com/office/drawing/2014/main" id="{00000000-0008-0000-0800-000002000000}"/>
            </a:ext>
          </a:extLst>
        </xdr:cNvPr>
        <xdr:cNvPicPr/>
      </xdr:nvPicPr>
      <xdr:blipFill>
        <a:blip xmlns:r="http://schemas.openxmlformats.org/officeDocument/2006/relationships" r:embed="rId1" cstate="print"/>
        <a:stretch>
          <a:fillRect/>
        </a:stretch>
      </xdr:blipFill>
      <xdr:spPr>
        <a:xfrm>
          <a:off x="157370" y="82827"/>
          <a:ext cx="1952625" cy="600075"/>
        </a:xfrm>
        <a:prstGeom prst="rect">
          <a:avLst/>
        </a:prstGeom>
      </xdr:spPr>
    </xdr:pic>
    <xdr:clientData/>
  </xdr:twoCellAnchor>
  <xdr:twoCellAnchor editAs="oneCell">
    <xdr:from>
      <xdr:col>8</xdr:col>
      <xdr:colOff>335031</xdr:colOff>
      <xdr:row>0</xdr:row>
      <xdr:rowOff>24848</xdr:rowOff>
    </xdr:from>
    <xdr:to>
      <xdr:col>10</xdr:col>
      <xdr:colOff>525531</xdr:colOff>
      <xdr:row>3</xdr:row>
      <xdr:rowOff>196298</xdr:rowOff>
    </xdr:to>
    <xdr:pic>
      <xdr:nvPicPr>
        <xdr:cNvPr id="3" name="Imagem 2" descr="Sem título.jpg">
          <a:extLst>
            <a:ext uri="{FF2B5EF4-FFF2-40B4-BE49-F238E27FC236}">
              <a16:creationId xmlns=""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stretch>
          <a:fillRect/>
        </a:stretch>
      </xdr:blipFill>
      <xdr:spPr>
        <a:xfrm>
          <a:off x="5238335" y="24848"/>
          <a:ext cx="1416326" cy="7677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1</xdr:col>
      <xdr:colOff>718266</xdr:colOff>
      <xdr:row>3</xdr:row>
      <xdr:rowOff>28680</xdr:rowOff>
    </xdr:to>
    <xdr:pic>
      <xdr:nvPicPr>
        <xdr:cNvPr id="2" name="Imagem 1" descr="NOVACAP.png">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1766016" cy="752580"/>
        </a:xfrm>
        <a:prstGeom prst="rect">
          <a:avLst/>
        </a:prstGeom>
      </xdr:spPr>
    </xdr:pic>
    <xdr:clientData/>
  </xdr:twoCellAnchor>
  <xdr:twoCellAnchor editAs="oneCell">
    <xdr:from>
      <xdr:col>6</xdr:col>
      <xdr:colOff>4000500</xdr:colOff>
      <xdr:row>0</xdr:row>
      <xdr:rowOff>47625</xdr:rowOff>
    </xdr:from>
    <xdr:to>
      <xdr:col>6</xdr:col>
      <xdr:colOff>5484976</xdr:colOff>
      <xdr:row>2</xdr:row>
      <xdr:rowOff>257175</xdr:rowOff>
    </xdr:to>
    <xdr:pic>
      <xdr:nvPicPr>
        <xdr:cNvPr id="3" name="Imagem 2" descr="Sem título.jpg">
          <a:extLst>
            <a:ext uri="{FF2B5EF4-FFF2-40B4-BE49-F238E27FC236}">
              <a16:creationId xmlns=""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stretch>
          <a:fillRect/>
        </a:stretch>
      </xdr:blipFill>
      <xdr:spPr>
        <a:xfrm>
          <a:off x="14106525" y="47625"/>
          <a:ext cx="1484476" cy="771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1821835</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6319" cy="752580"/>
        </a:xfrm>
        <a:prstGeom prst="rect">
          <a:avLst/>
        </a:prstGeom>
      </xdr:spPr>
    </xdr:pic>
    <xdr:clientData/>
  </xdr:twoCellAnchor>
  <xdr:twoCellAnchor editAs="oneCell">
    <xdr:from>
      <xdr:col>4</xdr:col>
      <xdr:colOff>1006849</xdr:colOff>
      <xdr:row>0</xdr:row>
      <xdr:rowOff>72839</xdr:rowOff>
    </xdr:from>
    <xdr:to>
      <xdr:col>5</xdr:col>
      <xdr:colOff>1217520</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3499" y="72839"/>
          <a:ext cx="1410820" cy="771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1125243</xdr:colOff>
      <xdr:row>0</xdr:row>
      <xdr:rowOff>47626</xdr:rowOff>
    </xdr:from>
    <xdr:to>
      <xdr:col>5</xdr:col>
      <xdr:colOff>1200149</xdr:colOff>
      <xdr:row>3</xdr:row>
      <xdr:rowOff>76201</xdr:rowOff>
    </xdr:to>
    <xdr:pic>
      <xdr:nvPicPr>
        <xdr:cNvPr id="3" name="Imagem 2" descr="Sem título.jpg">
          <a:extLst>
            <a:ext uri="{FF2B5EF4-FFF2-40B4-BE49-F238E27FC236}">
              <a16:creationId xmlns="" xmlns:a16="http://schemas.microsoft.com/office/drawing/2014/main"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8526168" y="47626"/>
          <a:ext cx="1322681" cy="723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963318</xdr:colOff>
      <xdr:row>0</xdr:row>
      <xdr:rowOff>57151</xdr:rowOff>
    </xdr:from>
    <xdr:to>
      <xdr:col>5</xdr:col>
      <xdr:colOff>1104899</xdr:colOff>
      <xdr:row>3</xdr:row>
      <xdr:rowOff>85726</xdr:rowOff>
    </xdr:to>
    <xdr:pic>
      <xdr:nvPicPr>
        <xdr:cNvPr id="3" name="Imagem 2" descr="Sem título.jpg">
          <a:extLst>
            <a:ext uri="{FF2B5EF4-FFF2-40B4-BE49-F238E27FC236}">
              <a16:creationId xmlns="" xmlns:a16="http://schemas.microsoft.com/office/drawing/2014/main" id="{00000000-0008-0000-1100-000003000000}"/>
            </a:ext>
          </a:extLst>
        </xdr:cNvPr>
        <xdr:cNvPicPr>
          <a:picLocks noChangeAspect="1"/>
        </xdr:cNvPicPr>
      </xdr:nvPicPr>
      <xdr:blipFill>
        <a:blip xmlns:r="http://schemas.openxmlformats.org/officeDocument/2006/relationships" r:embed="rId2" cstate="print"/>
        <a:stretch>
          <a:fillRect/>
        </a:stretch>
      </xdr:blipFill>
      <xdr:spPr>
        <a:xfrm>
          <a:off x="8297568" y="57151"/>
          <a:ext cx="1322681"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2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3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2</xdr:col>
      <xdr:colOff>346791</xdr:colOff>
      <xdr:row>4</xdr:row>
      <xdr:rowOff>95355</xdr:rowOff>
    </xdr:to>
    <xdr:pic>
      <xdr:nvPicPr>
        <xdr:cNvPr id="2" name="Imagem 1" descr="NOVACAP.png">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7</xdr:col>
      <xdr:colOff>638175</xdr:colOff>
      <xdr:row>0</xdr:row>
      <xdr:rowOff>38100</xdr:rowOff>
    </xdr:from>
    <xdr:to>
      <xdr:col>9</xdr:col>
      <xdr:colOff>798676</xdr:colOff>
      <xdr:row>4</xdr:row>
      <xdr:rowOff>47625</xdr:rowOff>
    </xdr:to>
    <xdr:pic>
      <xdr:nvPicPr>
        <xdr:cNvPr id="3" name="Imagem 2" descr="Sem título.jpg">
          <a:extLst>
            <a:ext uri="{FF2B5EF4-FFF2-40B4-BE49-F238E27FC236}">
              <a16:creationId xmlns="" xmlns:a16="http://schemas.microsoft.com/office/drawing/2014/main" id="{00000000-0008-0000-1400-000003000000}"/>
            </a:ext>
          </a:extLst>
        </xdr:cNvPr>
        <xdr:cNvPicPr>
          <a:picLocks noChangeAspect="1"/>
        </xdr:cNvPicPr>
      </xdr:nvPicPr>
      <xdr:blipFill>
        <a:blip xmlns:r="http://schemas.openxmlformats.org/officeDocument/2006/relationships" r:embed="rId2" cstate="print"/>
        <a:stretch>
          <a:fillRect/>
        </a:stretch>
      </xdr:blipFill>
      <xdr:spPr>
        <a:xfrm>
          <a:off x="7639050" y="38100"/>
          <a:ext cx="1484476" cy="7715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1238569</xdr:colOff>
      <xdr:row>3</xdr:row>
      <xdr:rowOff>162030</xdr:rowOff>
    </xdr:to>
    <xdr:pic>
      <xdr:nvPicPr>
        <xdr:cNvPr id="2" name="Imagem 1" descr="NOVACAP.png">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5</xdr:col>
      <xdr:colOff>771525</xdr:colOff>
      <xdr:row>0</xdr:row>
      <xdr:rowOff>95250</xdr:rowOff>
    </xdr:from>
    <xdr:to>
      <xdr:col>6</xdr:col>
      <xdr:colOff>1409700</xdr:colOff>
      <xdr:row>3</xdr:row>
      <xdr:rowOff>171450</xdr:rowOff>
    </xdr:to>
    <xdr:pic>
      <xdr:nvPicPr>
        <xdr:cNvPr id="3" name="Imagem 2" descr="Sem título.jpg">
          <a:extLst>
            <a:ext uri="{FF2B5EF4-FFF2-40B4-BE49-F238E27FC236}">
              <a16:creationId xmlns="" xmlns:a16="http://schemas.microsoft.com/office/drawing/2014/main" id="{00000000-0008-0000-1600-000003000000}"/>
            </a:ext>
          </a:extLst>
        </xdr:cNvPr>
        <xdr:cNvPicPr>
          <a:picLocks noChangeAspect="1"/>
        </xdr:cNvPicPr>
      </xdr:nvPicPr>
      <xdr:blipFill>
        <a:blip xmlns:r="http://schemas.openxmlformats.org/officeDocument/2006/relationships" r:embed="rId2" cstate="print"/>
        <a:stretch>
          <a:fillRect/>
        </a:stretch>
      </xdr:blipFill>
      <xdr:spPr>
        <a:xfrm>
          <a:off x="8239125" y="95250"/>
          <a:ext cx="1409700" cy="7715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F611"/>
  <sheetViews>
    <sheetView workbookViewId="0">
      <selection activeCell="B612" sqref="B612"/>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s>
  <sheetData>
    <row r="1" spans="1:6">
      <c r="A1" s="352"/>
      <c r="B1" s="368" t="s">
        <v>636</v>
      </c>
      <c r="C1" s="251"/>
      <c r="D1" s="252"/>
      <c r="E1" s="253"/>
      <c r="F1" s="254"/>
    </row>
    <row r="2" spans="1:6">
      <c r="A2" s="369" t="s">
        <v>47</v>
      </c>
      <c r="B2" s="19" t="s">
        <v>46</v>
      </c>
      <c r="C2" s="20" t="s">
        <v>6</v>
      </c>
      <c r="D2" s="54" t="s">
        <v>7</v>
      </c>
      <c r="E2" s="20" t="s">
        <v>22</v>
      </c>
      <c r="F2" s="161" t="s">
        <v>8</v>
      </c>
    </row>
    <row r="3" spans="1:6">
      <c r="A3" s="354" t="s">
        <v>9</v>
      </c>
      <c r="B3" s="30" t="s">
        <v>1</v>
      </c>
      <c r="C3" s="74"/>
      <c r="D3" s="75"/>
      <c r="E3" s="74"/>
      <c r="F3" s="162"/>
    </row>
    <row r="4" spans="1:6">
      <c r="A4" s="355" t="s">
        <v>193</v>
      </c>
      <c r="B4" s="43" t="s">
        <v>135</v>
      </c>
      <c r="C4" s="140">
        <v>65258.169166666681</v>
      </c>
      <c r="D4" s="140" t="s">
        <v>55</v>
      </c>
      <c r="E4" s="76"/>
      <c r="F4" s="163"/>
    </row>
    <row r="5" spans="1:6">
      <c r="A5" s="356"/>
      <c r="B5" s="31" t="s">
        <v>38</v>
      </c>
      <c r="C5" s="105"/>
      <c r="D5" s="109"/>
      <c r="E5" s="105"/>
      <c r="F5" s="172"/>
    </row>
    <row r="6" spans="1:6" ht="25.5">
      <c r="A6" s="56" t="s">
        <v>521</v>
      </c>
      <c r="B6" s="7" t="s">
        <v>32</v>
      </c>
      <c r="C6" s="80" t="s">
        <v>61</v>
      </c>
      <c r="D6" s="72">
        <v>1305.1633833333337</v>
      </c>
      <c r="E6" s="79">
        <v>21.515511298975774</v>
      </c>
      <c r="F6" s="164">
        <v>28081.25752111779</v>
      </c>
    </row>
    <row r="7" spans="1:6">
      <c r="A7" s="214"/>
      <c r="B7" s="31" t="s">
        <v>39</v>
      </c>
      <c r="C7" s="93"/>
      <c r="D7" s="72"/>
      <c r="E7" s="82"/>
      <c r="F7" s="165"/>
    </row>
    <row r="8" spans="1:6" ht="30">
      <c r="A8" s="214" t="s">
        <v>513</v>
      </c>
      <c r="B8" s="7" t="s">
        <v>76</v>
      </c>
      <c r="C8" s="80" t="s">
        <v>26</v>
      </c>
      <c r="D8" s="81">
        <v>125295.68480000003</v>
      </c>
      <c r="E8" s="79">
        <v>0.72501990000000005</v>
      </c>
      <c r="F8" s="164">
        <v>90841.86486412755</v>
      </c>
    </row>
    <row r="9" spans="1:6">
      <c r="A9" s="214"/>
      <c r="B9" s="31" t="s">
        <v>358</v>
      </c>
      <c r="C9" s="77"/>
      <c r="D9" s="78"/>
      <c r="E9" s="79"/>
      <c r="F9" s="164"/>
    </row>
    <row r="10" spans="1:6" ht="30">
      <c r="A10" s="56" t="s">
        <v>517</v>
      </c>
      <c r="B10" s="42" t="s">
        <v>133</v>
      </c>
      <c r="C10" s="77" t="s">
        <v>55</v>
      </c>
      <c r="D10" s="78">
        <v>65258.169166666681</v>
      </c>
      <c r="E10" s="79">
        <v>3.5109887550200805</v>
      </c>
      <c r="F10" s="164">
        <v>229120.69811736484</v>
      </c>
    </row>
    <row r="11" spans="1:6">
      <c r="A11" s="343"/>
      <c r="B11" s="31" t="s">
        <v>136</v>
      </c>
      <c r="C11" s="80"/>
      <c r="D11" s="81"/>
      <c r="E11" s="82"/>
      <c r="F11" s="165"/>
    </row>
    <row r="12" spans="1:6" ht="30">
      <c r="A12" s="214" t="s">
        <v>509</v>
      </c>
      <c r="B12" s="7" t="s">
        <v>45</v>
      </c>
      <c r="C12" s="80" t="s">
        <v>10</v>
      </c>
      <c r="D12" s="72">
        <v>1987.1112511250003</v>
      </c>
      <c r="E12" s="79">
        <v>0.61823799999999995</v>
      </c>
      <c r="F12" s="164">
        <v>1228.5076856730179</v>
      </c>
    </row>
    <row r="13" spans="1:6" ht="30">
      <c r="A13" s="214" t="s">
        <v>513</v>
      </c>
      <c r="B13" s="7" t="s">
        <v>76</v>
      </c>
      <c r="C13" s="80" t="s">
        <v>26</v>
      </c>
      <c r="D13" s="81">
        <v>66568.226912687503</v>
      </c>
      <c r="E13" s="79">
        <v>0.72501990000000005</v>
      </c>
      <c r="F13" s="164">
        <v>48263.289219414008</v>
      </c>
    </row>
    <row r="14" spans="1:6">
      <c r="A14" s="345"/>
      <c r="B14" s="37"/>
      <c r="C14" s="83"/>
      <c r="D14" s="84"/>
      <c r="E14" s="85"/>
      <c r="F14" s="166"/>
    </row>
    <row r="15" spans="1:6" ht="25.5">
      <c r="A15" s="357" t="s">
        <v>446</v>
      </c>
      <c r="B15" s="7" t="s">
        <v>210</v>
      </c>
      <c r="C15" s="80" t="s">
        <v>10</v>
      </c>
      <c r="D15" s="72">
        <v>195.77450750000006</v>
      </c>
      <c r="E15" s="79">
        <v>3417.73</v>
      </c>
      <c r="F15" s="164">
        <v>669104.4075179752</v>
      </c>
    </row>
    <row r="16" spans="1:6" ht="45">
      <c r="A16" s="214" t="s">
        <v>511</v>
      </c>
      <c r="B16" s="7" t="s">
        <v>27</v>
      </c>
      <c r="C16" s="80" t="s">
        <v>26</v>
      </c>
      <c r="D16" s="72">
        <v>6558.4460012500022</v>
      </c>
      <c r="E16" s="79">
        <v>1.9022782499999999</v>
      </c>
      <c r="F16" s="164">
        <v>12475.989181977351</v>
      </c>
    </row>
    <row r="17" spans="1:6">
      <c r="A17" s="358"/>
      <c r="B17" s="16"/>
      <c r="C17" s="69"/>
      <c r="D17" s="70"/>
      <c r="E17" s="87" t="s">
        <v>17</v>
      </c>
      <c r="F17" s="167">
        <v>1079116.0141076499</v>
      </c>
    </row>
    <row r="18" spans="1:6">
      <c r="A18" s="358"/>
      <c r="B18" s="16"/>
      <c r="C18" s="69"/>
      <c r="D18" s="390">
        <v>16.536106174717098</v>
      </c>
      <c r="E18" s="99" t="s">
        <v>335</v>
      </c>
      <c r="F18" s="154"/>
    </row>
    <row r="19" spans="1:6">
      <c r="A19" s="355" t="s">
        <v>194</v>
      </c>
      <c r="B19" s="43" t="s">
        <v>132</v>
      </c>
      <c r="C19" s="140">
        <v>65258.169166666681</v>
      </c>
      <c r="D19" s="140" t="s">
        <v>55</v>
      </c>
      <c r="E19" s="76"/>
      <c r="F19" s="163"/>
    </row>
    <row r="20" spans="1:6" ht="25.5">
      <c r="A20" s="344" t="s">
        <v>526</v>
      </c>
      <c r="B20" s="42" t="s">
        <v>138</v>
      </c>
      <c r="C20" s="77" t="s">
        <v>55</v>
      </c>
      <c r="D20" s="78">
        <v>65258.169166666681</v>
      </c>
      <c r="E20" s="79">
        <v>0.85809275555555553</v>
      </c>
      <c r="F20" s="164">
        <v>55997.5622027356</v>
      </c>
    </row>
    <row r="21" spans="1:6">
      <c r="A21" s="343"/>
      <c r="B21" s="31" t="s">
        <v>131</v>
      </c>
      <c r="C21" s="80"/>
      <c r="D21" s="81"/>
      <c r="E21" s="82"/>
      <c r="F21" s="165"/>
    </row>
    <row r="22" spans="1:6" ht="30">
      <c r="A22" s="214" t="s">
        <v>509</v>
      </c>
      <c r="B22" s="7" t="s">
        <v>45</v>
      </c>
      <c r="C22" s="80" t="s">
        <v>10</v>
      </c>
      <c r="D22" s="72">
        <v>587.32352250000008</v>
      </c>
      <c r="E22" s="79">
        <v>0.61823799999999995</v>
      </c>
      <c r="F22" s="164">
        <v>363.10571990335501</v>
      </c>
    </row>
    <row r="23" spans="1:6" ht="30">
      <c r="A23" s="214" t="s">
        <v>513</v>
      </c>
      <c r="B23" s="7" t="s">
        <v>76</v>
      </c>
      <c r="C23" s="80" t="s">
        <v>26</v>
      </c>
      <c r="D23" s="81">
        <v>19675.338003750003</v>
      </c>
      <c r="E23" s="79">
        <v>0.72501990000000005</v>
      </c>
      <c r="F23" s="164">
        <v>14265.011591945027</v>
      </c>
    </row>
    <row r="24" spans="1:6">
      <c r="A24" s="345"/>
      <c r="B24" s="37"/>
      <c r="C24" s="83"/>
      <c r="D24" s="84"/>
      <c r="E24" s="85"/>
      <c r="F24" s="166"/>
    </row>
    <row r="25" spans="1:6" ht="25.5">
      <c r="A25" s="357" t="s">
        <v>444</v>
      </c>
      <c r="B25" s="7" t="s">
        <v>52</v>
      </c>
      <c r="C25" s="80" t="s">
        <v>10</v>
      </c>
      <c r="D25" s="72">
        <v>39.154901500000008</v>
      </c>
      <c r="E25" s="79">
        <v>2260.1</v>
      </c>
      <c r="F25" s="164">
        <v>88493.992880150021</v>
      </c>
    </row>
    <row r="26" spans="1:6" ht="45">
      <c r="A26" s="214" t="s">
        <v>511</v>
      </c>
      <c r="B26" s="7" t="s">
        <v>27</v>
      </c>
      <c r="C26" s="80" t="s">
        <v>26</v>
      </c>
      <c r="D26" s="72">
        <v>1311.6892002500003</v>
      </c>
      <c r="E26" s="79">
        <v>1.9022782499999999</v>
      </c>
      <c r="F26" s="164">
        <v>2495.1978363954699</v>
      </c>
    </row>
    <row r="27" spans="1:6">
      <c r="A27" s="358"/>
      <c r="B27" s="16"/>
      <c r="C27" s="69"/>
      <c r="D27" s="70"/>
      <c r="E27" s="87" t="s">
        <v>17</v>
      </c>
      <c r="F27" s="167">
        <v>161614.87023112946</v>
      </c>
    </row>
    <row r="28" spans="1:6">
      <c r="A28" s="358"/>
      <c r="B28" s="16"/>
      <c r="C28" s="69"/>
      <c r="D28" s="390">
        <v>2.4765461902305552</v>
      </c>
      <c r="E28" s="99" t="s">
        <v>335</v>
      </c>
      <c r="F28" s="154"/>
    </row>
    <row r="29" spans="1:6">
      <c r="A29" s="355" t="s">
        <v>192</v>
      </c>
      <c r="B29" s="43" t="s">
        <v>139</v>
      </c>
      <c r="C29" s="140">
        <v>65258.169166666681</v>
      </c>
      <c r="D29" s="140" t="s">
        <v>55</v>
      </c>
      <c r="E29" s="76"/>
      <c r="F29" s="163"/>
    </row>
    <row r="30" spans="1:6" ht="25.5">
      <c r="A30" s="344" t="s">
        <v>516</v>
      </c>
      <c r="B30" s="42" t="s">
        <v>141</v>
      </c>
      <c r="C30" s="77" t="s">
        <v>55</v>
      </c>
      <c r="D30" s="78">
        <v>65258.169166666681</v>
      </c>
      <c r="E30" s="79">
        <v>1.0350886187183517</v>
      </c>
      <c r="F30" s="164">
        <v>67547.98818281354</v>
      </c>
    </row>
    <row r="31" spans="1:6">
      <c r="A31" s="343"/>
      <c r="B31" s="31" t="s">
        <v>142</v>
      </c>
      <c r="C31" s="80"/>
      <c r="D31" s="81"/>
      <c r="E31" s="82"/>
      <c r="F31" s="165"/>
    </row>
    <row r="32" spans="1:6" ht="30">
      <c r="A32" s="214" t="s">
        <v>509</v>
      </c>
      <c r="B32" s="7" t="s">
        <v>45</v>
      </c>
      <c r="C32" s="80" t="s">
        <v>10</v>
      </c>
      <c r="D32" s="72">
        <v>227.09842870000003</v>
      </c>
      <c r="E32" s="79">
        <v>0.61823799999999995</v>
      </c>
      <c r="F32" s="164">
        <v>140.40087836263061</v>
      </c>
    </row>
    <row r="33" spans="1:6" ht="30">
      <c r="A33" s="214" t="s">
        <v>513</v>
      </c>
      <c r="B33" s="7" t="s">
        <v>76</v>
      </c>
      <c r="C33" s="80" t="s">
        <v>26</v>
      </c>
      <c r="D33" s="81">
        <v>7607.7973614500006</v>
      </c>
      <c r="E33" s="79">
        <v>0.72501990000000005</v>
      </c>
      <c r="F33" s="164">
        <v>5515.8044822187439</v>
      </c>
    </row>
    <row r="34" spans="1:6">
      <c r="A34" s="345"/>
      <c r="B34" s="37"/>
      <c r="C34" s="83"/>
      <c r="D34" s="84"/>
      <c r="E34" s="85"/>
      <c r="F34" s="166"/>
    </row>
    <row r="35" spans="1:6" ht="25.5">
      <c r="A35" s="357" t="s">
        <v>444</v>
      </c>
      <c r="B35" s="7" t="s">
        <v>52</v>
      </c>
      <c r="C35" s="80" t="s">
        <v>10</v>
      </c>
      <c r="D35" s="72">
        <v>32.629084583333338</v>
      </c>
      <c r="E35" s="79">
        <v>2260.1</v>
      </c>
      <c r="F35" s="164">
        <v>73744.994066791667</v>
      </c>
    </row>
    <row r="36" spans="1:6" ht="45">
      <c r="A36" s="214" t="s">
        <v>511</v>
      </c>
      <c r="B36" s="7" t="s">
        <v>27</v>
      </c>
      <c r="C36" s="80" t="s">
        <v>26</v>
      </c>
      <c r="D36" s="72">
        <v>1093.0743335416669</v>
      </c>
      <c r="E36" s="79">
        <v>1.9022782499999999</v>
      </c>
      <c r="F36" s="164">
        <v>2079.3315303295585</v>
      </c>
    </row>
    <row r="37" spans="1:6">
      <c r="A37" s="358"/>
      <c r="B37" s="16"/>
      <c r="C37" s="69"/>
      <c r="D37" s="70"/>
      <c r="E37" s="87" t="s">
        <v>17</v>
      </c>
      <c r="F37" s="167">
        <v>149028.51914051615</v>
      </c>
    </row>
    <row r="38" spans="1:6">
      <c r="A38" s="358"/>
      <c r="B38" s="16"/>
      <c r="C38" s="69"/>
      <c r="D38" s="390">
        <v>2.2836760675878516</v>
      </c>
      <c r="E38" s="99" t="s">
        <v>335</v>
      </c>
      <c r="F38" s="154"/>
    </row>
    <row r="39" spans="1:6">
      <c r="A39" s="354" t="s">
        <v>11</v>
      </c>
      <c r="B39" s="30" t="s">
        <v>0</v>
      </c>
      <c r="C39" s="89"/>
      <c r="D39" s="65"/>
      <c r="E39" s="74"/>
      <c r="F39" s="162"/>
    </row>
    <row r="40" spans="1:6">
      <c r="A40" s="359" t="s">
        <v>157</v>
      </c>
      <c r="B40" s="31" t="s">
        <v>130</v>
      </c>
      <c r="C40" s="140">
        <v>587.573125</v>
      </c>
      <c r="D40" s="140" t="s">
        <v>18</v>
      </c>
      <c r="E40" s="90"/>
      <c r="F40" s="168"/>
    </row>
    <row r="41" spans="1:6" ht="30">
      <c r="A41" s="214" t="s">
        <v>525</v>
      </c>
      <c r="B41" s="42" t="s">
        <v>129</v>
      </c>
      <c r="C41" s="80" t="s">
        <v>18</v>
      </c>
      <c r="D41" s="81">
        <v>587.573125</v>
      </c>
      <c r="E41" s="79">
        <v>2.2202176000000002</v>
      </c>
      <c r="F41" s="164">
        <v>1304.5401934120002</v>
      </c>
    </row>
    <row r="42" spans="1:6">
      <c r="A42" s="343"/>
      <c r="B42" s="31" t="s">
        <v>131</v>
      </c>
      <c r="C42" s="80"/>
      <c r="D42" s="81"/>
      <c r="E42" s="82"/>
      <c r="F42" s="165"/>
    </row>
    <row r="43" spans="1:6" ht="30">
      <c r="A43" s="214" t="s">
        <v>509</v>
      </c>
      <c r="B43" s="7" t="s">
        <v>45</v>
      </c>
      <c r="C43" s="80" t="s">
        <v>10</v>
      </c>
      <c r="D43" s="72">
        <v>0.56407019999999997</v>
      </c>
      <c r="E43" s="79">
        <v>0.61823799999999995</v>
      </c>
      <c r="F43" s="164">
        <v>0.34872963230759996</v>
      </c>
    </row>
    <row r="44" spans="1:6" ht="30">
      <c r="A44" s="214" t="s">
        <v>513</v>
      </c>
      <c r="B44" s="7" t="s">
        <v>76</v>
      </c>
      <c r="C44" s="80" t="s">
        <v>26</v>
      </c>
      <c r="D44" s="81">
        <v>18.8963517</v>
      </c>
      <c r="E44" s="82">
        <v>0.72501990000000005</v>
      </c>
      <c r="F44" s="155">
        <v>13.700231019898832</v>
      </c>
    </row>
    <row r="45" spans="1:6" ht="25.5">
      <c r="A45" s="357" t="s">
        <v>444</v>
      </c>
      <c r="B45" s="7" t="s">
        <v>52</v>
      </c>
      <c r="C45" s="80" t="s">
        <v>10</v>
      </c>
      <c r="D45" s="72">
        <v>0.18802340000000001</v>
      </c>
      <c r="E45" s="82">
        <v>2260.1</v>
      </c>
      <c r="F45" s="155">
        <v>424.95168633999998</v>
      </c>
    </row>
    <row r="46" spans="1:6" ht="45">
      <c r="A46" s="214" t="s">
        <v>511</v>
      </c>
      <c r="B46" s="7" t="s">
        <v>27</v>
      </c>
      <c r="C46" s="80" t="s">
        <v>26</v>
      </c>
      <c r="D46" s="72">
        <v>6.2987839000000001</v>
      </c>
      <c r="E46" s="79">
        <v>1.9022782499999999</v>
      </c>
      <c r="F46" s="164">
        <v>11.982039614420176</v>
      </c>
    </row>
    <row r="47" spans="1:6">
      <c r="A47" s="358"/>
      <c r="B47" s="16"/>
      <c r="C47" s="69"/>
      <c r="D47" s="70"/>
      <c r="E47" s="87" t="s">
        <v>17</v>
      </c>
      <c r="F47" s="167">
        <v>1755.5228800186269</v>
      </c>
    </row>
    <row r="48" spans="1:6">
      <c r="A48" s="358"/>
      <c r="B48" s="16"/>
      <c r="C48" s="69"/>
      <c r="D48" s="390">
        <v>2.9877521713040003</v>
      </c>
      <c r="E48" s="99" t="s">
        <v>335</v>
      </c>
      <c r="F48" s="154"/>
    </row>
    <row r="49" spans="1:6">
      <c r="A49" s="355" t="s">
        <v>156</v>
      </c>
      <c r="B49" s="189" t="s">
        <v>429</v>
      </c>
      <c r="C49" s="140">
        <v>1004.9435250000001</v>
      </c>
      <c r="D49" s="140" t="s">
        <v>55</v>
      </c>
      <c r="E49" s="76"/>
      <c r="F49" s="163"/>
    </row>
    <row r="50" spans="1:6" ht="30">
      <c r="A50" s="346" t="s">
        <v>566</v>
      </c>
      <c r="B50" s="42" t="s">
        <v>427</v>
      </c>
      <c r="C50" s="77" t="s">
        <v>61</v>
      </c>
      <c r="D50" s="78">
        <v>100.49435250000002</v>
      </c>
      <c r="E50" s="79">
        <v>158.97</v>
      </c>
      <c r="F50" s="164">
        <v>15975.587216925003</v>
      </c>
    </row>
    <row r="51" spans="1:6" ht="25.5">
      <c r="A51" s="357" t="s">
        <v>444</v>
      </c>
      <c r="B51" s="7" t="s">
        <v>52</v>
      </c>
      <c r="C51" s="80" t="s">
        <v>10</v>
      </c>
      <c r="D51" s="72">
        <v>0.90444917250000012</v>
      </c>
      <c r="E51" s="79">
        <v>2260.1</v>
      </c>
      <c r="F51" s="164">
        <v>2044.1455747672501</v>
      </c>
    </row>
    <row r="52" spans="1:6" ht="45">
      <c r="A52" s="214" t="s">
        <v>511</v>
      </c>
      <c r="B52" s="7" t="s">
        <v>27</v>
      </c>
      <c r="C52" s="80" t="s">
        <v>26</v>
      </c>
      <c r="D52" s="72">
        <v>30.299047278750002</v>
      </c>
      <c r="E52" s="79">
        <v>1.9022782499999999</v>
      </c>
      <c r="F52" s="164">
        <v>57.637218634087816</v>
      </c>
    </row>
    <row r="53" spans="1:6">
      <c r="A53" s="214"/>
      <c r="B53" s="31" t="s">
        <v>41</v>
      </c>
      <c r="C53" s="93"/>
      <c r="D53" s="72"/>
      <c r="E53" s="82"/>
      <c r="F53" s="165"/>
    </row>
    <row r="54" spans="1:6" ht="30">
      <c r="A54" s="214" t="s">
        <v>509</v>
      </c>
      <c r="B54" s="7" t="s">
        <v>45</v>
      </c>
      <c r="C54" s="80" t="s">
        <v>10</v>
      </c>
      <c r="D54" s="72">
        <v>241.18644600000005</v>
      </c>
      <c r="E54" s="79">
        <v>0.61823799999999995</v>
      </c>
      <c r="F54" s="164">
        <v>149.11062600214802</v>
      </c>
    </row>
    <row r="55" spans="1:6" ht="30">
      <c r="A55" s="214" t="s">
        <v>513</v>
      </c>
      <c r="B55" s="7" t="s">
        <v>76</v>
      </c>
      <c r="C55" s="80" t="s">
        <v>26</v>
      </c>
      <c r="D55" s="81">
        <v>9647.4578400000028</v>
      </c>
      <c r="E55" s="79">
        <v>0.72501990000000005</v>
      </c>
      <c r="F55" s="164">
        <v>6994.5989184110185</v>
      </c>
    </row>
    <row r="56" spans="1:6">
      <c r="A56" s="347"/>
      <c r="B56" s="31" t="s">
        <v>43</v>
      </c>
      <c r="C56" s="94"/>
      <c r="D56" s="72"/>
      <c r="E56" s="82"/>
      <c r="F56" s="169"/>
    </row>
    <row r="57" spans="1:6" ht="30">
      <c r="A57" s="214" t="s">
        <v>529</v>
      </c>
      <c r="B57" s="7" t="s">
        <v>19</v>
      </c>
      <c r="C57" s="80" t="s">
        <v>10</v>
      </c>
      <c r="D57" s="72">
        <v>241.18644600000005</v>
      </c>
      <c r="E57" s="79">
        <v>94.461633000000006</v>
      </c>
      <c r="F57" s="164">
        <v>22782.865546626323</v>
      </c>
    </row>
    <row r="58" spans="1:6" ht="38.25">
      <c r="A58" s="357" t="s">
        <v>445</v>
      </c>
      <c r="B58" s="7" t="s">
        <v>20</v>
      </c>
      <c r="C58" s="80" t="s">
        <v>10</v>
      </c>
      <c r="D58" s="72">
        <v>13.651152843600002</v>
      </c>
      <c r="E58" s="79">
        <v>3494.17</v>
      </c>
      <c r="F58" s="164">
        <v>47699.448731521821</v>
      </c>
    </row>
    <row r="59" spans="1:6" ht="30">
      <c r="A59" s="214" t="s">
        <v>512</v>
      </c>
      <c r="B59" s="7" t="s">
        <v>29</v>
      </c>
      <c r="C59" s="80" t="s">
        <v>28</v>
      </c>
      <c r="D59" s="72">
        <v>3366.5608087500004</v>
      </c>
      <c r="E59" s="79">
        <v>0.96278761200000007</v>
      </c>
      <c r="F59" s="164">
        <v>3241.2830417092018</v>
      </c>
    </row>
    <row r="60" spans="1:6">
      <c r="A60" s="358"/>
      <c r="B60" s="16"/>
      <c r="C60" s="69"/>
      <c r="D60" s="70"/>
      <c r="E60" s="87" t="s">
        <v>17</v>
      </c>
      <c r="F60" s="167">
        <v>98944.676874596858</v>
      </c>
    </row>
    <row r="61" spans="1:6">
      <c r="A61" s="358"/>
      <c r="B61" s="180"/>
      <c r="C61" s="69"/>
      <c r="D61" s="390">
        <v>98.457947549437506</v>
      </c>
      <c r="E61" s="99" t="s">
        <v>335</v>
      </c>
      <c r="F61" s="154"/>
    </row>
    <row r="62" spans="1:6">
      <c r="A62" s="355" t="s">
        <v>155</v>
      </c>
      <c r="B62" s="43" t="s">
        <v>143</v>
      </c>
      <c r="C62" s="140">
        <v>667.77317500000004</v>
      </c>
      <c r="D62" s="140" t="s">
        <v>55</v>
      </c>
      <c r="E62" s="96"/>
      <c r="F62" s="170"/>
    </row>
    <row r="63" spans="1:6" ht="30">
      <c r="A63" s="348" t="s">
        <v>527</v>
      </c>
      <c r="B63" s="42" t="s">
        <v>305</v>
      </c>
      <c r="C63" s="77" t="s">
        <v>61</v>
      </c>
      <c r="D63" s="92">
        <v>166.94329375000001</v>
      </c>
      <c r="E63" s="79">
        <v>138.58000000000001</v>
      </c>
      <c r="F63" s="164">
        <v>23135.001647875004</v>
      </c>
    </row>
    <row r="64" spans="1:6" ht="25.5">
      <c r="A64" s="360" t="s">
        <v>443</v>
      </c>
      <c r="B64" s="7" t="s">
        <v>51</v>
      </c>
      <c r="C64" s="80" t="s">
        <v>10</v>
      </c>
      <c r="D64" s="92">
        <v>0.80132780999999997</v>
      </c>
      <c r="E64" s="79">
        <v>5564.17</v>
      </c>
      <c r="F64" s="164">
        <v>4458.7241605677</v>
      </c>
    </row>
    <row r="65" spans="1:6" ht="45">
      <c r="A65" s="214" t="s">
        <v>511</v>
      </c>
      <c r="B65" s="7" t="s">
        <v>27</v>
      </c>
      <c r="C65" s="80" t="s">
        <v>26</v>
      </c>
      <c r="D65" s="92">
        <v>26.844481634999998</v>
      </c>
      <c r="E65" s="79">
        <v>1.9022782499999999</v>
      </c>
      <c r="F65" s="164">
        <v>51.065673546784936</v>
      </c>
    </row>
    <row r="66" spans="1:6" ht="30">
      <c r="A66" s="214">
        <v>4729</v>
      </c>
      <c r="B66" s="7" t="s">
        <v>49</v>
      </c>
      <c r="C66" s="80" t="s">
        <v>61</v>
      </c>
      <c r="D66" s="72">
        <v>133.55463500000002</v>
      </c>
      <c r="E66" s="79">
        <v>99.02</v>
      </c>
      <c r="F66" s="164">
        <v>13224.579957700002</v>
      </c>
    </row>
    <row r="67" spans="1:6" ht="30">
      <c r="A67" s="214" t="s">
        <v>513</v>
      </c>
      <c r="B67" s="7" t="s">
        <v>76</v>
      </c>
      <c r="C67" s="80" t="s">
        <v>26</v>
      </c>
      <c r="D67" s="72">
        <v>6711.1204087500009</v>
      </c>
      <c r="E67" s="79">
        <v>0.72501990000000005</v>
      </c>
      <c r="F67" s="164">
        <v>4865.695847639885</v>
      </c>
    </row>
    <row r="68" spans="1:6">
      <c r="A68" s="214"/>
      <c r="B68" s="31" t="s">
        <v>41</v>
      </c>
      <c r="C68" s="93"/>
      <c r="D68" s="72"/>
      <c r="E68" s="82"/>
      <c r="F68" s="164"/>
    </row>
    <row r="69" spans="1:6" ht="30">
      <c r="A69" s="214" t="s">
        <v>509</v>
      </c>
      <c r="B69" s="7" t="s">
        <v>45</v>
      </c>
      <c r="C69" s="80" t="s">
        <v>10</v>
      </c>
      <c r="D69" s="72">
        <v>355.58921568750003</v>
      </c>
      <c r="E69" s="79">
        <v>0.61823799999999995</v>
      </c>
      <c r="F69" s="164">
        <v>219.83876552820863</v>
      </c>
    </row>
    <row r="70" spans="1:6" ht="30">
      <c r="A70" s="214" t="s">
        <v>513</v>
      </c>
      <c r="B70" s="7" t="s">
        <v>76</v>
      </c>
      <c r="C70" s="80" t="s">
        <v>26</v>
      </c>
      <c r="D70" s="92">
        <v>14223.568627500001</v>
      </c>
      <c r="E70" s="79">
        <v>0.72501990000000005</v>
      </c>
      <c r="F70" s="164">
        <v>10312.370303953188</v>
      </c>
    </row>
    <row r="71" spans="1:6">
      <c r="A71" s="214"/>
      <c r="B71" s="31" t="s">
        <v>43</v>
      </c>
      <c r="C71" s="93"/>
      <c r="D71" s="92"/>
      <c r="E71" s="82"/>
      <c r="F71" s="164"/>
    </row>
    <row r="72" spans="1:6" ht="30">
      <c r="A72" s="214" t="s">
        <v>529</v>
      </c>
      <c r="B72" s="7" t="s">
        <v>19</v>
      </c>
      <c r="C72" s="80" t="s">
        <v>10</v>
      </c>
      <c r="D72" s="92">
        <v>80.132781000000008</v>
      </c>
      <c r="E72" s="79">
        <v>94.461633000000006</v>
      </c>
      <c r="F72" s="164">
        <v>7569.4733500913744</v>
      </c>
    </row>
    <row r="73" spans="1:6" ht="38.25">
      <c r="A73" s="360" t="s">
        <v>445</v>
      </c>
      <c r="B73" s="7" t="s">
        <v>20</v>
      </c>
      <c r="C73" s="80" t="s">
        <v>10</v>
      </c>
      <c r="D73" s="72">
        <v>4.5355154045999999</v>
      </c>
      <c r="E73" s="79">
        <v>3494.17</v>
      </c>
      <c r="F73" s="164">
        <v>15847.861861291181</v>
      </c>
    </row>
    <row r="74" spans="1:6" ht="30">
      <c r="A74" s="214" t="s">
        <v>512</v>
      </c>
      <c r="B74" s="7" t="s">
        <v>29</v>
      </c>
      <c r="C74" s="80" t="s">
        <v>28</v>
      </c>
      <c r="D74" s="72">
        <v>5592.6003406250002</v>
      </c>
      <c r="E74" s="79">
        <v>0.96278761200000007</v>
      </c>
      <c r="F74" s="164">
        <v>5384.4863268207309</v>
      </c>
    </row>
    <row r="75" spans="1:6">
      <c r="A75" s="350"/>
      <c r="B75" s="28"/>
      <c r="C75" s="97"/>
      <c r="D75" s="98"/>
      <c r="E75" s="87" t="s">
        <v>17</v>
      </c>
      <c r="F75" s="167">
        <v>85069.097895014056</v>
      </c>
    </row>
    <row r="76" spans="1:6">
      <c r="A76" s="358"/>
      <c r="B76" s="16"/>
      <c r="C76" s="69"/>
      <c r="D76" s="390">
        <v>127.39220603615</v>
      </c>
      <c r="E76" s="99" t="s">
        <v>335</v>
      </c>
      <c r="F76" s="154"/>
    </row>
    <row r="77" spans="1:6">
      <c r="A77" s="361" t="s">
        <v>12</v>
      </c>
      <c r="B77" s="22" t="s">
        <v>2</v>
      </c>
      <c r="C77" s="22"/>
      <c r="D77" s="391"/>
      <c r="E77" s="89"/>
      <c r="F77" s="171"/>
    </row>
    <row r="78" spans="1:6">
      <c r="A78" s="361"/>
      <c r="B78" s="22" t="s">
        <v>219</v>
      </c>
      <c r="C78" s="140">
        <v>2171.5583249999995</v>
      </c>
      <c r="D78" s="140" t="s">
        <v>55</v>
      </c>
      <c r="E78" s="74"/>
      <c r="F78" s="171"/>
    </row>
    <row r="79" spans="1:6">
      <c r="A79" s="362" t="s">
        <v>158</v>
      </c>
      <c r="B79" s="22" t="s">
        <v>159</v>
      </c>
      <c r="C79" s="119">
        <v>1520.0908274999995</v>
      </c>
      <c r="D79" s="65" t="s">
        <v>55</v>
      </c>
      <c r="E79" s="74"/>
      <c r="F79" s="171"/>
    </row>
    <row r="80" spans="1:6">
      <c r="A80" s="356"/>
      <c r="B80" s="31" t="s">
        <v>38</v>
      </c>
      <c r="C80" s="105"/>
      <c r="D80" s="109"/>
      <c r="E80" s="105"/>
      <c r="F80" s="172"/>
    </row>
    <row r="81" spans="1:6" ht="25.5">
      <c r="A81" s="56" t="s">
        <v>521</v>
      </c>
      <c r="B81" s="7" t="s">
        <v>32</v>
      </c>
      <c r="C81" s="80" t="s">
        <v>61</v>
      </c>
      <c r="D81" s="72">
        <v>76.004541374999974</v>
      </c>
      <c r="E81" s="79">
        <v>21.515511298975774</v>
      </c>
      <c r="F81" s="164">
        <v>1635.2765687272836</v>
      </c>
    </row>
    <row r="82" spans="1:6">
      <c r="A82" s="214"/>
      <c r="B82" s="31" t="s">
        <v>39</v>
      </c>
      <c r="C82" s="93"/>
      <c r="D82" s="72"/>
      <c r="E82" s="82"/>
      <c r="F82" s="165"/>
    </row>
    <row r="83" spans="1:6" ht="30">
      <c r="A83" s="214" t="s">
        <v>513</v>
      </c>
      <c r="B83" s="7" t="s">
        <v>76</v>
      </c>
      <c r="C83" s="80" t="s">
        <v>26</v>
      </c>
      <c r="D83" s="81">
        <v>7296.4359719999975</v>
      </c>
      <c r="E83" s="79">
        <v>0.72501990000000005</v>
      </c>
      <c r="F83" s="164">
        <v>5290.0612787758409</v>
      </c>
    </row>
    <row r="84" spans="1:6">
      <c r="A84" s="214"/>
      <c r="B84" s="31" t="s">
        <v>153</v>
      </c>
      <c r="C84" s="113">
        <v>1520.0908274999995</v>
      </c>
      <c r="D84" s="100" t="s">
        <v>55</v>
      </c>
      <c r="E84" s="82"/>
      <c r="F84" s="173"/>
    </row>
    <row r="85" spans="1:6" ht="45">
      <c r="A85" s="57" t="s">
        <v>531</v>
      </c>
      <c r="B85" s="7" t="s">
        <v>54</v>
      </c>
      <c r="C85" s="80" t="s">
        <v>55</v>
      </c>
      <c r="D85" s="72">
        <v>1520.0908274999995</v>
      </c>
      <c r="E85" s="79">
        <v>0.79145399999999999</v>
      </c>
      <c r="F85" s="164">
        <v>1203.0819657881846</v>
      </c>
    </row>
    <row r="86" spans="1:6" ht="25.5">
      <c r="A86" s="357" t="s">
        <v>444</v>
      </c>
      <c r="B86" s="7" t="s">
        <v>52</v>
      </c>
      <c r="C86" s="80" t="s">
        <v>10</v>
      </c>
      <c r="D86" s="92">
        <v>0.68404087237499978</v>
      </c>
      <c r="E86" s="79">
        <v>2260.1</v>
      </c>
      <c r="F86" s="164">
        <v>1546.000775654737</v>
      </c>
    </row>
    <row r="87" spans="1:6" ht="45">
      <c r="A87" s="214" t="s">
        <v>511</v>
      </c>
      <c r="B87" s="7" t="s">
        <v>27</v>
      </c>
      <c r="C87" s="80" t="s">
        <v>26</v>
      </c>
      <c r="D87" s="92">
        <v>22.915369224562493</v>
      </c>
      <c r="E87" s="79">
        <v>1.9022782499999999</v>
      </c>
      <c r="F87" s="164">
        <v>43.591408466604598</v>
      </c>
    </row>
    <row r="88" spans="1:6">
      <c r="A88" s="214"/>
      <c r="B88" s="31" t="s">
        <v>37</v>
      </c>
      <c r="C88" s="113">
        <v>76.004541374999974</v>
      </c>
      <c r="D88" s="100" t="s">
        <v>61</v>
      </c>
      <c r="E88" s="82"/>
      <c r="F88" s="165"/>
    </row>
    <row r="89" spans="1:6" ht="30">
      <c r="A89" s="214" t="s">
        <v>520</v>
      </c>
      <c r="B89" s="7" t="s">
        <v>34</v>
      </c>
      <c r="C89" s="80" t="s">
        <v>10</v>
      </c>
      <c r="D89" s="92">
        <v>182.41089929999993</v>
      </c>
      <c r="E89" s="79">
        <v>115.49960798698795</v>
      </c>
      <c r="F89" s="164">
        <v>21068.387361703928</v>
      </c>
    </row>
    <row r="90" spans="1:6" ht="38.25">
      <c r="A90" s="357" t="s">
        <v>445</v>
      </c>
      <c r="B90" s="7" t="s">
        <v>20</v>
      </c>
      <c r="C90" s="80" t="s">
        <v>10</v>
      </c>
      <c r="D90" s="72">
        <v>10.324456900379996</v>
      </c>
      <c r="E90" s="79">
        <v>3494.17</v>
      </c>
      <c r="F90" s="164">
        <v>36075.407567600771</v>
      </c>
    </row>
    <row r="91" spans="1:6" ht="30">
      <c r="A91" s="214" t="s">
        <v>512</v>
      </c>
      <c r="B91" s="7" t="s">
        <v>29</v>
      </c>
      <c r="C91" s="80" t="s">
        <v>28</v>
      </c>
      <c r="D91" s="72">
        <v>2546.1521360624993</v>
      </c>
      <c r="E91" s="79">
        <v>0.96278761200000007</v>
      </c>
      <c r="F91" s="164">
        <v>2451.4037348683128</v>
      </c>
    </row>
    <row r="92" spans="1:6">
      <c r="A92" s="350"/>
      <c r="B92" s="28"/>
      <c r="C92" s="97"/>
      <c r="D92" s="98"/>
      <c r="E92" s="87" t="s">
        <v>17</v>
      </c>
      <c r="F92" s="167">
        <v>69313.210661585661</v>
      </c>
    </row>
    <row r="93" spans="1:6">
      <c r="A93" s="358"/>
      <c r="B93" s="16"/>
      <c r="C93" s="69"/>
      <c r="D93" s="390">
        <v>45.598071778106089</v>
      </c>
      <c r="E93" s="118" t="s">
        <v>335</v>
      </c>
      <c r="F93" s="154"/>
    </row>
    <row r="94" spans="1:6">
      <c r="A94" s="362" t="s">
        <v>160</v>
      </c>
      <c r="B94" s="22" t="s">
        <v>195</v>
      </c>
      <c r="C94" s="89"/>
      <c r="D94" s="65">
        <v>651.46749749999992</v>
      </c>
      <c r="E94" s="74" t="s">
        <v>55</v>
      </c>
      <c r="F94" s="171"/>
    </row>
    <row r="95" spans="1:6">
      <c r="A95" s="356"/>
      <c r="B95" s="31" t="s">
        <v>38</v>
      </c>
      <c r="C95" s="181">
        <v>16.286687437499999</v>
      </c>
      <c r="D95" s="100" t="s">
        <v>61</v>
      </c>
      <c r="E95" s="182"/>
      <c r="F95" s="157"/>
    </row>
    <row r="96" spans="1:6" ht="25.5">
      <c r="A96" s="57" t="s">
        <v>522</v>
      </c>
      <c r="B96" s="7" t="s">
        <v>162</v>
      </c>
      <c r="C96" s="77" t="s">
        <v>61</v>
      </c>
      <c r="D96" s="92">
        <v>16.286687437499999</v>
      </c>
      <c r="E96" s="79">
        <v>42.386271799934185</v>
      </c>
      <c r="F96" s="164">
        <v>690.33196044644853</v>
      </c>
    </row>
    <row r="97" spans="1:6">
      <c r="A97" s="214"/>
      <c r="B97" s="31" t="s">
        <v>39</v>
      </c>
      <c r="C97" s="93"/>
      <c r="D97" s="72"/>
      <c r="E97" s="82"/>
      <c r="F97" s="165"/>
    </row>
    <row r="98" spans="1:6" ht="30">
      <c r="A98" s="214" t="s">
        <v>513</v>
      </c>
      <c r="B98" s="7" t="s">
        <v>76</v>
      </c>
      <c r="C98" s="80" t="s">
        <v>26</v>
      </c>
      <c r="D98" s="81">
        <v>1563.5219939999999</v>
      </c>
      <c r="E98" s="79">
        <v>0.72501990000000005</v>
      </c>
      <c r="F98" s="164">
        <v>1133.5845597376806</v>
      </c>
    </row>
    <row r="99" spans="1:6">
      <c r="A99" s="214"/>
      <c r="B99" s="31" t="s">
        <v>153</v>
      </c>
      <c r="C99" s="100">
        <v>325.73374874999996</v>
      </c>
      <c r="D99" s="100" t="s">
        <v>55</v>
      </c>
      <c r="E99" s="82"/>
      <c r="F99" s="173"/>
    </row>
    <row r="100" spans="1:6" ht="45">
      <c r="A100" s="57" t="s">
        <v>531</v>
      </c>
      <c r="B100" s="7" t="s">
        <v>54</v>
      </c>
      <c r="C100" s="80" t="s">
        <v>55</v>
      </c>
      <c r="D100" s="72">
        <v>325.73374874999996</v>
      </c>
      <c r="E100" s="79">
        <v>0.79145399999999999</v>
      </c>
      <c r="F100" s="164">
        <v>257.80327838318249</v>
      </c>
    </row>
    <row r="101" spans="1:6" ht="25.5">
      <c r="A101" s="357" t="s">
        <v>444</v>
      </c>
      <c r="B101" s="7" t="s">
        <v>52</v>
      </c>
      <c r="C101" s="80" t="s">
        <v>10</v>
      </c>
      <c r="D101" s="92">
        <v>0.14658018693749997</v>
      </c>
      <c r="E101" s="79">
        <v>2260.1</v>
      </c>
      <c r="F101" s="164">
        <v>331.28588049744366</v>
      </c>
    </row>
    <row r="102" spans="1:6" ht="45">
      <c r="A102" s="214" t="s">
        <v>511</v>
      </c>
      <c r="B102" s="7" t="s">
        <v>27</v>
      </c>
      <c r="C102" s="80" t="s">
        <v>26</v>
      </c>
      <c r="D102" s="92">
        <v>4.9104362624062485</v>
      </c>
      <c r="E102" s="79">
        <v>1.9022782499999999</v>
      </c>
      <c r="F102" s="164">
        <v>9.3410160999866996</v>
      </c>
    </row>
    <row r="103" spans="1:6">
      <c r="A103" s="214"/>
      <c r="B103" s="31" t="s">
        <v>37</v>
      </c>
      <c r="C103" s="100">
        <v>16.286687437499999</v>
      </c>
      <c r="D103" s="100" t="s">
        <v>61</v>
      </c>
      <c r="E103" s="82"/>
      <c r="F103" s="165"/>
    </row>
    <row r="104" spans="1:6" ht="30">
      <c r="A104" s="214" t="s">
        <v>520</v>
      </c>
      <c r="B104" s="7" t="s">
        <v>34</v>
      </c>
      <c r="C104" s="80" t="s">
        <v>10</v>
      </c>
      <c r="D104" s="92">
        <v>39.088049849999997</v>
      </c>
      <c r="E104" s="79">
        <v>115.49960798698795</v>
      </c>
      <c r="F104" s="164">
        <v>4514.6544346508426</v>
      </c>
    </row>
    <row r="105" spans="1:6" ht="38.25">
      <c r="A105" s="357" t="s">
        <v>445</v>
      </c>
      <c r="B105" s="7" t="s">
        <v>20</v>
      </c>
      <c r="C105" s="80" t="s">
        <v>10</v>
      </c>
      <c r="D105" s="72">
        <v>2.2123836215099999</v>
      </c>
      <c r="E105" s="79">
        <v>3494.17</v>
      </c>
      <c r="F105" s="164">
        <v>7730.4444787715966</v>
      </c>
    </row>
    <row r="106" spans="1:6" ht="30">
      <c r="A106" s="214" t="s">
        <v>512</v>
      </c>
      <c r="B106" s="7" t="s">
        <v>29</v>
      </c>
      <c r="C106" s="80" t="s">
        <v>28</v>
      </c>
      <c r="D106" s="72">
        <v>545.60402915625002</v>
      </c>
      <c r="E106" s="79">
        <v>0.96278761200000007</v>
      </c>
      <c r="F106" s="164">
        <v>525.30080032892442</v>
      </c>
    </row>
    <row r="107" spans="1:6">
      <c r="A107" s="358"/>
      <c r="B107" s="46"/>
      <c r="C107" s="69"/>
      <c r="D107" s="95"/>
      <c r="E107" s="99"/>
      <c r="F107" s="156"/>
    </row>
    <row r="108" spans="1:6">
      <c r="A108" s="355"/>
      <c r="B108" s="43" t="s">
        <v>135</v>
      </c>
      <c r="C108" s="100">
        <v>651.46749749999992</v>
      </c>
      <c r="D108" s="100" t="s">
        <v>55</v>
      </c>
      <c r="E108" s="76"/>
      <c r="F108" s="163"/>
    </row>
    <row r="109" spans="1:6" ht="30">
      <c r="A109" s="56" t="s">
        <v>517</v>
      </c>
      <c r="B109" s="42" t="s">
        <v>133</v>
      </c>
      <c r="C109" s="77" t="s">
        <v>55</v>
      </c>
      <c r="D109" s="78">
        <v>651.46749749999992</v>
      </c>
      <c r="E109" s="79">
        <v>3.5109887550200805</v>
      </c>
      <c r="F109" s="164">
        <v>2287.295057983572</v>
      </c>
    </row>
    <row r="110" spans="1:6">
      <c r="A110" s="343"/>
      <c r="B110" s="31" t="s">
        <v>136</v>
      </c>
      <c r="C110" s="80"/>
      <c r="D110" s="81"/>
      <c r="E110" s="82"/>
      <c r="F110" s="165"/>
    </row>
    <row r="111" spans="1:6" ht="30">
      <c r="A111" s="214" t="s">
        <v>509</v>
      </c>
      <c r="B111" s="7" t="s">
        <v>45</v>
      </c>
      <c r="C111" s="80" t="s">
        <v>10</v>
      </c>
      <c r="D111" s="72">
        <v>19.837185298874996</v>
      </c>
      <c r="E111" s="79">
        <v>0.61823799999999995</v>
      </c>
      <c r="F111" s="164">
        <v>12.264101764805879</v>
      </c>
    </row>
    <row r="112" spans="1:6" ht="30">
      <c r="A112" s="214" t="s">
        <v>513</v>
      </c>
      <c r="B112" s="7" t="s">
        <v>76</v>
      </c>
      <c r="C112" s="80" t="s">
        <v>26</v>
      </c>
      <c r="D112" s="81">
        <v>664.54570751231233</v>
      </c>
      <c r="E112" s="79">
        <v>0.72501990000000005</v>
      </c>
      <c r="F112" s="164">
        <v>481.80886240600597</v>
      </c>
    </row>
    <row r="113" spans="1:6">
      <c r="A113" s="345"/>
      <c r="B113" s="37"/>
      <c r="C113" s="83"/>
      <c r="D113" s="84"/>
      <c r="E113" s="85"/>
      <c r="F113" s="166"/>
    </row>
    <row r="114" spans="1:6" ht="25.5">
      <c r="A114" s="357" t="s">
        <v>446</v>
      </c>
      <c r="B114" s="7" t="s">
        <v>210</v>
      </c>
      <c r="C114" s="80" t="s">
        <v>10</v>
      </c>
      <c r="D114" s="72">
        <v>1.9544024924999999</v>
      </c>
      <c r="E114" s="79">
        <v>3417.73</v>
      </c>
      <c r="F114" s="164">
        <v>6679.6200306920246</v>
      </c>
    </row>
    <row r="115" spans="1:6" ht="45">
      <c r="A115" s="214" t="s">
        <v>511</v>
      </c>
      <c r="B115" s="7" t="s">
        <v>27</v>
      </c>
      <c r="C115" s="80" t="s">
        <v>26</v>
      </c>
      <c r="D115" s="72">
        <v>65.472483498749995</v>
      </c>
      <c r="E115" s="79">
        <v>1.9022782499999999</v>
      </c>
      <c r="F115" s="164">
        <v>124.54688133315601</v>
      </c>
    </row>
    <row r="116" spans="1:6">
      <c r="A116" s="345"/>
      <c r="B116" s="37"/>
      <c r="C116" s="83"/>
      <c r="D116" s="86"/>
      <c r="E116" s="87" t="s">
        <v>17</v>
      </c>
      <c r="F116" s="167">
        <v>24778.281343095674</v>
      </c>
    </row>
    <row r="117" spans="1:6">
      <c r="A117" s="358"/>
      <c r="B117" s="46"/>
      <c r="C117" s="69"/>
      <c r="D117" s="390">
        <v>38.034562642314597</v>
      </c>
      <c r="E117" s="118" t="s">
        <v>335</v>
      </c>
      <c r="F117" s="154"/>
    </row>
    <row r="118" spans="1:6">
      <c r="A118" s="361" t="s">
        <v>13</v>
      </c>
      <c r="B118" s="22" t="s">
        <v>3</v>
      </c>
      <c r="C118" s="89"/>
      <c r="D118" s="65"/>
      <c r="E118" s="89"/>
      <c r="F118" s="171"/>
    </row>
    <row r="119" spans="1:6">
      <c r="A119" s="361"/>
      <c r="B119" s="22" t="s">
        <v>222</v>
      </c>
      <c r="C119" s="140">
        <v>1123.2582125000001</v>
      </c>
      <c r="D119" s="140" t="s">
        <v>55</v>
      </c>
      <c r="E119" s="74"/>
      <c r="F119" s="171"/>
    </row>
    <row r="120" spans="1:6">
      <c r="A120" s="362" t="s">
        <v>163</v>
      </c>
      <c r="B120" s="22" t="s">
        <v>164</v>
      </c>
      <c r="C120" s="65">
        <v>786.28074875000004</v>
      </c>
      <c r="D120" s="65" t="s">
        <v>55</v>
      </c>
      <c r="E120" s="74"/>
      <c r="F120" s="171"/>
    </row>
    <row r="121" spans="1:6">
      <c r="A121" s="356"/>
      <c r="B121" s="31" t="s">
        <v>38</v>
      </c>
      <c r="C121" s="181">
        <v>39.314037437500005</v>
      </c>
      <c r="D121" s="100" t="s">
        <v>61</v>
      </c>
      <c r="E121" s="182"/>
      <c r="F121" s="157"/>
    </row>
    <row r="122" spans="1:6" ht="25.5">
      <c r="A122" s="56" t="s">
        <v>521</v>
      </c>
      <c r="B122" s="7" t="s">
        <v>32</v>
      </c>
      <c r="C122" s="77" t="s">
        <v>61</v>
      </c>
      <c r="D122" s="92">
        <v>39.314037437500005</v>
      </c>
      <c r="E122" s="79">
        <v>21.515511298975774</v>
      </c>
      <c r="F122" s="164">
        <v>845.86161669488797</v>
      </c>
    </row>
    <row r="123" spans="1:6">
      <c r="A123" s="214"/>
      <c r="B123" s="31" t="s">
        <v>39</v>
      </c>
      <c r="C123" s="93"/>
      <c r="D123" s="72"/>
      <c r="E123" s="82"/>
      <c r="F123" s="165"/>
    </row>
    <row r="124" spans="1:6" ht="30">
      <c r="A124" s="214" t="s">
        <v>513</v>
      </c>
      <c r="B124" s="7" t="s">
        <v>76</v>
      </c>
      <c r="C124" s="80" t="s">
        <v>26</v>
      </c>
      <c r="D124" s="81">
        <v>3774.1475940000005</v>
      </c>
      <c r="E124" s="79">
        <v>0.72501990000000005</v>
      </c>
      <c r="F124" s="164">
        <v>2736.332111187121</v>
      </c>
    </row>
    <row r="125" spans="1:6">
      <c r="A125" s="214"/>
      <c r="B125" s="31" t="s">
        <v>148</v>
      </c>
      <c r="C125" s="100">
        <v>47.176844925000005</v>
      </c>
      <c r="D125" s="100" t="s">
        <v>61</v>
      </c>
      <c r="E125" s="82"/>
      <c r="F125" s="165"/>
    </row>
    <row r="126" spans="1:6" ht="30">
      <c r="A126" s="57" t="s">
        <v>527</v>
      </c>
      <c r="B126" s="7" t="s">
        <v>305</v>
      </c>
      <c r="C126" s="80" t="s">
        <v>61</v>
      </c>
      <c r="D126" s="72">
        <v>47.176844925000005</v>
      </c>
      <c r="E126" s="79">
        <v>138.58000000000001</v>
      </c>
      <c r="F126" s="164">
        <v>6537.7671697065016</v>
      </c>
    </row>
    <row r="127" spans="1:6" ht="30">
      <c r="A127" s="214">
        <v>4729</v>
      </c>
      <c r="B127" s="7" t="s">
        <v>49</v>
      </c>
      <c r="C127" s="80" t="s">
        <v>61</v>
      </c>
      <c r="D127" s="72">
        <v>47.176844925000005</v>
      </c>
      <c r="E127" s="79">
        <v>99.02</v>
      </c>
      <c r="F127" s="164">
        <v>4671.4511844735007</v>
      </c>
    </row>
    <row r="128" spans="1:6" ht="30">
      <c r="A128" s="214" t="s">
        <v>513</v>
      </c>
      <c r="B128" s="7" t="s">
        <v>76</v>
      </c>
      <c r="C128" s="80" t="s">
        <v>26</v>
      </c>
      <c r="D128" s="72">
        <v>2370.6364574812501</v>
      </c>
      <c r="E128" s="79">
        <v>0.72501990000000005</v>
      </c>
      <c r="F128" s="164">
        <v>1718.7586073394102</v>
      </c>
    </row>
    <row r="129" spans="1:6">
      <c r="A129" s="214"/>
      <c r="B129" s="31" t="s">
        <v>292</v>
      </c>
      <c r="C129" s="93"/>
      <c r="D129" s="72"/>
      <c r="E129" s="82"/>
      <c r="F129" s="165"/>
    </row>
    <row r="130" spans="1:6" ht="30">
      <c r="A130" s="214" t="s">
        <v>509</v>
      </c>
      <c r="B130" s="7" t="s">
        <v>45</v>
      </c>
      <c r="C130" s="80" t="s">
        <v>10</v>
      </c>
      <c r="D130" s="81">
        <v>70.765267387500003</v>
      </c>
      <c r="E130" s="79">
        <v>0.61823799999999995</v>
      </c>
      <c r="F130" s="164">
        <v>43.749777379113226</v>
      </c>
    </row>
    <row r="131" spans="1:6" ht="30">
      <c r="A131" s="214" t="s">
        <v>513</v>
      </c>
      <c r="B131" s="7" t="s">
        <v>76</v>
      </c>
      <c r="C131" s="80" t="s">
        <v>26</v>
      </c>
      <c r="D131" s="81">
        <v>2830.6106955</v>
      </c>
      <c r="E131" s="79">
        <v>0.72501990000000005</v>
      </c>
      <c r="F131" s="164">
        <v>2052.2490833903407</v>
      </c>
    </row>
    <row r="132" spans="1:6">
      <c r="A132" s="214"/>
      <c r="B132" s="31" t="s">
        <v>36</v>
      </c>
      <c r="C132" s="100">
        <v>235.884224625</v>
      </c>
      <c r="D132" s="100" t="s">
        <v>55</v>
      </c>
      <c r="E132" s="186"/>
      <c r="F132" s="173"/>
    </row>
    <row r="133" spans="1:6" ht="30">
      <c r="A133" s="214" t="s">
        <v>530</v>
      </c>
      <c r="B133" s="7" t="s">
        <v>24</v>
      </c>
      <c r="C133" s="80" t="s">
        <v>55</v>
      </c>
      <c r="D133" s="72">
        <v>235.884224625</v>
      </c>
      <c r="E133" s="79">
        <v>0.96681000000000006</v>
      </c>
      <c r="F133" s="164">
        <v>228.05522720969626</v>
      </c>
    </row>
    <row r="134" spans="1:6" ht="25.5">
      <c r="A134" s="357" t="s">
        <v>443</v>
      </c>
      <c r="B134" s="7" t="s">
        <v>51</v>
      </c>
      <c r="C134" s="80" t="s">
        <v>10</v>
      </c>
      <c r="D134" s="92">
        <v>0.28306106954999999</v>
      </c>
      <c r="E134" s="79">
        <v>5564.17</v>
      </c>
      <c r="F134" s="164">
        <v>1574.9999113580234</v>
      </c>
    </row>
    <row r="135" spans="1:6" ht="45">
      <c r="A135" s="214" t="s">
        <v>511</v>
      </c>
      <c r="B135" s="7" t="s">
        <v>27</v>
      </c>
      <c r="C135" s="80" t="s">
        <v>26</v>
      </c>
      <c r="D135" s="92">
        <v>9.4825458299249998</v>
      </c>
      <c r="E135" s="79">
        <v>1.9022782499999999</v>
      </c>
      <c r="F135" s="164">
        <v>18.038440686894525</v>
      </c>
    </row>
    <row r="136" spans="1:6">
      <c r="A136" s="214"/>
      <c r="B136" s="31" t="s">
        <v>153</v>
      </c>
      <c r="C136" s="100">
        <v>550.39652412500004</v>
      </c>
      <c r="D136" s="100" t="s">
        <v>55</v>
      </c>
      <c r="E136" s="82"/>
      <c r="F136" s="173"/>
    </row>
    <row r="137" spans="1:6" ht="45">
      <c r="A137" s="57" t="s">
        <v>531</v>
      </c>
      <c r="B137" s="7" t="s">
        <v>54</v>
      </c>
      <c r="C137" s="80" t="s">
        <v>55</v>
      </c>
      <c r="D137" s="72">
        <v>550.39652412500004</v>
      </c>
      <c r="E137" s="79">
        <v>0.79145399999999999</v>
      </c>
      <c r="F137" s="164">
        <v>435.61353060482776</v>
      </c>
    </row>
    <row r="138" spans="1:6" ht="25.5">
      <c r="A138" s="357" t="s">
        <v>444</v>
      </c>
      <c r="B138" s="7" t="s">
        <v>52</v>
      </c>
      <c r="C138" s="80" t="s">
        <v>10</v>
      </c>
      <c r="D138" s="92">
        <v>0.24767843585625002</v>
      </c>
      <c r="E138" s="79">
        <v>2260.1</v>
      </c>
      <c r="F138" s="164">
        <v>559.77803287871063</v>
      </c>
    </row>
    <row r="139" spans="1:6" ht="45">
      <c r="A139" s="214" t="s">
        <v>511</v>
      </c>
      <c r="B139" s="7" t="s">
        <v>27</v>
      </c>
      <c r="C139" s="80" t="s">
        <v>26</v>
      </c>
      <c r="D139" s="92">
        <v>8.2972276011843764</v>
      </c>
      <c r="E139" s="79">
        <v>1.9022782499999999</v>
      </c>
      <c r="F139" s="164">
        <v>15.783635601032714</v>
      </c>
    </row>
    <row r="140" spans="1:6">
      <c r="A140" s="214"/>
      <c r="B140" s="31" t="s">
        <v>37</v>
      </c>
      <c r="C140" s="100">
        <v>39.314037437500005</v>
      </c>
      <c r="D140" s="100" t="s">
        <v>61</v>
      </c>
      <c r="E140" s="82"/>
      <c r="F140" s="165"/>
    </row>
    <row r="141" spans="1:6" ht="30">
      <c r="A141" s="214" t="s">
        <v>520</v>
      </c>
      <c r="B141" s="7" t="s">
        <v>34</v>
      </c>
      <c r="C141" s="80" t="s">
        <v>10</v>
      </c>
      <c r="D141" s="92">
        <v>94.353689850000009</v>
      </c>
      <c r="E141" s="79">
        <v>115.49960798698795</v>
      </c>
      <c r="F141" s="164">
        <v>10897.814189800845</v>
      </c>
    </row>
    <row r="142" spans="1:6" ht="38.25">
      <c r="A142" s="357" t="s">
        <v>445</v>
      </c>
      <c r="B142" s="7" t="s">
        <v>20</v>
      </c>
      <c r="C142" s="80" t="s">
        <v>10</v>
      </c>
      <c r="D142" s="72">
        <v>5.3404188455100003</v>
      </c>
      <c r="E142" s="79">
        <v>3494.17</v>
      </c>
      <c r="F142" s="164">
        <v>18660.331317415679</v>
      </c>
    </row>
    <row r="143" spans="1:6" ht="30">
      <c r="A143" s="214" t="s">
        <v>512</v>
      </c>
      <c r="B143" s="7" t="s">
        <v>29</v>
      </c>
      <c r="C143" s="80" t="s">
        <v>28</v>
      </c>
      <c r="D143" s="72">
        <v>1317.0202541562501</v>
      </c>
      <c r="E143" s="79">
        <v>0.96278761200000007</v>
      </c>
      <c r="F143" s="164">
        <v>1268.0107854547291</v>
      </c>
    </row>
    <row r="144" spans="1:6">
      <c r="A144" s="350"/>
      <c r="B144" s="28"/>
      <c r="C144" s="97"/>
      <c r="D144" s="98"/>
      <c r="E144" s="87" t="s">
        <v>17</v>
      </c>
      <c r="F144" s="167">
        <v>52264.594621181321</v>
      </c>
    </row>
    <row r="145" spans="1:6">
      <c r="A145" s="358"/>
      <c r="B145" s="16"/>
      <c r="C145" s="69"/>
      <c r="D145" s="390">
        <v>66.470652758915477</v>
      </c>
      <c r="E145" s="118" t="s">
        <v>335</v>
      </c>
      <c r="F145" s="154"/>
    </row>
    <row r="146" spans="1:6">
      <c r="A146" s="361"/>
      <c r="B146" s="22" t="s">
        <v>221</v>
      </c>
      <c r="C146" s="140">
        <v>4698.0728250000011</v>
      </c>
      <c r="D146" s="140" t="s">
        <v>55</v>
      </c>
      <c r="E146" s="74"/>
      <c r="F146" s="171"/>
    </row>
    <row r="147" spans="1:6">
      <c r="A147" s="362" t="s">
        <v>165</v>
      </c>
      <c r="B147" s="22" t="s">
        <v>164</v>
      </c>
      <c r="C147" s="65">
        <v>3288.6509775000004</v>
      </c>
      <c r="D147" s="65" t="s">
        <v>55</v>
      </c>
      <c r="E147" s="89"/>
      <c r="F147" s="171"/>
    </row>
    <row r="148" spans="1:6">
      <c r="A148" s="356"/>
      <c r="B148" s="31" t="s">
        <v>38</v>
      </c>
      <c r="C148" s="100">
        <v>246.64882331250001</v>
      </c>
      <c r="D148" s="100" t="s">
        <v>61</v>
      </c>
      <c r="E148" s="101"/>
      <c r="F148" s="172"/>
    </row>
    <row r="149" spans="1:6" ht="25.5">
      <c r="A149" s="56" t="s">
        <v>521</v>
      </c>
      <c r="B149" s="7" t="s">
        <v>32</v>
      </c>
      <c r="C149" s="80" t="s">
        <v>61</v>
      </c>
      <c r="D149" s="72">
        <v>246.64882331250001</v>
      </c>
      <c r="E149" s="82">
        <v>21.515511298975774</v>
      </c>
      <c r="F149" s="164">
        <v>5306.7755448591734</v>
      </c>
    </row>
    <row r="150" spans="1:6">
      <c r="A150" s="214"/>
      <c r="B150" s="31" t="s">
        <v>39</v>
      </c>
      <c r="C150" s="93"/>
      <c r="D150" s="72"/>
      <c r="E150" s="82"/>
      <c r="F150" s="165"/>
    </row>
    <row r="151" spans="1:6" ht="30">
      <c r="A151" s="214" t="s">
        <v>513</v>
      </c>
      <c r="B151" s="7" t="s">
        <v>76</v>
      </c>
      <c r="C151" s="80" t="s">
        <v>26</v>
      </c>
      <c r="D151" s="81">
        <v>19830.565394325</v>
      </c>
      <c r="E151" s="79">
        <v>0.72501990000000005</v>
      </c>
      <c r="F151" s="164">
        <v>14377.554539136972</v>
      </c>
    </row>
    <row r="152" spans="1:6">
      <c r="A152" s="214"/>
      <c r="B152" s="31" t="s">
        <v>148</v>
      </c>
      <c r="C152" s="122">
        <v>295.97858797499998</v>
      </c>
      <c r="D152" s="100" t="s">
        <v>61</v>
      </c>
      <c r="E152" s="82"/>
      <c r="F152" s="165"/>
    </row>
    <row r="153" spans="1:6" ht="30">
      <c r="A153" s="57" t="s">
        <v>527</v>
      </c>
      <c r="B153" s="7" t="s">
        <v>305</v>
      </c>
      <c r="C153" s="80" t="s">
        <v>61</v>
      </c>
      <c r="D153" s="72">
        <v>295.97858797499998</v>
      </c>
      <c r="E153" s="79">
        <v>138.58000000000001</v>
      </c>
      <c r="F153" s="164">
        <v>41016.712721575503</v>
      </c>
    </row>
    <row r="154" spans="1:6" ht="30">
      <c r="A154" s="214">
        <v>4729</v>
      </c>
      <c r="B154" s="7" t="s">
        <v>49</v>
      </c>
      <c r="C154" s="80" t="s">
        <v>61</v>
      </c>
      <c r="D154" s="72">
        <v>295.97858797499998</v>
      </c>
      <c r="E154" s="79">
        <v>99.02</v>
      </c>
      <c r="F154" s="164">
        <v>29307.799781284499</v>
      </c>
    </row>
    <row r="155" spans="1:6" ht="30">
      <c r="A155" s="214" t="s">
        <v>513</v>
      </c>
      <c r="B155" s="7" t="s">
        <v>76</v>
      </c>
      <c r="C155" s="80" t="s">
        <v>26</v>
      </c>
      <c r="D155" s="72">
        <v>14872.92404574375</v>
      </c>
      <c r="E155" s="79">
        <v>0.72501990000000005</v>
      </c>
      <c r="F155" s="164">
        <v>10783.165904352731</v>
      </c>
    </row>
    <row r="156" spans="1:6">
      <c r="A156" s="214"/>
      <c r="B156" s="31" t="s">
        <v>292</v>
      </c>
      <c r="C156" s="93"/>
      <c r="D156" s="72"/>
      <c r="E156" s="82"/>
      <c r="F156" s="165"/>
    </row>
    <row r="157" spans="1:6" ht="30">
      <c r="A157" s="214" t="s">
        <v>509</v>
      </c>
      <c r="B157" s="7" t="s">
        <v>45</v>
      </c>
      <c r="C157" s="80" t="s">
        <v>10</v>
      </c>
      <c r="D157" s="81">
        <v>443.96788196249997</v>
      </c>
      <c r="E157" s="79">
        <v>0.61823799999999995</v>
      </c>
      <c r="F157" s="164">
        <v>274.47781540873206</v>
      </c>
    </row>
    <row r="158" spans="1:6" ht="30">
      <c r="A158" s="214" t="s">
        <v>513</v>
      </c>
      <c r="B158" s="7" t="s">
        <v>76</v>
      </c>
      <c r="C158" s="80" t="s">
        <v>26</v>
      </c>
      <c r="D158" s="81">
        <v>17758.7152785</v>
      </c>
      <c r="E158" s="79">
        <v>0.72501990000000005</v>
      </c>
      <c r="F158" s="164">
        <v>12875.421975346542</v>
      </c>
    </row>
    <row r="159" spans="1:6">
      <c r="A159" s="214"/>
      <c r="B159" s="31" t="s">
        <v>36</v>
      </c>
      <c r="C159" s="113">
        <v>986.59529325000005</v>
      </c>
      <c r="D159" s="100" t="s">
        <v>55</v>
      </c>
      <c r="E159" s="82"/>
      <c r="F159" s="173"/>
    </row>
    <row r="160" spans="1:6" ht="30">
      <c r="A160" s="214" t="s">
        <v>530</v>
      </c>
      <c r="B160" s="7" t="s">
        <v>24</v>
      </c>
      <c r="C160" s="80" t="s">
        <v>55</v>
      </c>
      <c r="D160" s="72">
        <v>986.59529325000005</v>
      </c>
      <c r="E160" s="79">
        <v>0.96681000000000006</v>
      </c>
      <c r="F160" s="164">
        <v>953.85019546703256</v>
      </c>
    </row>
    <row r="161" spans="1:6" ht="25.5">
      <c r="A161" s="357" t="s">
        <v>443</v>
      </c>
      <c r="B161" s="7" t="s">
        <v>51</v>
      </c>
      <c r="C161" s="80" t="s">
        <v>10</v>
      </c>
      <c r="D161" s="92">
        <v>1.1839143518999999</v>
      </c>
      <c r="E161" s="79">
        <v>5564.17</v>
      </c>
      <c r="F161" s="164">
        <v>6587.5007194114223</v>
      </c>
    </row>
    <row r="162" spans="1:6" ht="45">
      <c r="A162" s="214" t="s">
        <v>511</v>
      </c>
      <c r="B162" s="7" t="s">
        <v>27</v>
      </c>
      <c r="C162" s="80" t="s">
        <v>26</v>
      </c>
      <c r="D162" s="92">
        <v>39.661130788649999</v>
      </c>
      <c r="E162" s="79">
        <v>1.9022782499999999</v>
      </c>
      <c r="F162" s="164">
        <v>75.446506469654238</v>
      </c>
    </row>
    <row r="163" spans="1:6">
      <c r="A163" s="214"/>
      <c r="B163" s="31" t="s">
        <v>153</v>
      </c>
      <c r="C163" s="113">
        <v>2302.0556842500005</v>
      </c>
      <c r="D163" s="100" t="s">
        <v>55</v>
      </c>
      <c r="E163" s="82"/>
      <c r="F163" s="173"/>
    </row>
    <row r="164" spans="1:6" ht="45">
      <c r="A164" s="57" t="s">
        <v>531</v>
      </c>
      <c r="B164" s="7" t="s">
        <v>54</v>
      </c>
      <c r="C164" s="80" t="s">
        <v>55</v>
      </c>
      <c r="D164" s="72">
        <v>2302.0556842500005</v>
      </c>
      <c r="E164" s="79">
        <v>0.79145399999999999</v>
      </c>
      <c r="F164" s="164">
        <v>1821.9711795223998</v>
      </c>
    </row>
    <row r="165" spans="1:6" ht="25.5">
      <c r="A165" s="357" t="s">
        <v>444</v>
      </c>
      <c r="B165" s="7" t="s">
        <v>52</v>
      </c>
      <c r="C165" s="80" t="s">
        <v>10</v>
      </c>
      <c r="D165" s="92">
        <v>1.0359250579125001</v>
      </c>
      <c r="E165" s="79">
        <v>2260.1</v>
      </c>
      <c r="F165" s="164">
        <v>2341.2942233880412</v>
      </c>
    </row>
    <row r="166" spans="1:6" ht="45">
      <c r="A166" s="214" t="s">
        <v>511</v>
      </c>
      <c r="B166" s="7" t="s">
        <v>27</v>
      </c>
      <c r="C166" s="80" t="s">
        <v>26</v>
      </c>
      <c r="D166" s="92">
        <v>34.703489440068751</v>
      </c>
      <c r="E166" s="79">
        <v>1.9022782499999999</v>
      </c>
      <c r="F166" s="164">
        <v>66.015693160947464</v>
      </c>
    </row>
    <row r="167" spans="1:6">
      <c r="A167" s="214"/>
      <c r="B167" s="31" t="s">
        <v>37</v>
      </c>
      <c r="C167" s="100">
        <v>246.64882331250001</v>
      </c>
      <c r="D167" s="100" t="s">
        <v>61</v>
      </c>
      <c r="E167" s="82"/>
      <c r="F167" s="165"/>
    </row>
    <row r="168" spans="1:6" ht="30">
      <c r="A168" s="214" t="s">
        <v>520</v>
      </c>
      <c r="B168" s="7" t="s">
        <v>34</v>
      </c>
      <c r="C168" s="80" t="s">
        <v>10</v>
      </c>
      <c r="D168" s="92">
        <v>591.95717594999996</v>
      </c>
      <c r="E168" s="79">
        <v>115.49960798698795</v>
      </c>
      <c r="F168" s="164">
        <v>68370.821767309448</v>
      </c>
    </row>
    <row r="169" spans="1:6" ht="38.25">
      <c r="A169" s="357" t="s">
        <v>445</v>
      </c>
      <c r="B169" s="7" t="s">
        <v>20</v>
      </c>
      <c r="C169" s="80" t="s">
        <v>10</v>
      </c>
      <c r="D169" s="72">
        <v>33.504776158769999</v>
      </c>
      <c r="E169" s="79">
        <v>3494.17</v>
      </c>
      <c r="F169" s="164">
        <v>117071.38371068938</v>
      </c>
    </row>
    <row r="170" spans="1:6" ht="30">
      <c r="A170" s="214" t="s">
        <v>512</v>
      </c>
      <c r="B170" s="7" t="s">
        <v>29</v>
      </c>
      <c r="C170" s="80" t="s">
        <v>28</v>
      </c>
      <c r="D170" s="72">
        <v>8262.7355809687506</v>
      </c>
      <c r="E170" s="79">
        <v>0.96278761200000007</v>
      </c>
      <c r="F170" s="164">
        <v>7955.2594585883362</v>
      </c>
    </row>
    <row r="171" spans="1:6">
      <c r="A171" s="350"/>
      <c r="B171" s="28"/>
      <c r="C171" s="97"/>
      <c r="D171" s="98"/>
      <c r="E171" s="87" t="s">
        <v>17</v>
      </c>
      <c r="F171" s="167">
        <v>319185.4517359708</v>
      </c>
    </row>
    <row r="172" spans="1:6">
      <c r="A172" s="363"/>
      <c r="B172" s="46"/>
      <c r="C172" s="106"/>
      <c r="D172" s="390">
        <v>97.05665147190912</v>
      </c>
      <c r="E172" s="99" t="s">
        <v>335</v>
      </c>
      <c r="F172" s="262"/>
    </row>
    <row r="173" spans="1:6">
      <c r="A173" s="362"/>
      <c r="B173" s="22" t="s">
        <v>220</v>
      </c>
      <c r="C173" s="140">
        <v>427.31391250000001</v>
      </c>
      <c r="D173" s="140" t="s">
        <v>55</v>
      </c>
      <c r="E173" s="74"/>
      <c r="F173" s="171"/>
    </row>
    <row r="174" spans="1:6">
      <c r="A174" s="362" t="s">
        <v>170</v>
      </c>
      <c r="B174" s="22" t="s">
        <v>164</v>
      </c>
      <c r="C174" s="65">
        <v>299.11973875000001</v>
      </c>
      <c r="D174" s="65" t="s">
        <v>55</v>
      </c>
      <c r="E174" s="74"/>
      <c r="F174" s="171"/>
    </row>
    <row r="175" spans="1:6">
      <c r="A175" s="356"/>
      <c r="B175" s="31" t="s">
        <v>38</v>
      </c>
      <c r="C175" s="122">
        <v>29.911973875000001</v>
      </c>
      <c r="D175" s="100" t="s">
        <v>61</v>
      </c>
      <c r="E175" s="101"/>
      <c r="F175" s="172"/>
    </row>
    <row r="176" spans="1:6" ht="25.5">
      <c r="A176" s="56" t="s">
        <v>521</v>
      </c>
      <c r="B176" s="7" t="s">
        <v>32</v>
      </c>
      <c r="C176" s="80" t="s">
        <v>61</v>
      </c>
      <c r="D176" s="72">
        <v>29.911973875000001</v>
      </c>
      <c r="E176" s="82">
        <v>21.515511298975774</v>
      </c>
      <c r="F176" s="164">
        <v>643.57141188223068</v>
      </c>
    </row>
    <row r="177" spans="1:6">
      <c r="A177" s="214"/>
      <c r="B177" s="31" t="s">
        <v>39</v>
      </c>
      <c r="C177" s="93"/>
      <c r="D177" s="72"/>
      <c r="E177" s="82"/>
      <c r="F177" s="165"/>
    </row>
    <row r="178" spans="1:6" ht="30">
      <c r="A178" s="214" t="s">
        <v>513</v>
      </c>
      <c r="B178" s="7" t="s">
        <v>76</v>
      </c>
      <c r="C178" s="80" t="s">
        <v>26</v>
      </c>
      <c r="D178" s="81">
        <v>2404.9226995499998</v>
      </c>
      <c r="E178" s="79">
        <v>0.72501990000000005</v>
      </c>
      <c r="F178" s="164">
        <v>1743.6168151354711</v>
      </c>
    </row>
    <row r="179" spans="1:6">
      <c r="A179" s="214"/>
      <c r="B179" s="31" t="s">
        <v>148</v>
      </c>
      <c r="C179" s="100">
        <v>35.894368650000004</v>
      </c>
      <c r="D179" s="100" t="s">
        <v>61</v>
      </c>
      <c r="E179" s="82"/>
      <c r="F179" s="165"/>
    </row>
    <row r="180" spans="1:6" ht="30">
      <c r="A180" s="57" t="s">
        <v>527</v>
      </c>
      <c r="B180" s="7" t="s">
        <v>305</v>
      </c>
      <c r="C180" s="80" t="s">
        <v>61</v>
      </c>
      <c r="D180" s="72">
        <v>35.894368650000004</v>
      </c>
      <c r="E180" s="79">
        <v>138.58000000000001</v>
      </c>
      <c r="F180" s="164">
        <v>4974.2416075170013</v>
      </c>
    </row>
    <row r="181" spans="1:6" ht="30">
      <c r="A181" s="214">
        <v>4729</v>
      </c>
      <c r="B181" s="7" t="s">
        <v>49</v>
      </c>
      <c r="C181" s="80" t="s">
        <v>61</v>
      </c>
      <c r="D181" s="72">
        <v>35.894368650000004</v>
      </c>
      <c r="E181" s="79">
        <v>99.02</v>
      </c>
      <c r="F181" s="164">
        <v>3554.2603837230004</v>
      </c>
    </row>
    <row r="182" spans="1:6" ht="30">
      <c r="A182" s="214" t="s">
        <v>513</v>
      </c>
      <c r="B182" s="7" t="s">
        <v>76</v>
      </c>
      <c r="C182" s="80" t="s">
        <v>26</v>
      </c>
      <c r="D182" s="72">
        <v>1803.6920246625002</v>
      </c>
      <c r="E182" s="79">
        <v>0.72501990000000005</v>
      </c>
      <c r="F182" s="164">
        <v>1307.7126113516035</v>
      </c>
    </row>
    <row r="183" spans="1:6">
      <c r="A183" s="214"/>
      <c r="B183" s="31" t="s">
        <v>292</v>
      </c>
      <c r="C183" s="93"/>
      <c r="D183" s="72"/>
      <c r="E183" s="82"/>
      <c r="F183" s="165"/>
    </row>
    <row r="184" spans="1:6" ht="30">
      <c r="A184" s="214" t="s">
        <v>509</v>
      </c>
      <c r="B184" s="7" t="s">
        <v>45</v>
      </c>
      <c r="C184" s="80" t="s">
        <v>10</v>
      </c>
      <c r="D184" s="81">
        <v>53.841552975000006</v>
      </c>
      <c r="E184" s="79">
        <v>0.61823799999999995</v>
      </c>
      <c r="F184" s="164">
        <v>33.286894028158052</v>
      </c>
    </row>
    <row r="185" spans="1:6" ht="30">
      <c r="A185" s="214" t="s">
        <v>513</v>
      </c>
      <c r="B185" s="7" t="s">
        <v>76</v>
      </c>
      <c r="C185" s="80" t="s">
        <v>26</v>
      </c>
      <c r="D185" s="81">
        <v>2153.6621190000001</v>
      </c>
      <c r="E185" s="79">
        <v>0.72501990000000005</v>
      </c>
      <c r="F185" s="164">
        <v>1561.4478941511682</v>
      </c>
    </row>
    <row r="186" spans="1:6">
      <c r="A186" s="214"/>
      <c r="B186" s="31" t="s">
        <v>36</v>
      </c>
      <c r="C186" s="100">
        <v>89.735921625000003</v>
      </c>
      <c r="D186" s="100" t="s">
        <v>55</v>
      </c>
      <c r="E186" s="82"/>
      <c r="F186" s="173"/>
    </row>
    <row r="187" spans="1:6" ht="30">
      <c r="A187" s="214" t="s">
        <v>530</v>
      </c>
      <c r="B187" s="7" t="s">
        <v>24</v>
      </c>
      <c r="C187" s="80" t="s">
        <v>55</v>
      </c>
      <c r="D187" s="72">
        <v>89.735921625000003</v>
      </c>
      <c r="E187" s="79">
        <v>0.96681000000000006</v>
      </c>
      <c r="F187" s="164">
        <v>86.757586386266254</v>
      </c>
    </row>
    <row r="188" spans="1:6" ht="25.5">
      <c r="A188" s="357" t="s">
        <v>443</v>
      </c>
      <c r="B188" s="7" t="s">
        <v>51</v>
      </c>
      <c r="C188" s="80" t="s">
        <v>10</v>
      </c>
      <c r="D188" s="92">
        <v>0.10768310595</v>
      </c>
      <c r="E188" s="79">
        <v>5564.17</v>
      </c>
      <c r="F188" s="164">
        <v>599.1671076338115</v>
      </c>
    </row>
    <row r="189" spans="1:6" ht="45">
      <c r="A189" s="214" t="s">
        <v>511</v>
      </c>
      <c r="B189" s="7" t="s">
        <v>27</v>
      </c>
      <c r="C189" s="80" t="s">
        <v>26</v>
      </c>
      <c r="D189" s="92">
        <v>3.6073840493249998</v>
      </c>
      <c r="E189" s="79">
        <v>1.9022782499999999</v>
      </c>
      <c r="F189" s="164">
        <v>6.862248216427874</v>
      </c>
    </row>
    <row r="190" spans="1:6">
      <c r="A190" s="214"/>
      <c r="B190" s="31" t="s">
        <v>153</v>
      </c>
      <c r="C190" s="100">
        <v>209.38381712500001</v>
      </c>
      <c r="D190" s="100" t="s">
        <v>55</v>
      </c>
      <c r="E190" s="82"/>
      <c r="F190" s="174"/>
    </row>
    <row r="191" spans="1:6" ht="45">
      <c r="A191" s="57" t="s">
        <v>531</v>
      </c>
      <c r="B191" s="7" t="s">
        <v>54</v>
      </c>
      <c r="C191" s="80" t="s">
        <v>55</v>
      </c>
      <c r="D191" s="72">
        <v>209.38381712500001</v>
      </c>
      <c r="E191" s="79">
        <v>0.79145399999999999</v>
      </c>
      <c r="F191" s="164">
        <v>165.71765959884976</v>
      </c>
    </row>
    <row r="192" spans="1:6" ht="25.5">
      <c r="A192" s="357" t="s">
        <v>444</v>
      </c>
      <c r="B192" s="7" t="s">
        <v>52</v>
      </c>
      <c r="C192" s="80" t="s">
        <v>10</v>
      </c>
      <c r="D192" s="92">
        <v>9.422271770625E-2</v>
      </c>
      <c r="E192" s="79">
        <v>2260.1</v>
      </c>
      <c r="F192" s="164">
        <v>212.9527642878956</v>
      </c>
    </row>
    <row r="193" spans="1:6" ht="45">
      <c r="A193" s="214" t="s">
        <v>511</v>
      </c>
      <c r="B193" s="7" t="s">
        <v>27</v>
      </c>
      <c r="C193" s="80" t="s">
        <v>26</v>
      </c>
      <c r="D193" s="92">
        <v>3.1564610431593749</v>
      </c>
      <c r="E193" s="79">
        <v>1.9022782499999999</v>
      </c>
      <c r="F193" s="164">
        <v>6.0044671893743899</v>
      </c>
    </row>
    <row r="194" spans="1:6">
      <c r="A194" s="214"/>
      <c r="B194" s="31" t="s">
        <v>179</v>
      </c>
      <c r="C194" s="100">
        <v>14.955986937500001</v>
      </c>
      <c r="D194" s="100" t="s">
        <v>61</v>
      </c>
      <c r="E194" s="82"/>
      <c r="F194" s="175"/>
    </row>
    <row r="195" spans="1:6" ht="25.5">
      <c r="A195" s="57" t="s">
        <v>518</v>
      </c>
      <c r="B195" s="7" t="s">
        <v>172</v>
      </c>
      <c r="C195" s="80" t="s">
        <v>10</v>
      </c>
      <c r="D195" s="92">
        <v>35.894368649999997</v>
      </c>
      <c r="E195" s="79">
        <v>142.75109390843372</v>
      </c>
      <c r="F195" s="164">
        <v>5123.960389940089</v>
      </c>
    </row>
    <row r="196" spans="1:6" ht="38.25">
      <c r="A196" s="357" t="s">
        <v>445</v>
      </c>
      <c r="B196" s="7" t="s">
        <v>20</v>
      </c>
      <c r="C196" s="80" t="s">
        <v>10</v>
      </c>
      <c r="D196" s="72">
        <v>1.7092898351129999</v>
      </c>
      <c r="E196" s="79">
        <v>3494.17</v>
      </c>
      <c r="F196" s="164">
        <v>5972.5492631567913</v>
      </c>
    </row>
    <row r="197" spans="1:6" ht="30">
      <c r="A197" s="214" t="s">
        <v>512</v>
      </c>
      <c r="B197" s="7" t="s">
        <v>29</v>
      </c>
      <c r="C197" s="80" t="s">
        <v>28</v>
      </c>
      <c r="D197" s="72">
        <v>501.02556240625</v>
      </c>
      <c r="E197" s="79">
        <v>0.96278761200000007</v>
      </c>
      <c r="F197" s="164">
        <v>482.38120478007045</v>
      </c>
    </row>
    <row r="198" spans="1:6">
      <c r="A198" s="214"/>
      <c r="B198" s="31" t="s">
        <v>153</v>
      </c>
      <c r="C198" s="100">
        <v>299.11973875000001</v>
      </c>
      <c r="D198" s="100" t="s">
        <v>55</v>
      </c>
      <c r="E198" s="82"/>
      <c r="F198" s="174"/>
    </row>
    <row r="199" spans="1:6" ht="45">
      <c r="A199" s="57" t="s">
        <v>531</v>
      </c>
      <c r="B199" s="7" t="s">
        <v>54</v>
      </c>
      <c r="C199" s="80" t="s">
        <v>55</v>
      </c>
      <c r="D199" s="72">
        <v>299.11973875000001</v>
      </c>
      <c r="E199" s="79">
        <v>0.79145399999999999</v>
      </c>
      <c r="F199" s="164">
        <v>236.73951371264249</v>
      </c>
    </row>
    <row r="200" spans="1:6" ht="25.5">
      <c r="A200" s="357" t="s">
        <v>444</v>
      </c>
      <c r="B200" s="7" t="s">
        <v>52</v>
      </c>
      <c r="C200" s="80" t="s">
        <v>10</v>
      </c>
      <c r="D200" s="92">
        <v>0.13460388243749999</v>
      </c>
      <c r="E200" s="79">
        <v>2260.1</v>
      </c>
      <c r="F200" s="164">
        <v>304.2182346969937</v>
      </c>
    </row>
    <row r="201" spans="1:6" ht="45">
      <c r="A201" s="214" t="s">
        <v>511</v>
      </c>
      <c r="B201" s="7" t="s">
        <v>27</v>
      </c>
      <c r="C201" s="80" t="s">
        <v>26</v>
      </c>
      <c r="D201" s="92">
        <v>4.5092300616562495</v>
      </c>
      <c r="E201" s="79">
        <v>1.9022782499999999</v>
      </c>
      <c r="F201" s="164">
        <v>8.577810270534842</v>
      </c>
    </row>
    <row r="202" spans="1:6">
      <c r="A202" s="214"/>
      <c r="B202" s="31" t="s">
        <v>180</v>
      </c>
      <c r="C202" s="100">
        <v>14.955986937500001</v>
      </c>
      <c r="D202" s="100" t="s">
        <v>61</v>
      </c>
      <c r="E202" s="82"/>
      <c r="F202" s="175"/>
    </row>
    <row r="203" spans="1:6" ht="30">
      <c r="A203" s="214" t="s">
        <v>530</v>
      </c>
      <c r="B203" s="7" t="s">
        <v>24</v>
      </c>
      <c r="C203" s="80" t="s">
        <v>55</v>
      </c>
      <c r="D203" s="92">
        <v>35.894368649999997</v>
      </c>
      <c r="E203" s="79">
        <v>0.96681000000000006</v>
      </c>
      <c r="F203" s="164">
        <v>34.703034554506502</v>
      </c>
    </row>
    <row r="204" spans="1:6" ht="38.25">
      <c r="A204" s="357" t="s">
        <v>445</v>
      </c>
      <c r="B204" s="7" t="s">
        <v>20</v>
      </c>
      <c r="C204" s="80" t="s">
        <v>10</v>
      </c>
      <c r="D204" s="81">
        <v>2.0316212655899997</v>
      </c>
      <c r="E204" s="79">
        <v>3494.17</v>
      </c>
      <c r="F204" s="164">
        <v>7098.8300775866091</v>
      </c>
    </row>
    <row r="205" spans="1:6" ht="30">
      <c r="A205" s="214" t="s">
        <v>512</v>
      </c>
      <c r="B205" s="7" t="s">
        <v>29</v>
      </c>
      <c r="C205" s="80" t="s">
        <v>28</v>
      </c>
      <c r="D205" s="72">
        <v>501.02556240625</v>
      </c>
      <c r="E205" s="79">
        <v>0.96278761200000007</v>
      </c>
      <c r="F205" s="164">
        <v>482.38120478007045</v>
      </c>
    </row>
    <row r="206" spans="1:6">
      <c r="A206" s="350"/>
      <c r="B206" s="28"/>
      <c r="C206" s="97"/>
      <c r="D206" s="98"/>
      <c r="E206" s="87" t="s">
        <v>17</v>
      </c>
      <c r="F206" s="167">
        <v>34639.940184579566</v>
      </c>
    </row>
    <row r="207" spans="1:6">
      <c r="A207" s="358"/>
      <c r="B207" s="46"/>
      <c r="C207" s="69"/>
      <c r="D207" s="390">
        <v>115.80626651165649</v>
      </c>
      <c r="E207" s="99" t="s">
        <v>335</v>
      </c>
      <c r="F207" s="154"/>
    </row>
    <row r="208" spans="1:6" ht="30">
      <c r="A208" s="362" t="s">
        <v>175</v>
      </c>
      <c r="B208" s="45" t="s">
        <v>176</v>
      </c>
      <c r="C208" s="119">
        <v>336.97746375000008</v>
      </c>
      <c r="D208" s="65" t="s">
        <v>55</v>
      </c>
      <c r="E208" s="74"/>
      <c r="F208" s="171"/>
    </row>
    <row r="209" spans="1:6">
      <c r="A209" s="356"/>
      <c r="B209" s="31" t="s">
        <v>38</v>
      </c>
      <c r="C209" s="100">
        <v>8.4244365937500021</v>
      </c>
      <c r="D209" s="100" t="s">
        <v>61</v>
      </c>
      <c r="E209" s="101"/>
      <c r="F209" s="172"/>
    </row>
    <row r="210" spans="1:6" ht="25.5">
      <c r="A210" s="57" t="s">
        <v>522</v>
      </c>
      <c r="B210" s="7" t="s">
        <v>162</v>
      </c>
      <c r="C210" s="80" t="s">
        <v>61</v>
      </c>
      <c r="D210" s="72">
        <v>8.4244365937500021</v>
      </c>
      <c r="E210" s="82">
        <v>42.386271799934185</v>
      </c>
      <c r="F210" s="164">
        <v>357.0804592239993</v>
      </c>
    </row>
    <row r="211" spans="1:6">
      <c r="A211" s="214"/>
      <c r="B211" s="31" t="s">
        <v>39</v>
      </c>
      <c r="C211" s="93"/>
      <c r="D211" s="72"/>
      <c r="E211" s="82"/>
      <c r="F211" s="165"/>
    </row>
    <row r="212" spans="1:6" ht="30">
      <c r="A212" s="214" t="s">
        <v>513</v>
      </c>
      <c r="B212" s="7" t="s">
        <v>76</v>
      </c>
      <c r="C212" s="80" t="s">
        <v>26</v>
      </c>
      <c r="D212" s="81">
        <v>677.32470213750014</v>
      </c>
      <c r="E212" s="79">
        <v>0.72501990000000005</v>
      </c>
      <c r="F212" s="164">
        <v>491.07388781126019</v>
      </c>
    </row>
    <row r="213" spans="1:6">
      <c r="A213" s="214"/>
      <c r="B213" s="31" t="s">
        <v>148</v>
      </c>
      <c r="C213" s="100">
        <v>20.218647825000005</v>
      </c>
      <c r="D213" s="100" t="s">
        <v>61</v>
      </c>
      <c r="E213" s="82"/>
      <c r="F213" s="165"/>
    </row>
    <row r="214" spans="1:6" ht="30">
      <c r="A214" s="57" t="s">
        <v>527</v>
      </c>
      <c r="B214" s="7" t="s">
        <v>305</v>
      </c>
      <c r="C214" s="80" t="s">
        <v>61</v>
      </c>
      <c r="D214" s="72">
        <v>20.218647825000005</v>
      </c>
      <c r="E214" s="79">
        <v>138.58000000000001</v>
      </c>
      <c r="F214" s="164">
        <v>2801.9002155885009</v>
      </c>
    </row>
    <row r="215" spans="1:6" ht="30">
      <c r="A215" s="214">
        <v>4729</v>
      </c>
      <c r="B215" s="7" t="s">
        <v>49</v>
      </c>
      <c r="C215" s="80" t="s">
        <v>61</v>
      </c>
      <c r="D215" s="72">
        <v>20.218647825000005</v>
      </c>
      <c r="E215" s="79">
        <v>99.02</v>
      </c>
      <c r="F215" s="164">
        <v>2002.0505076315005</v>
      </c>
    </row>
    <row r="216" spans="1:6" ht="30">
      <c r="A216" s="214" t="s">
        <v>513</v>
      </c>
      <c r="B216" s="7" t="s">
        <v>76</v>
      </c>
      <c r="C216" s="80" t="s">
        <v>26</v>
      </c>
      <c r="D216" s="72">
        <v>1015.9870532062503</v>
      </c>
      <c r="E216" s="79">
        <v>0.72501990000000005</v>
      </c>
      <c r="F216" s="164">
        <v>736.61083171689029</v>
      </c>
    </row>
    <row r="217" spans="1:6">
      <c r="A217" s="214"/>
      <c r="B217" s="31" t="s">
        <v>292</v>
      </c>
      <c r="C217" s="93"/>
      <c r="D217" s="72"/>
      <c r="E217" s="82"/>
      <c r="F217" s="165"/>
    </row>
    <row r="218" spans="1:6" ht="30">
      <c r="A218" s="214" t="s">
        <v>509</v>
      </c>
      <c r="B218" s="7" t="s">
        <v>45</v>
      </c>
      <c r="C218" s="80" t="s">
        <v>10</v>
      </c>
      <c r="D218" s="81">
        <v>30.327971737500008</v>
      </c>
      <c r="E218" s="79">
        <v>0.61823799999999995</v>
      </c>
      <c r="F218" s="164">
        <v>18.74990459104853</v>
      </c>
    </row>
    <row r="219" spans="1:6" ht="30">
      <c r="A219" s="214" t="s">
        <v>513</v>
      </c>
      <c r="B219" s="7" t="s">
        <v>76</v>
      </c>
      <c r="C219" s="80" t="s">
        <v>26</v>
      </c>
      <c r="D219" s="81">
        <v>1213.1188695000003</v>
      </c>
      <c r="E219" s="79">
        <v>0.72501990000000005</v>
      </c>
      <c r="F219" s="164">
        <v>879.53532145300335</v>
      </c>
    </row>
    <row r="220" spans="1:6">
      <c r="A220" s="214"/>
      <c r="B220" s="31" t="s">
        <v>36</v>
      </c>
      <c r="C220" s="100">
        <v>101.09323912500003</v>
      </c>
      <c r="D220" s="100" t="s">
        <v>55</v>
      </c>
      <c r="E220" s="82"/>
      <c r="F220" s="173"/>
    </row>
    <row r="221" spans="1:6" ht="30">
      <c r="A221" s="214" t="s">
        <v>530</v>
      </c>
      <c r="B221" s="7" t="s">
        <v>24</v>
      </c>
      <c r="C221" s="80" t="s">
        <v>55</v>
      </c>
      <c r="D221" s="72">
        <v>101.09323912500003</v>
      </c>
      <c r="E221" s="79">
        <v>0.96681000000000006</v>
      </c>
      <c r="F221" s="164">
        <v>97.737954518441285</v>
      </c>
    </row>
    <row r="222" spans="1:6" ht="25.5">
      <c r="A222" s="357" t="s">
        <v>443</v>
      </c>
      <c r="B222" s="7" t="s">
        <v>51</v>
      </c>
      <c r="C222" s="80" t="s">
        <v>10</v>
      </c>
      <c r="D222" s="92">
        <v>0.12131188695000002</v>
      </c>
      <c r="E222" s="79">
        <v>5564.17</v>
      </c>
      <c r="F222" s="164">
        <v>674.99996201058161</v>
      </c>
    </row>
    <row r="223" spans="1:6" ht="45">
      <c r="A223" s="214" t="s">
        <v>511</v>
      </c>
      <c r="B223" s="7" t="s">
        <v>27</v>
      </c>
      <c r="C223" s="80" t="s">
        <v>26</v>
      </c>
      <c r="D223" s="92">
        <v>4.0639482128250002</v>
      </c>
      <c r="E223" s="79">
        <v>1.9022782499999999</v>
      </c>
      <c r="F223" s="164">
        <v>7.7307602943833684</v>
      </c>
    </row>
    <row r="224" spans="1:6">
      <c r="A224" s="214"/>
      <c r="B224" s="31" t="s">
        <v>37</v>
      </c>
      <c r="C224" s="100">
        <v>8.4244365937500021</v>
      </c>
      <c r="D224" s="100" t="s">
        <v>61</v>
      </c>
      <c r="E224" s="82"/>
      <c r="F224" s="165"/>
    </row>
    <row r="225" spans="1:6" ht="30">
      <c r="A225" s="214" t="s">
        <v>520</v>
      </c>
      <c r="B225" s="7" t="s">
        <v>34</v>
      </c>
      <c r="C225" s="80" t="s">
        <v>10</v>
      </c>
      <c r="D225" s="92">
        <v>20.218647825000005</v>
      </c>
      <c r="E225" s="79">
        <v>115.49960798698795</v>
      </c>
      <c r="F225" s="164">
        <v>2335.2458978144673</v>
      </c>
    </row>
    <row r="226" spans="1:6" ht="38.25">
      <c r="A226" s="357" t="s">
        <v>445</v>
      </c>
      <c r="B226" s="7" t="s">
        <v>20</v>
      </c>
      <c r="C226" s="80" t="s">
        <v>10</v>
      </c>
      <c r="D226" s="72">
        <v>1.1443754668950001</v>
      </c>
      <c r="E226" s="79">
        <v>3494.17</v>
      </c>
      <c r="F226" s="164">
        <v>3998.6424251605026</v>
      </c>
    </row>
    <row r="227" spans="1:6" ht="30">
      <c r="A227" s="214" t="s">
        <v>512</v>
      </c>
      <c r="B227" s="7" t="s">
        <v>29</v>
      </c>
      <c r="C227" s="80" t="s">
        <v>28</v>
      </c>
      <c r="D227" s="72">
        <v>282.21862589062505</v>
      </c>
      <c r="E227" s="79">
        <v>0.96278761200000007</v>
      </c>
      <c r="F227" s="164">
        <v>271.71659688315629</v>
      </c>
    </row>
    <row r="228" spans="1:6">
      <c r="A228" s="214"/>
      <c r="B228" s="31" t="s">
        <v>153</v>
      </c>
      <c r="C228" s="100">
        <v>235.88422462500006</v>
      </c>
      <c r="D228" s="100" t="s">
        <v>55</v>
      </c>
      <c r="E228" s="82"/>
      <c r="F228" s="173"/>
    </row>
    <row r="229" spans="1:6" ht="45">
      <c r="A229" s="57" t="s">
        <v>531</v>
      </c>
      <c r="B229" s="7" t="s">
        <v>54</v>
      </c>
      <c r="C229" s="80" t="s">
        <v>55</v>
      </c>
      <c r="D229" s="72">
        <v>235.88422462500006</v>
      </c>
      <c r="E229" s="79">
        <v>0.79145399999999999</v>
      </c>
      <c r="F229" s="164">
        <v>186.6915131163548</v>
      </c>
    </row>
    <row r="230" spans="1:6" ht="25.5">
      <c r="A230" s="357" t="s">
        <v>444</v>
      </c>
      <c r="B230" s="7" t="s">
        <v>52</v>
      </c>
      <c r="C230" s="80" t="s">
        <v>10</v>
      </c>
      <c r="D230" s="92">
        <v>0.10614790108125002</v>
      </c>
      <c r="E230" s="79">
        <v>2260.1</v>
      </c>
      <c r="F230" s="164">
        <v>239.90487123373316</v>
      </c>
    </row>
    <row r="231" spans="1:6" ht="45">
      <c r="A231" s="214" t="s">
        <v>511</v>
      </c>
      <c r="B231" s="7" t="s">
        <v>27</v>
      </c>
      <c r="C231" s="80" t="s">
        <v>26</v>
      </c>
      <c r="D231" s="92">
        <v>3.5559546862218756</v>
      </c>
      <c r="E231" s="79">
        <v>1.9022782499999999</v>
      </c>
      <c r="F231" s="164">
        <v>6.7644152575854486</v>
      </c>
    </row>
    <row r="232" spans="1:6">
      <c r="A232" s="214"/>
      <c r="B232" s="7"/>
      <c r="C232" s="83"/>
      <c r="D232" s="86"/>
      <c r="E232" s="82"/>
      <c r="F232" s="165"/>
    </row>
    <row r="233" spans="1:6">
      <c r="A233" s="214"/>
      <c r="B233" s="31" t="s">
        <v>135</v>
      </c>
      <c r="C233" s="100">
        <v>336.97746375000008</v>
      </c>
      <c r="D233" s="100" t="s">
        <v>55</v>
      </c>
      <c r="E233" s="82"/>
      <c r="F233" s="165"/>
    </row>
    <row r="234" spans="1:6" ht="30">
      <c r="A234" s="56" t="s">
        <v>517</v>
      </c>
      <c r="B234" s="42" t="s">
        <v>133</v>
      </c>
      <c r="C234" s="77" t="s">
        <v>55</v>
      </c>
      <c r="D234" s="78">
        <v>336.97746375000008</v>
      </c>
      <c r="E234" s="79">
        <v>3.5109887550200805</v>
      </c>
      <c r="F234" s="164">
        <v>1183.124085921437</v>
      </c>
    </row>
    <row r="235" spans="1:6">
      <c r="A235" s="343"/>
      <c r="B235" s="31" t="s">
        <v>136</v>
      </c>
      <c r="C235" s="80"/>
      <c r="D235" s="81"/>
      <c r="E235" s="82"/>
      <c r="F235" s="165"/>
    </row>
    <row r="236" spans="1:6" ht="30">
      <c r="A236" s="214" t="s">
        <v>509</v>
      </c>
      <c r="B236" s="7" t="s">
        <v>45</v>
      </c>
      <c r="C236" s="80" t="s">
        <v>10</v>
      </c>
      <c r="D236" s="72">
        <v>10.260963771187502</v>
      </c>
      <c r="E236" s="79">
        <v>0.61823799999999995</v>
      </c>
      <c r="F236" s="164">
        <v>6.3437177199714183</v>
      </c>
    </row>
    <row r="237" spans="1:6" ht="30">
      <c r="A237" s="214" t="s">
        <v>513</v>
      </c>
      <c r="B237" s="7" t="s">
        <v>76</v>
      </c>
      <c r="C237" s="80" t="s">
        <v>26</v>
      </c>
      <c r="D237" s="81">
        <v>343.74228633478128</v>
      </c>
      <c r="E237" s="79">
        <v>0.72501990000000005</v>
      </c>
      <c r="F237" s="164">
        <v>249.21999806421451</v>
      </c>
    </row>
    <row r="238" spans="1:6">
      <c r="A238" s="345"/>
      <c r="B238" s="37"/>
      <c r="C238" s="83"/>
      <c r="D238" s="84"/>
      <c r="E238" s="85"/>
      <c r="F238" s="166"/>
    </row>
    <row r="239" spans="1:6" ht="25.5">
      <c r="A239" s="357" t="s">
        <v>446</v>
      </c>
      <c r="B239" s="7" t="s">
        <v>210</v>
      </c>
      <c r="C239" s="80" t="s">
        <v>10</v>
      </c>
      <c r="D239" s="72">
        <v>1.0109323912500003</v>
      </c>
      <c r="E239" s="79">
        <v>3417.73</v>
      </c>
      <c r="F239" s="164">
        <v>3455.0939615468637</v>
      </c>
    </row>
    <row r="240" spans="1:6" ht="45">
      <c r="A240" s="214" t="s">
        <v>511</v>
      </c>
      <c r="B240" s="7" t="s">
        <v>27</v>
      </c>
      <c r="C240" s="80" t="s">
        <v>26</v>
      </c>
      <c r="D240" s="72">
        <v>33.86623510687501</v>
      </c>
      <c r="E240" s="79">
        <v>1.9022782499999999</v>
      </c>
      <c r="F240" s="164">
        <v>64.423002453194755</v>
      </c>
    </row>
    <row r="241" spans="1:6">
      <c r="A241" s="350"/>
      <c r="B241" s="28"/>
      <c r="C241" s="97"/>
      <c r="D241" s="98"/>
      <c r="E241" s="87" t="s">
        <v>17</v>
      </c>
      <c r="F241" s="167">
        <v>20064.640290011092</v>
      </c>
    </row>
    <row r="242" spans="1:6">
      <c r="A242" s="358"/>
      <c r="B242" s="16"/>
      <c r="C242" s="69"/>
      <c r="D242" s="390">
        <v>59.542973784433343</v>
      </c>
      <c r="E242" s="99" t="s">
        <v>335</v>
      </c>
      <c r="F242" s="154"/>
    </row>
    <row r="243" spans="1:6" ht="30">
      <c r="A243" s="362" t="s">
        <v>177</v>
      </c>
      <c r="B243" s="45" t="s">
        <v>176</v>
      </c>
      <c r="C243" s="119">
        <v>1409.4218475000005</v>
      </c>
      <c r="D243" s="65" t="s">
        <v>55</v>
      </c>
      <c r="E243" s="74"/>
      <c r="F243" s="171"/>
    </row>
    <row r="244" spans="1:6">
      <c r="A244" s="356"/>
      <c r="B244" s="31" t="s">
        <v>38</v>
      </c>
      <c r="C244" s="100">
        <v>52.853319281250016</v>
      </c>
      <c r="D244" s="100" t="s">
        <v>61</v>
      </c>
      <c r="E244" s="101"/>
      <c r="F244" s="172"/>
    </row>
    <row r="245" spans="1:6" ht="25.5">
      <c r="A245" s="57" t="s">
        <v>522</v>
      </c>
      <c r="B245" s="7" t="s">
        <v>162</v>
      </c>
      <c r="C245" s="80" t="s">
        <v>61</v>
      </c>
      <c r="D245" s="72">
        <v>52.853319281250016</v>
      </c>
      <c r="E245" s="82">
        <v>42.386271799934185</v>
      </c>
      <c r="F245" s="164">
        <v>2240.2551565837653</v>
      </c>
    </row>
    <row r="246" spans="1:6">
      <c r="A246" s="214"/>
      <c r="B246" s="31" t="s">
        <v>39</v>
      </c>
      <c r="C246" s="93"/>
      <c r="D246" s="72"/>
      <c r="E246" s="82"/>
      <c r="F246" s="165"/>
    </row>
    <row r="247" spans="1:6" ht="30">
      <c r="A247" s="214" t="s">
        <v>513</v>
      </c>
      <c r="B247" s="7" t="s">
        <v>76</v>
      </c>
      <c r="C247" s="80" t="s">
        <v>26</v>
      </c>
      <c r="D247" s="81">
        <v>5073.9186510000018</v>
      </c>
      <c r="E247" s="79">
        <v>0.72501990000000005</v>
      </c>
      <c r="F247" s="164">
        <v>3678.6919929561564</v>
      </c>
    </row>
    <row r="248" spans="1:6">
      <c r="A248" s="214"/>
      <c r="B248" s="31" t="s">
        <v>148</v>
      </c>
      <c r="C248" s="100">
        <v>126.84796627500003</v>
      </c>
      <c r="D248" s="100" t="s">
        <v>61</v>
      </c>
      <c r="E248" s="82"/>
      <c r="F248" s="165"/>
    </row>
    <row r="249" spans="1:6" ht="30">
      <c r="A249" s="57" t="s">
        <v>527</v>
      </c>
      <c r="B249" s="7" t="s">
        <v>305</v>
      </c>
      <c r="C249" s="80" t="s">
        <v>61</v>
      </c>
      <c r="D249" s="72">
        <v>126.84796627500003</v>
      </c>
      <c r="E249" s="79">
        <v>138.58000000000001</v>
      </c>
      <c r="F249" s="164">
        <v>17578.591166389506</v>
      </c>
    </row>
    <row r="250" spans="1:6" ht="30">
      <c r="A250" s="214">
        <v>4729</v>
      </c>
      <c r="B250" s="7" t="s">
        <v>49</v>
      </c>
      <c r="C250" s="80" t="s">
        <v>61</v>
      </c>
      <c r="D250" s="72">
        <v>126.84796627500003</v>
      </c>
      <c r="E250" s="79">
        <v>99.02</v>
      </c>
      <c r="F250" s="164">
        <v>12560.485620550502</v>
      </c>
    </row>
    <row r="251" spans="1:6" ht="30">
      <c r="A251" s="214" t="s">
        <v>513</v>
      </c>
      <c r="B251" s="7" t="s">
        <v>76</v>
      </c>
      <c r="C251" s="80" t="s">
        <v>26</v>
      </c>
      <c r="D251" s="72">
        <v>7610.8779765000018</v>
      </c>
      <c r="E251" s="79">
        <v>0.72501990000000005</v>
      </c>
      <c r="F251" s="164">
        <v>5518.0379894342341</v>
      </c>
    </row>
    <row r="252" spans="1:6">
      <c r="A252" s="214"/>
      <c r="B252" s="31" t="s">
        <v>292</v>
      </c>
      <c r="C252" s="93"/>
      <c r="D252" s="72"/>
      <c r="E252" s="82"/>
      <c r="F252" s="165"/>
    </row>
    <row r="253" spans="1:6" ht="30">
      <c r="A253" s="214" t="s">
        <v>509</v>
      </c>
      <c r="B253" s="7" t="s">
        <v>45</v>
      </c>
      <c r="C253" s="80" t="s">
        <v>10</v>
      </c>
      <c r="D253" s="81">
        <v>190.27194941250005</v>
      </c>
      <c r="E253" s="79">
        <v>0.61823799999999995</v>
      </c>
      <c r="F253" s="164">
        <v>117.6333494608852</v>
      </c>
    </row>
    <row r="254" spans="1:6" ht="30">
      <c r="A254" s="214" t="s">
        <v>513</v>
      </c>
      <c r="B254" s="7" t="s">
        <v>76</v>
      </c>
      <c r="C254" s="80" t="s">
        <v>26</v>
      </c>
      <c r="D254" s="81">
        <v>7610.8779765000018</v>
      </c>
      <c r="E254" s="79">
        <v>0.72501990000000005</v>
      </c>
      <c r="F254" s="164">
        <v>5518.0379894342341</v>
      </c>
    </row>
    <row r="255" spans="1:6">
      <c r="A255" s="214"/>
      <c r="B255" s="31" t="s">
        <v>36</v>
      </c>
      <c r="C255" s="113">
        <v>422.82655425000013</v>
      </c>
      <c r="D255" s="100" t="s">
        <v>55</v>
      </c>
      <c r="E255" s="82"/>
      <c r="F255" s="173"/>
    </row>
    <row r="256" spans="1:6" ht="30">
      <c r="A256" s="214" t="s">
        <v>530</v>
      </c>
      <c r="B256" s="7" t="s">
        <v>24</v>
      </c>
      <c r="C256" s="80" t="s">
        <v>55</v>
      </c>
      <c r="D256" s="72">
        <v>422.82655425000013</v>
      </c>
      <c r="E256" s="79">
        <v>0.96681000000000006</v>
      </c>
      <c r="F256" s="164">
        <v>408.79294091444262</v>
      </c>
    </row>
    <row r="257" spans="1:6" ht="25.5">
      <c r="A257" s="357" t="s">
        <v>443</v>
      </c>
      <c r="B257" s="7" t="s">
        <v>51</v>
      </c>
      <c r="C257" s="80" t="s">
        <v>10</v>
      </c>
      <c r="D257" s="92">
        <v>0.50739186510000012</v>
      </c>
      <c r="E257" s="79">
        <v>5564.17</v>
      </c>
      <c r="F257" s="164">
        <v>2823.2145940334676</v>
      </c>
    </row>
    <row r="258" spans="1:6" ht="45">
      <c r="A258" s="214" t="s">
        <v>511</v>
      </c>
      <c r="B258" s="7" t="s">
        <v>27</v>
      </c>
      <c r="C258" s="80" t="s">
        <v>26</v>
      </c>
      <c r="D258" s="92">
        <v>16.997627480850003</v>
      </c>
      <c r="E258" s="79">
        <v>1.9022782499999999</v>
      </c>
      <c r="F258" s="164">
        <v>32.334217058423249</v>
      </c>
    </row>
    <row r="259" spans="1:6">
      <c r="A259" s="214"/>
      <c r="B259" s="31" t="s">
        <v>37</v>
      </c>
      <c r="C259" s="100">
        <v>52.853319281250016</v>
      </c>
      <c r="D259" s="100" t="s">
        <v>61</v>
      </c>
      <c r="E259" s="82"/>
      <c r="F259" s="165"/>
    </row>
    <row r="260" spans="1:6" ht="30">
      <c r="A260" s="214" t="s">
        <v>520</v>
      </c>
      <c r="B260" s="7" t="s">
        <v>34</v>
      </c>
      <c r="C260" s="80" t="s">
        <v>10</v>
      </c>
      <c r="D260" s="92">
        <v>126.84796627500003</v>
      </c>
      <c r="E260" s="79">
        <v>115.49960798698795</v>
      </c>
      <c r="F260" s="164">
        <v>14650.890378709173</v>
      </c>
    </row>
    <row r="261" spans="1:6" ht="38.25">
      <c r="A261" s="357" t="s">
        <v>445</v>
      </c>
      <c r="B261" s="7" t="s">
        <v>20</v>
      </c>
      <c r="C261" s="80" t="s">
        <v>10</v>
      </c>
      <c r="D261" s="72">
        <v>7.1795948911650012</v>
      </c>
      <c r="E261" s="79">
        <v>3494.17</v>
      </c>
      <c r="F261" s="164">
        <v>25086.725080862012</v>
      </c>
    </row>
    <row r="262" spans="1:6" ht="30">
      <c r="A262" s="214" t="s">
        <v>512</v>
      </c>
      <c r="B262" s="7" t="s">
        <v>29</v>
      </c>
      <c r="C262" s="80" t="s">
        <v>28</v>
      </c>
      <c r="D262" s="72">
        <v>1770.5861959218755</v>
      </c>
      <c r="E262" s="79">
        <v>0.96278761200000007</v>
      </c>
      <c r="F262" s="164">
        <v>1704.6984554117869</v>
      </c>
    </row>
    <row r="263" spans="1:6">
      <c r="A263" s="214"/>
      <c r="B263" s="31" t="s">
        <v>153</v>
      </c>
      <c r="C263" s="100">
        <v>281.8843695000001</v>
      </c>
      <c r="D263" s="100" t="s">
        <v>55</v>
      </c>
      <c r="E263" s="82"/>
      <c r="F263" s="173"/>
    </row>
    <row r="264" spans="1:6" ht="45">
      <c r="A264" s="57" t="s">
        <v>531</v>
      </c>
      <c r="B264" s="7" t="s">
        <v>54</v>
      </c>
      <c r="C264" s="80" t="s">
        <v>55</v>
      </c>
      <c r="D264" s="72">
        <v>281.8843695000001</v>
      </c>
      <c r="E264" s="79">
        <v>0.79145399999999999</v>
      </c>
      <c r="F264" s="164">
        <v>223.09851177825308</v>
      </c>
    </row>
    <row r="265" spans="1:6" ht="25.5">
      <c r="A265" s="357" t="s">
        <v>444</v>
      </c>
      <c r="B265" s="7" t="s">
        <v>52</v>
      </c>
      <c r="C265" s="80" t="s">
        <v>10</v>
      </c>
      <c r="D265" s="92">
        <v>0.12684796627500006</v>
      </c>
      <c r="E265" s="79">
        <v>2260.1</v>
      </c>
      <c r="F265" s="164">
        <v>286.68908857812761</v>
      </c>
    </row>
    <row r="266" spans="1:6" ht="45">
      <c r="A266" s="214" t="s">
        <v>511</v>
      </c>
      <c r="B266" s="7" t="s">
        <v>27</v>
      </c>
      <c r="C266" s="80" t="s">
        <v>26</v>
      </c>
      <c r="D266" s="92">
        <v>4.2494068702125016</v>
      </c>
      <c r="E266" s="79">
        <v>1.9022782499999999</v>
      </c>
      <c r="F266" s="164">
        <v>8.0835542646058141</v>
      </c>
    </row>
    <row r="267" spans="1:6">
      <c r="A267" s="214"/>
      <c r="B267" s="7"/>
      <c r="C267" s="83"/>
      <c r="D267" s="86"/>
      <c r="E267" s="82"/>
      <c r="F267" s="165"/>
    </row>
    <row r="268" spans="1:6">
      <c r="A268" s="214"/>
      <c r="B268" s="31" t="s">
        <v>135</v>
      </c>
      <c r="C268" s="100">
        <v>1409.4218475000005</v>
      </c>
      <c r="D268" s="100" t="s">
        <v>55</v>
      </c>
      <c r="E268" s="82"/>
      <c r="F268" s="165"/>
    </row>
    <row r="269" spans="1:6" ht="30">
      <c r="A269" s="56" t="s">
        <v>517</v>
      </c>
      <c r="B269" s="42" t="s">
        <v>133</v>
      </c>
      <c r="C269" s="77" t="s">
        <v>55</v>
      </c>
      <c r="D269" s="78">
        <v>1409.4218475000005</v>
      </c>
      <c r="E269" s="79">
        <v>3.5109887550200805</v>
      </c>
      <c r="F269" s="164">
        <v>4948.4642576521283</v>
      </c>
    </row>
    <row r="270" spans="1:6">
      <c r="A270" s="343"/>
      <c r="B270" s="31" t="s">
        <v>136</v>
      </c>
      <c r="C270" s="80"/>
      <c r="D270" s="81"/>
      <c r="E270" s="82"/>
      <c r="F270" s="165"/>
    </row>
    <row r="271" spans="1:6" ht="30">
      <c r="A271" s="214" t="s">
        <v>509</v>
      </c>
      <c r="B271" s="7" t="s">
        <v>45</v>
      </c>
      <c r="C271" s="80" t="s">
        <v>10</v>
      </c>
      <c r="D271" s="72">
        <v>42.916895256375014</v>
      </c>
      <c r="E271" s="79">
        <v>0.61823799999999995</v>
      </c>
      <c r="F271" s="164">
        <v>26.532855489510773</v>
      </c>
    </row>
    <row r="272" spans="1:6" ht="30">
      <c r="A272" s="214" t="s">
        <v>513</v>
      </c>
      <c r="B272" s="7" t="s">
        <v>76</v>
      </c>
      <c r="C272" s="80" t="s">
        <v>26</v>
      </c>
      <c r="D272" s="81">
        <v>1437.715991088563</v>
      </c>
      <c r="E272" s="79">
        <v>0.72501990000000005</v>
      </c>
      <c r="F272" s="164">
        <v>1042.372704087431</v>
      </c>
    </row>
    <row r="273" spans="1:6">
      <c r="A273" s="345"/>
      <c r="B273" s="37"/>
      <c r="C273" s="83"/>
      <c r="D273" s="84"/>
      <c r="E273" s="85"/>
      <c r="F273" s="166"/>
    </row>
    <row r="274" spans="1:6" ht="25.5">
      <c r="A274" s="357" t="s">
        <v>446</v>
      </c>
      <c r="B274" s="7" t="s">
        <v>210</v>
      </c>
      <c r="C274" s="80" t="s">
        <v>10</v>
      </c>
      <c r="D274" s="72">
        <v>4.2282655425000018</v>
      </c>
      <c r="E274" s="79">
        <v>3417.73</v>
      </c>
      <c r="F274" s="164">
        <v>14451.069992568531</v>
      </c>
    </row>
    <row r="275" spans="1:6" ht="45">
      <c r="A275" s="214" t="s">
        <v>511</v>
      </c>
      <c r="B275" s="7" t="s">
        <v>27</v>
      </c>
      <c r="C275" s="80" t="s">
        <v>26</v>
      </c>
      <c r="D275" s="72">
        <v>141.64689567375007</v>
      </c>
      <c r="E275" s="79">
        <v>1.9022782499999999</v>
      </c>
      <c r="F275" s="164">
        <v>269.45180882019383</v>
      </c>
    </row>
    <row r="276" spans="1:6">
      <c r="A276" s="350"/>
      <c r="B276" s="28"/>
      <c r="C276" s="97"/>
      <c r="D276" s="98"/>
      <c r="E276" s="87" t="s">
        <v>17</v>
      </c>
      <c r="F276" s="167">
        <v>113174.15170503738</v>
      </c>
    </row>
    <row r="277" spans="1:6">
      <c r="A277" s="358"/>
      <c r="B277" s="16"/>
      <c r="C277" s="69"/>
      <c r="D277" s="390">
        <v>80.298281104257782</v>
      </c>
      <c r="E277" s="99" t="s">
        <v>335</v>
      </c>
      <c r="F277" s="154"/>
    </row>
    <row r="278" spans="1:6" ht="30">
      <c r="A278" s="362" t="s">
        <v>178</v>
      </c>
      <c r="B278" s="45" t="s">
        <v>176</v>
      </c>
      <c r="C278" s="119">
        <v>128.19417375000003</v>
      </c>
      <c r="D278" s="65" t="s">
        <v>55</v>
      </c>
      <c r="E278" s="74"/>
      <c r="F278" s="171"/>
    </row>
    <row r="279" spans="1:6">
      <c r="A279" s="356"/>
      <c r="B279" s="31" t="s">
        <v>38</v>
      </c>
      <c r="C279" s="100">
        <v>6.409708687500002</v>
      </c>
      <c r="D279" s="100" t="s">
        <v>61</v>
      </c>
      <c r="E279" s="101"/>
      <c r="F279" s="172"/>
    </row>
    <row r="280" spans="1:6" ht="25.5">
      <c r="A280" s="57" t="s">
        <v>522</v>
      </c>
      <c r="B280" s="7" t="s">
        <v>162</v>
      </c>
      <c r="C280" s="80" t="s">
        <v>61</v>
      </c>
      <c r="D280" s="72">
        <v>6.409708687500002</v>
      </c>
      <c r="E280" s="82">
        <v>42.386271799934185</v>
      </c>
      <c r="F280" s="164">
        <v>271.68365458677448</v>
      </c>
    </row>
    <row r="281" spans="1:6">
      <c r="A281" s="214"/>
      <c r="B281" s="31" t="s">
        <v>39</v>
      </c>
      <c r="C281" s="93"/>
      <c r="D281" s="72"/>
      <c r="E281" s="82"/>
      <c r="F281" s="165"/>
    </row>
    <row r="282" spans="1:6" ht="30">
      <c r="A282" s="214" t="s">
        <v>513</v>
      </c>
      <c r="B282" s="7" t="s">
        <v>76</v>
      </c>
      <c r="C282" s="80" t="s">
        <v>26</v>
      </c>
      <c r="D282" s="81">
        <v>615.33203400000025</v>
      </c>
      <c r="E282" s="79">
        <v>0.72501990000000005</v>
      </c>
      <c r="F282" s="164">
        <v>446.12796975747682</v>
      </c>
    </row>
    <row r="283" spans="1:6">
      <c r="A283" s="214"/>
      <c r="B283" s="31" t="s">
        <v>148</v>
      </c>
      <c r="C283" s="100">
        <v>15.383300850000005</v>
      </c>
      <c r="D283" s="100" t="s">
        <v>61</v>
      </c>
      <c r="E283" s="82"/>
      <c r="F283" s="165"/>
    </row>
    <row r="284" spans="1:6" ht="30">
      <c r="A284" s="57" t="s">
        <v>527</v>
      </c>
      <c r="B284" s="7" t="s">
        <v>305</v>
      </c>
      <c r="C284" s="80" t="s">
        <v>61</v>
      </c>
      <c r="D284" s="72">
        <v>15.383300850000005</v>
      </c>
      <c r="E284" s="79">
        <v>138.58000000000001</v>
      </c>
      <c r="F284" s="164">
        <v>2131.817831793001</v>
      </c>
    </row>
    <row r="285" spans="1:6" ht="30">
      <c r="A285" s="214">
        <v>4729</v>
      </c>
      <c r="B285" s="7" t="s">
        <v>49</v>
      </c>
      <c r="C285" s="80" t="s">
        <v>61</v>
      </c>
      <c r="D285" s="72">
        <v>15.383300850000005</v>
      </c>
      <c r="E285" s="79">
        <v>99.02</v>
      </c>
      <c r="F285" s="164">
        <v>1523.2544501670004</v>
      </c>
    </row>
    <row r="286" spans="1:6" ht="30">
      <c r="A286" s="214" t="s">
        <v>513</v>
      </c>
      <c r="B286" s="7" t="s">
        <v>76</v>
      </c>
      <c r="C286" s="80" t="s">
        <v>26</v>
      </c>
      <c r="D286" s="72">
        <v>773.01086771250027</v>
      </c>
      <c r="E286" s="79">
        <v>0.72501990000000005</v>
      </c>
      <c r="F286" s="164">
        <v>560.44826200783018</v>
      </c>
    </row>
    <row r="287" spans="1:6">
      <c r="A287" s="214"/>
      <c r="B287" s="31" t="s">
        <v>292</v>
      </c>
      <c r="C287" s="93"/>
      <c r="D287" s="72"/>
      <c r="E287" s="82"/>
      <c r="F287" s="165"/>
    </row>
    <row r="288" spans="1:6" ht="30">
      <c r="A288" s="214" t="s">
        <v>509</v>
      </c>
      <c r="B288" s="7" t="s">
        <v>45</v>
      </c>
      <c r="C288" s="80" t="s">
        <v>10</v>
      </c>
      <c r="D288" s="81">
        <v>23.074951275000007</v>
      </c>
      <c r="E288" s="79">
        <v>0.61823799999999995</v>
      </c>
      <c r="F288" s="164">
        <v>14.265811726353453</v>
      </c>
    </row>
    <row r="289" spans="1:6" ht="30">
      <c r="A289" s="214" t="s">
        <v>513</v>
      </c>
      <c r="B289" s="7" t="s">
        <v>76</v>
      </c>
      <c r="C289" s="80" t="s">
        <v>26</v>
      </c>
      <c r="D289" s="81">
        <v>922.99805100000026</v>
      </c>
      <c r="E289" s="79">
        <v>0.72501990000000005</v>
      </c>
      <c r="F289" s="164">
        <v>669.19195463621509</v>
      </c>
    </row>
    <row r="290" spans="1:6">
      <c r="A290" s="214"/>
      <c r="B290" s="31" t="s">
        <v>36</v>
      </c>
      <c r="C290" s="100">
        <v>38.458252125000008</v>
      </c>
      <c r="D290" s="100" t="s">
        <v>55</v>
      </c>
      <c r="E290" s="82"/>
      <c r="F290" s="173"/>
    </row>
    <row r="291" spans="1:6" ht="30">
      <c r="A291" s="214" t="s">
        <v>530</v>
      </c>
      <c r="B291" s="7" t="s">
        <v>24</v>
      </c>
      <c r="C291" s="80" t="s">
        <v>55</v>
      </c>
      <c r="D291" s="72">
        <v>38.458252125000008</v>
      </c>
      <c r="E291" s="79">
        <v>0.96681000000000006</v>
      </c>
      <c r="F291" s="164">
        <v>37.181822736971263</v>
      </c>
    </row>
    <row r="292" spans="1:6" ht="25.5">
      <c r="A292" s="357" t="s">
        <v>443</v>
      </c>
      <c r="B292" s="7" t="s">
        <v>51</v>
      </c>
      <c r="C292" s="80" t="s">
        <v>10</v>
      </c>
      <c r="D292" s="92">
        <v>4.6149902550000003E-2</v>
      </c>
      <c r="E292" s="79">
        <v>5564.17</v>
      </c>
      <c r="F292" s="164">
        <v>256.78590327163352</v>
      </c>
    </row>
    <row r="293" spans="1:6" ht="45">
      <c r="A293" s="214" t="s">
        <v>511</v>
      </c>
      <c r="B293" s="7" t="s">
        <v>27</v>
      </c>
      <c r="C293" s="80" t="s">
        <v>26</v>
      </c>
      <c r="D293" s="92">
        <v>1.5460217354250001</v>
      </c>
      <c r="E293" s="79">
        <v>1.9022782499999999</v>
      </c>
      <c r="F293" s="164">
        <v>2.940963521326232</v>
      </c>
    </row>
    <row r="294" spans="1:6">
      <c r="A294" s="214"/>
      <c r="B294" s="31" t="s">
        <v>153</v>
      </c>
      <c r="C294" s="100">
        <v>25.638834750000008</v>
      </c>
      <c r="D294" s="100" t="s">
        <v>55</v>
      </c>
      <c r="E294" s="82"/>
      <c r="F294" s="173"/>
    </row>
    <row r="295" spans="1:6" ht="45">
      <c r="A295" s="57" t="s">
        <v>531</v>
      </c>
      <c r="B295" s="7" t="s">
        <v>54</v>
      </c>
      <c r="C295" s="80" t="s">
        <v>55</v>
      </c>
      <c r="D295" s="72">
        <v>25.638834750000008</v>
      </c>
      <c r="E295" s="79">
        <v>0.79145399999999999</v>
      </c>
      <c r="F295" s="164">
        <v>20.291958318226506</v>
      </c>
    </row>
    <row r="296" spans="1:6" ht="25.5">
      <c r="A296" s="357" t="s">
        <v>444</v>
      </c>
      <c r="B296" s="7" t="s">
        <v>52</v>
      </c>
      <c r="C296" s="80" t="s">
        <v>10</v>
      </c>
      <c r="D296" s="92">
        <v>1.1537475637500003E-2</v>
      </c>
      <c r="E296" s="79">
        <v>2260.1</v>
      </c>
      <c r="F296" s="164">
        <v>26.075848688313755</v>
      </c>
    </row>
    <row r="297" spans="1:6" ht="45">
      <c r="A297" s="214" t="s">
        <v>511</v>
      </c>
      <c r="B297" s="7" t="s">
        <v>27</v>
      </c>
      <c r="C297" s="80" t="s">
        <v>26</v>
      </c>
      <c r="D297" s="92">
        <v>0.38650543385625008</v>
      </c>
      <c r="E297" s="79">
        <v>1.9022782499999999</v>
      </c>
      <c r="F297" s="164">
        <v>0.7352408803315581</v>
      </c>
    </row>
    <row r="298" spans="1:6">
      <c r="A298" s="214"/>
      <c r="B298" s="31" t="s">
        <v>179</v>
      </c>
      <c r="C298" s="100">
        <v>3.204854343750001</v>
      </c>
      <c r="D298" s="100" t="s">
        <v>61</v>
      </c>
      <c r="E298" s="82"/>
      <c r="F298" s="165"/>
    </row>
    <row r="299" spans="1:6" ht="25.5">
      <c r="A299" s="57" t="s">
        <v>518</v>
      </c>
      <c r="B299" s="7" t="s">
        <v>172</v>
      </c>
      <c r="C299" s="80" t="s">
        <v>10</v>
      </c>
      <c r="D299" s="92">
        <v>7.6916504250000024</v>
      </c>
      <c r="E299" s="79">
        <v>142.75109390843372</v>
      </c>
      <c r="F299" s="164">
        <v>1097.9915121300194</v>
      </c>
    </row>
    <row r="300" spans="1:6" ht="38.25">
      <c r="A300" s="357" t="s">
        <v>445</v>
      </c>
      <c r="B300" s="7" t="s">
        <v>20</v>
      </c>
      <c r="C300" s="80" t="s">
        <v>10</v>
      </c>
      <c r="D300" s="72">
        <v>0.36627639323850014</v>
      </c>
      <c r="E300" s="79">
        <v>3494.17</v>
      </c>
      <c r="F300" s="164">
        <v>1279.8319849621701</v>
      </c>
    </row>
    <row r="301" spans="1:6" ht="30">
      <c r="A301" s="214" t="s">
        <v>512</v>
      </c>
      <c r="B301" s="7" t="s">
        <v>29</v>
      </c>
      <c r="C301" s="80" t="s">
        <v>28</v>
      </c>
      <c r="D301" s="72">
        <v>107.36262051562504</v>
      </c>
      <c r="E301" s="79">
        <v>0.96278761200000007</v>
      </c>
      <c r="F301" s="164">
        <v>103.36740102430085</v>
      </c>
    </row>
    <row r="302" spans="1:6">
      <c r="A302" s="214"/>
      <c r="B302" s="31" t="s">
        <v>153</v>
      </c>
      <c r="C302" s="100">
        <v>64.097086875000016</v>
      </c>
      <c r="D302" s="100" t="s">
        <v>55</v>
      </c>
      <c r="E302" s="82"/>
      <c r="F302" s="173"/>
    </row>
    <row r="303" spans="1:6" ht="45">
      <c r="A303" s="57" t="s">
        <v>531</v>
      </c>
      <c r="B303" s="7" t="s">
        <v>54</v>
      </c>
      <c r="C303" s="80" t="s">
        <v>55</v>
      </c>
      <c r="D303" s="72">
        <v>64.097086875000016</v>
      </c>
      <c r="E303" s="79">
        <v>0.79145399999999999</v>
      </c>
      <c r="F303" s="164">
        <v>50.729895795566264</v>
      </c>
    </row>
    <row r="304" spans="1:6" ht="25.5">
      <c r="A304" s="357" t="s">
        <v>444</v>
      </c>
      <c r="B304" s="7" t="s">
        <v>52</v>
      </c>
      <c r="C304" s="80" t="s">
        <v>10</v>
      </c>
      <c r="D304" s="92">
        <v>2.8843689093750007E-2</v>
      </c>
      <c r="E304" s="79">
        <v>2260.1</v>
      </c>
      <c r="F304" s="164">
        <v>65.189621720784388</v>
      </c>
    </row>
    <row r="305" spans="1:6" ht="45">
      <c r="A305" s="214" t="s">
        <v>511</v>
      </c>
      <c r="B305" s="7" t="s">
        <v>27</v>
      </c>
      <c r="C305" s="80" t="s">
        <v>26</v>
      </c>
      <c r="D305" s="92">
        <v>0.96626358464062523</v>
      </c>
      <c r="E305" s="79">
        <v>1.9022782499999999</v>
      </c>
      <c r="F305" s="164">
        <v>1.8381022008288954</v>
      </c>
    </row>
    <row r="306" spans="1:6">
      <c r="A306" s="214"/>
      <c r="B306" s="31" t="s">
        <v>180</v>
      </c>
      <c r="C306" s="100">
        <v>3.204854343750001</v>
      </c>
      <c r="D306" s="100" t="s">
        <v>61</v>
      </c>
      <c r="E306" s="82"/>
      <c r="F306" s="165"/>
    </row>
    <row r="307" spans="1:6" ht="25.5">
      <c r="A307" s="336" t="s">
        <v>519</v>
      </c>
      <c r="B307" s="7" t="s">
        <v>174</v>
      </c>
      <c r="C307" s="80" t="s">
        <v>10</v>
      </c>
      <c r="D307" s="92">
        <v>7.6916504250000024</v>
      </c>
      <c r="E307" s="79">
        <v>150.1210911731807</v>
      </c>
      <c r="F307" s="164">
        <v>1154.6789547236594</v>
      </c>
    </row>
    <row r="308" spans="1:6" ht="38.25">
      <c r="A308" s="357" t="s">
        <v>445</v>
      </c>
      <c r="B308" s="7" t="s">
        <v>20</v>
      </c>
      <c r="C308" s="80" t="s">
        <v>10</v>
      </c>
      <c r="D308" s="81">
        <v>0.4353474140550001</v>
      </c>
      <c r="E308" s="79">
        <v>3494.17</v>
      </c>
      <c r="F308" s="164">
        <v>1521.1778737685597</v>
      </c>
    </row>
    <row r="309" spans="1:6" ht="30">
      <c r="A309" s="214" t="s">
        <v>512</v>
      </c>
      <c r="B309" s="7" t="s">
        <v>29</v>
      </c>
      <c r="C309" s="80" t="s">
        <v>28</v>
      </c>
      <c r="D309" s="72">
        <v>107.36262051562504</v>
      </c>
      <c r="E309" s="79">
        <v>0.96278761200000007</v>
      </c>
      <c r="F309" s="164">
        <v>103.36740102430085</v>
      </c>
    </row>
    <row r="310" spans="1:6">
      <c r="A310" s="214"/>
      <c r="B310" s="7"/>
      <c r="C310" s="83"/>
      <c r="D310" s="86"/>
      <c r="E310" s="82"/>
      <c r="F310" s="165"/>
    </row>
    <row r="311" spans="1:6">
      <c r="A311" s="214"/>
      <c r="B311" s="31" t="s">
        <v>135</v>
      </c>
      <c r="C311" s="100">
        <v>128.19417375000003</v>
      </c>
      <c r="D311" s="100" t="s">
        <v>55</v>
      </c>
      <c r="E311" s="82"/>
      <c r="F311" s="165"/>
    </row>
    <row r="312" spans="1:6" ht="30">
      <c r="A312" s="56" t="s">
        <v>517</v>
      </c>
      <c r="B312" s="42" t="s">
        <v>133</v>
      </c>
      <c r="C312" s="77" t="s">
        <v>55</v>
      </c>
      <c r="D312" s="78">
        <v>128.19417375000003</v>
      </c>
      <c r="E312" s="79">
        <v>3.5109887550200805</v>
      </c>
      <c r="F312" s="164">
        <v>450.08830249534049</v>
      </c>
    </row>
    <row r="313" spans="1:6">
      <c r="A313" s="343"/>
      <c r="B313" s="31" t="s">
        <v>136</v>
      </c>
      <c r="C313" s="80"/>
      <c r="D313" s="81"/>
      <c r="E313" s="82"/>
      <c r="F313" s="165"/>
    </row>
    <row r="314" spans="1:6" ht="30">
      <c r="A314" s="214" t="s">
        <v>509</v>
      </c>
      <c r="B314" s="7" t="s">
        <v>45</v>
      </c>
      <c r="C314" s="80" t="s">
        <v>10</v>
      </c>
      <c r="D314" s="72">
        <v>3.9035125906875008</v>
      </c>
      <c r="E314" s="79">
        <v>0.61823799999999995</v>
      </c>
      <c r="F314" s="164">
        <v>2.4132998170414588</v>
      </c>
    </row>
    <row r="315" spans="1:6" ht="30">
      <c r="A315" s="214" t="s">
        <v>513</v>
      </c>
      <c r="B315" s="7" t="s">
        <v>76</v>
      </c>
      <c r="C315" s="80" t="s">
        <v>26</v>
      </c>
      <c r="D315" s="81">
        <v>130.76767178803127</v>
      </c>
      <c r="E315" s="79">
        <v>0.72501990000000005</v>
      </c>
      <c r="F315" s="164">
        <v>94.809164322991251</v>
      </c>
    </row>
    <row r="316" spans="1:6">
      <c r="A316" s="345"/>
      <c r="B316" s="37"/>
      <c r="C316" s="83"/>
      <c r="D316" s="84"/>
      <c r="E316" s="85"/>
      <c r="F316" s="166"/>
    </row>
    <row r="317" spans="1:6" ht="25.5">
      <c r="A317" s="357" t="s">
        <v>446</v>
      </c>
      <c r="B317" s="7" t="s">
        <v>210</v>
      </c>
      <c r="C317" s="80" t="s">
        <v>10</v>
      </c>
      <c r="D317" s="72">
        <v>0.38458252125000009</v>
      </c>
      <c r="E317" s="79">
        <v>3417.73</v>
      </c>
      <c r="F317" s="164">
        <v>1314.3992203517628</v>
      </c>
    </row>
    <row r="318" spans="1:6" ht="45">
      <c r="A318" s="214" t="s">
        <v>511</v>
      </c>
      <c r="B318" s="7" t="s">
        <v>27</v>
      </c>
      <c r="C318" s="80" t="s">
        <v>26</v>
      </c>
      <c r="D318" s="72">
        <v>12.883514461875002</v>
      </c>
      <c r="E318" s="79">
        <v>1.9022782499999999</v>
      </c>
      <c r="F318" s="164">
        <v>24.508029344385271</v>
      </c>
    </row>
    <row r="319" spans="1:6">
      <c r="A319" s="350"/>
      <c r="B319" s="28"/>
      <c r="C319" s="97"/>
      <c r="D319" s="98"/>
      <c r="E319" s="87" t="s">
        <v>17</v>
      </c>
      <c r="F319" s="167">
        <v>13225.192435773166</v>
      </c>
    </row>
    <row r="320" spans="1:6">
      <c r="A320" s="358"/>
      <c r="B320" s="16"/>
      <c r="C320" s="69"/>
      <c r="D320" s="390">
        <v>103.16531593365929</v>
      </c>
      <c r="E320" s="99" t="s">
        <v>335</v>
      </c>
      <c r="F320" s="158"/>
    </row>
    <row r="321" spans="1:6">
      <c r="A321" s="361" t="s">
        <v>16</v>
      </c>
      <c r="B321" s="22" t="s">
        <v>4</v>
      </c>
      <c r="C321" s="89"/>
      <c r="D321" s="65"/>
      <c r="E321" s="89"/>
      <c r="F321" s="171"/>
    </row>
    <row r="322" spans="1:6">
      <c r="A322" s="361"/>
      <c r="B322" s="22" t="s">
        <v>223</v>
      </c>
      <c r="C322" s="141">
        <v>3689.7681875000003</v>
      </c>
      <c r="D322" s="140" t="s">
        <v>55</v>
      </c>
      <c r="E322" s="89"/>
      <c r="F322" s="171"/>
    </row>
    <row r="323" spans="1:6">
      <c r="A323" s="362" t="s">
        <v>181</v>
      </c>
      <c r="B323" s="22" t="s">
        <v>35</v>
      </c>
      <c r="C323" s="65">
        <v>2582.8377312500002</v>
      </c>
      <c r="D323" s="65" t="s">
        <v>55</v>
      </c>
      <c r="E323" s="89"/>
      <c r="F323" s="171"/>
    </row>
    <row r="324" spans="1:6">
      <c r="A324" s="356"/>
      <c r="B324" s="31" t="s">
        <v>38</v>
      </c>
      <c r="C324" s="100">
        <v>129.14188656250002</v>
      </c>
      <c r="D324" s="100" t="s">
        <v>61</v>
      </c>
      <c r="E324" s="82"/>
      <c r="F324" s="165"/>
    </row>
    <row r="325" spans="1:6" ht="25.5">
      <c r="A325" s="56" t="s">
        <v>521</v>
      </c>
      <c r="B325" s="7" t="s">
        <v>32</v>
      </c>
      <c r="C325" s="80" t="s">
        <v>61</v>
      </c>
      <c r="D325" s="72">
        <v>129.14188656250002</v>
      </c>
      <c r="E325" s="79">
        <v>21.515511298975774</v>
      </c>
      <c r="F325" s="164">
        <v>2778.5537195065167</v>
      </c>
    </row>
    <row r="326" spans="1:6">
      <c r="A326" s="214"/>
      <c r="B326" s="31" t="s">
        <v>39</v>
      </c>
      <c r="C326" s="93"/>
      <c r="D326" s="72"/>
      <c r="E326" s="82"/>
      <c r="F326" s="165"/>
    </row>
    <row r="327" spans="1:6" ht="30">
      <c r="A327" s="214" t="s">
        <v>513</v>
      </c>
      <c r="B327" s="7" t="s">
        <v>76</v>
      </c>
      <c r="C327" s="80" t="s">
        <v>26</v>
      </c>
      <c r="D327" s="81">
        <v>12397.621110000002</v>
      </c>
      <c r="E327" s="79">
        <v>0.72501990000000005</v>
      </c>
      <c r="F327" s="164">
        <v>8988.5220174100905</v>
      </c>
    </row>
    <row r="328" spans="1:6">
      <c r="A328" s="356"/>
      <c r="B328" s="31" t="s">
        <v>35</v>
      </c>
      <c r="C328" s="105"/>
      <c r="D328" s="81"/>
      <c r="E328" s="105"/>
      <c r="F328" s="176"/>
    </row>
    <row r="329" spans="1:6" ht="30">
      <c r="A329" s="214" t="s">
        <v>523</v>
      </c>
      <c r="B329" s="7" t="s">
        <v>15</v>
      </c>
      <c r="C329" s="80" t="s">
        <v>61</v>
      </c>
      <c r="D329" s="81">
        <v>516.56754625000008</v>
      </c>
      <c r="E329" s="79">
        <v>57.247693687060099</v>
      </c>
      <c r="F329" s="164">
        <v>29572.300656396255</v>
      </c>
    </row>
    <row r="330" spans="1:6">
      <c r="A330" s="214"/>
      <c r="B330" s="31" t="s">
        <v>149</v>
      </c>
      <c r="C330" s="80"/>
      <c r="D330" s="72"/>
      <c r="E330" s="82"/>
      <c r="F330" s="173"/>
    </row>
    <row r="331" spans="1:6" ht="30">
      <c r="A331" s="214" t="s">
        <v>509</v>
      </c>
      <c r="B331" s="7" t="s">
        <v>45</v>
      </c>
      <c r="C331" s="80" t="s">
        <v>10</v>
      </c>
      <c r="D331" s="72">
        <v>45.457944070000003</v>
      </c>
      <c r="E331" s="79">
        <v>0.61823799999999995</v>
      </c>
      <c r="F331" s="164">
        <v>28.103828425948659</v>
      </c>
    </row>
    <row r="332" spans="1:6" ht="30">
      <c r="A332" s="214" t="s">
        <v>513</v>
      </c>
      <c r="B332" s="7" t="s">
        <v>76</v>
      </c>
      <c r="C332" s="80" t="s">
        <v>26</v>
      </c>
      <c r="D332" s="72">
        <v>1522.841126345</v>
      </c>
      <c r="E332" s="79">
        <v>0.72501990000000005</v>
      </c>
      <c r="F332" s="164">
        <v>1104.0901211385394</v>
      </c>
    </row>
    <row r="333" spans="1:6">
      <c r="A333" s="214"/>
      <c r="B333" s="31" t="s">
        <v>36</v>
      </c>
      <c r="C333" s="93"/>
      <c r="D333" s="72"/>
      <c r="E333" s="82"/>
      <c r="F333" s="173"/>
    </row>
    <row r="334" spans="1:6" ht="30">
      <c r="A334" s="214" t="s">
        <v>530</v>
      </c>
      <c r="B334" s="7" t="s">
        <v>24</v>
      </c>
      <c r="C334" s="80" t="s">
        <v>55</v>
      </c>
      <c r="D334" s="72">
        <v>2582.8377312500002</v>
      </c>
      <c r="E334" s="79">
        <v>0.96681000000000006</v>
      </c>
      <c r="F334" s="164">
        <v>2497.1133469498127</v>
      </c>
    </row>
    <row r="335" spans="1:6" ht="25.5">
      <c r="A335" s="357" t="s">
        <v>443</v>
      </c>
      <c r="B335" s="7" t="s">
        <v>51</v>
      </c>
      <c r="C335" s="80" t="s">
        <v>10</v>
      </c>
      <c r="D335" s="92">
        <v>3.0994052774999998</v>
      </c>
      <c r="E335" s="79">
        <v>5564.17</v>
      </c>
      <c r="F335" s="164">
        <v>17245.617862907173</v>
      </c>
    </row>
    <row r="336" spans="1:6" ht="45">
      <c r="A336" s="214" t="s">
        <v>511</v>
      </c>
      <c r="B336" s="7" t="s">
        <v>27</v>
      </c>
      <c r="C336" s="80" t="s">
        <v>26</v>
      </c>
      <c r="D336" s="92">
        <v>103.83007679625</v>
      </c>
      <c r="E336" s="79">
        <v>1.9022782499999999</v>
      </c>
      <c r="F336" s="164">
        <v>197.51369678533604</v>
      </c>
    </row>
    <row r="337" spans="1:6">
      <c r="A337" s="214"/>
      <c r="B337" s="31" t="s">
        <v>37</v>
      </c>
      <c r="C337" s="93"/>
      <c r="D337" s="92"/>
      <c r="E337" s="82"/>
      <c r="F337" s="173"/>
    </row>
    <row r="338" spans="1:6" ht="30">
      <c r="A338" s="214" t="s">
        <v>520</v>
      </c>
      <c r="B338" s="7" t="s">
        <v>34</v>
      </c>
      <c r="C338" s="80" t="s">
        <v>10</v>
      </c>
      <c r="D338" s="72">
        <v>309.94052775000006</v>
      </c>
      <c r="E338" s="79">
        <v>115.49960798698795</v>
      </c>
      <c r="F338" s="164">
        <v>35798.009454405168</v>
      </c>
    </row>
    <row r="339" spans="1:6" ht="38.25">
      <c r="A339" s="357" t="s">
        <v>445</v>
      </c>
      <c r="B339" s="7" t="s">
        <v>20</v>
      </c>
      <c r="C339" s="80" t="s">
        <v>10</v>
      </c>
      <c r="D339" s="72">
        <v>17.542633870650004</v>
      </c>
      <c r="E339" s="79">
        <v>3494.17</v>
      </c>
      <c r="F339" s="164">
        <v>61296.944991809127</v>
      </c>
    </row>
    <row r="340" spans="1:6" ht="30">
      <c r="A340" s="214" t="s">
        <v>512</v>
      </c>
      <c r="B340" s="7" t="s">
        <v>29</v>
      </c>
      <c r="C340" s="80" t="s">
        <v>28</v>
      </c>
      <c r="D340" s="72">
        <v>4326.2531998437507</v>
      </c>
      <c r="E340" s="79">
        <v>0.96278761200000007</v>
      </c>
      <c r="F340" s="164">
        <v>4165.262987184924</v>
      </c>
    </row>
    <row r="341" spans="1:6">
      <c r="A341" s="358"/>
      <c r="B341" s="16"/>
      <c r="C341" s="69"/>
      <c r="D341" s="70"/>
      <c r="E341" s="87" t="s">
        <v>17</v>
      </c>
      <c r="F341" s="167">
        <v>163672.03268291889</v>
      </c>
    </row>
    <row r="342" spans="1:6">
      <c r="A342" s="363"/>
      <c r="B342" s="46"/>
      <c r="C342" s="106"/>
      <c r="D342" s="390">
        <v>63.369072978389369</v>
      </c>
      <c r="E342" s="99" t="s">
        <v>335</v>
      </c>
      <c r="F342" s="158"/>
    </row>
    <row r="343" spans="1:6">
      <c r="A343" s="361"/>
      <c r="B343" s="22" t="s">
        <v>233</v>
      </c>
      <c r="C343" s="141">
        <v>8296.1972000000042</v>
      </c>
      <c r="D343" s="140" t="s">
        <v>55</v>
      </c>
      <c r="E343" s="89"/>
      <c r="F343" s="171"/>
    </row>
    <row r="344" spans="1:6">
      <c r="A344" s="362" t="s">
        <v>182</v>
      </c>
      <c r="B344" s="22" t="s">
        <v>35</v>
      </c>
      <c r="C344" s="107">
        <v>5807.3380400000024</v>
      </c>
      <c r="D344" s="65" t="s">
        <v>55</v>
      </c>
      <c r="E344" s="89"/>
      <c r="F344" s="171"/>
    </row>
    <row r="345" spans="1:6">
      <c r="A345" s="356"/>
      <c r="B345" s="31" t="s">
        <v>38</v>
      </c>
      <c r="C345" s="80"/>
      <c r="D345" s="72"/>
      <c r="E345" s="82"/>
      <c r="F345" s="165"/>
    </row>
    <row r="346" spans="1:6" ht="25.5">
      <c r="A346" s="56" t="s">
        <v>521</v>
      </c>
      <c r="B346" s="7" t="s">
        <v>32</v>
      </c>
      <c r="C346" s="80" t="s">
        <v>61</v>
      </c>
      <c r="D346" s="72">
        <v>435.55035300000014</v>
      </c>
      <c r="E346" s="79">
        <v>21.515511298975774</v>
      </c>
      <c r="F346" s="164">
        <v>9371.0885412443895</v>
      </c>
    </row>
    <row r="347" spans="1:6">
      <c r="A347" s="214"/>
      <c r="B347" s="31" t="s">
        <v>39</v>
      </c>
      <c r="C347" s="93"/>
      <c r="D347" s="72"/>
      <c r="E347" s="82"/>
      <c r="F347" s="165"/>
    </row>
    <row r="348" spans="1:6" ht="30">
      <c r="A348" s="214" t="s">
        <v>513</v>
      </c>
      <c r="B348" s="7" t="s">
        <v>76</v>
      </c>
      <c r="C348" s="80" t="s">
        <v>26</v>
      </c>
      <c r="D348" s="81">
        <v>41812.833888000016</v>
      </c>
      <c r="E348" s="79">
        <v>0.72501990000000005</v>
      </c>
      <c r="F348" s="164">
        <v>30315.136644194383</v>
      </c>
    </row>
    <row r="349" spans="1:6">
      <c r="A349" s="356"/>
      <c r="B349" s="31" t="s">
        <v>35</v>
      </c>
      <c r="C349" s="105">
        <v>30</v>
      </c>
      <c r="D349" s="81" t="s">
        <v>145</v>
      </c>
      <c r="E349" s="105"/>
      <c r="F349" s="176"/>
    </row>
    <row r="350" spans="1:6" ht="30">
      <c r="A350" s="214" t="s">
        <v>523</v>
      </c>
      <c r="B350" s="7" t="s">
        <v>15</v>
      </c>
      <c r="C350" s="80" t="s">
        <v>61</v>
      </c>
      <c r="D350" s="81">
        <v>1742.2014120000006</v>
      </c>
      <c r="E350" s="79">
        <v>57.247693687060099</v>
      </c>
      <c r="F350" s="164">
        <v>99737.012775339623</v>
      </c>
    </row>
    <row r="351" spans="1:6">
      <c r="A351" s="214"/>
      <c r="B351" s="31" t="s">
        <v>149</v>
      </c>
      <c r="C351" s="80"/>
      <c r="D351" s="72"/>
      <c r="E351" s="82"/>
      <c r="F351" s="173"/>
    </row>
    <row r="352" spans="1:6" ht="30">
      <c r="A352" s="214" t="s">
        <v>509</v>
      </c>
      <c r="B352" s="7" t="s">
        <v>45</v>
      </c>
      <c r="C352" s="80" t="s">
        <v>10</v>
      </c>
      <c r="D352" s="72">
        <v>153.31372425600003</v>
      </c>
      <c r="E352" s="79">
        <v>0.61823799999999995</v>
      </c>
      <c r="F352" s="164">
        <v>94.784370256580942</v>
      </c>
    </row>
    <row r="353" spans="1:6" ht="30">
      <c r="A353" s="214" t="s">
        <v>513</v>
      </c>
      <c r="B353" s="7" t="s">
        <v>76</v>
      </c>
      <c r="C353" s="80" t="s">
        <v>26</v>
      </c>
      <c r="D353" s="72">
        <v>5136.0097625760009</v>
      </c>
      <c r="E353" s="79">
        <v>0.72501990000000005</v>
      </c>
      <c r="F353" s="164">
        <v>3723.709284461876</v>
      </c>
    </row>
    <row r="354" spans="1:6">
      <c r="A354" s="214"/>
      <c r="B354" s="31" t="s">
        <v>36</v>
      </c>
      <c r="C354" s="93"/>
      <c r="D354" s="72"/>
      <c r="E354" s="82"/>
      <c r="F354" s="173"/>
    </row>
    <row r="355" spans="1:6" ht="30">
      <c r="A355" s="214" t="s">
        <v>530</v>
      </c>
      <c r="B355" s="7" t="s">
        <v>24</v>
      </c>
      <c r="C355" s="80" t="s">
        <v>55</v>
      </c>
      <c r="D355" s="72">
        <v>5807.3380400000024</v>
      </c>
      <c r="E355" s="79">
        <v>0.96681000000000006</v>
      </c>
      <c r="F355" s="164">
        <v>5614.5924904524027</v>
      </c>
    </row>
    <row r="356" spans="1:6" ht="25.5">
      <c r="A356" s="357" t="s">
        <v>443</v>
      </c>
      <c r="B356" s="7" t="s">
        <v>51</v>
      </c>
      <c r="C356" s="80" t="s">
        <v>10</v>
      </c>
      <c r="D356" s="92">
        <v>6.9688056480000018</v>
      </c>
      <c r="E356" s="79">
        <v>5564.17</v>
      </c>
      <c r="F356" s="164">
        <v>38775.619322432169</v>
      </c>
    </row>
    <row r="357" spans="1:6" ht="45">
      <c r="A357" s="214" t="s">
        <v>511</v>
      </c>
      <c r="B357" s="7" t="s">
        <v>27</v>
      </c>
      <c r="C357" s="80" t="s">
        <v>26</v>
      </c>
      <c r="D357" s="92">
        <v>233.45498920800006</v>
      </c>
      <c r="E357" s="79">
        <v>1.9022782499999999</v>
      </c>
      <c r="F357" s="164">
        <v>444.09634832436325</v>
      </c>
    </row>
    <row r="358" spans="1:6">
      <c r="A358" s="214"/>
      <c r="B358" s="31" t="s">
        <v>37</v>
      </c>
      <c r="C358" s="93"/>
      <c r="D358" s="92"/>
      <c r="E358" s="82"/>
      <c r="F358" s="173"/>
    </row>
    <row r="359" spans="1:6" ht="30">
      <c r="A359" s="214" t="s">
        <v>520</v>
      </c>
      <c r="B359" s="7" t="s">
        <v>34</v>
      </c>
      <c r="C359" s="80" t="s">
        <v>10</v>
      </c>
      <c r="D359" s="72">
        <v>1045.3208472000003</v>
      </c>
      <c r="E359" s="79">
        <v>115.49960798698795</v>
      </c>
      <c r="F359" s="164">
        <v>120734.14807222618</v>
      </c>
    </row>
    <row r="360" spans="1:6" ht="38.25">
      <c r="A360" s="357" t="s">
        <v>445</v>
      </c>
      <c r="B360" s="7" t="s">
        <v>20</v>
      </c>
      <c r="C360" s="80" t="s">
        <v>10</v>
      </c>
      <c r="D360" s="72">
        <v>59.165159951520018</v>
      </c>
      <c r="E360" s="79">
        <v>3494.17</v>
      </c>
      <c r="F360" s="164">
        <v>206733.1269478027</v>
      </c>
    </row>
    <row r="361" spans="1:6" ht="30">
      <c r="A361" s="214" t="s">
        <v>512</v>
      </c>
      <c r="B361" s="7" t="s">
        <v>29</v>
      </c>
      <c r="C361" s="80" t="s">
        <v>28</v>
      </c>
      <c r="D361" s="72">
        <v>14590.936825500004</v>
      </c>
      <c r="E361" s="79">
        <v>0.96278761200000007</v>
      </c>
      <c r="F361" s="164">
        <v>14047.97322306601</v>
      </c>
    </row>
    <row r="362" spans="1:6">
      <c r="A362" s="358"/>
      <c r="B362" s="16"/>
      <c r="C362" s="69"/>
      <c r="D362" s="70"/>
      <c r="E362" s="87" t="s">
        <v>17</v>
      </c>
      <c r="F362" s="167">
        <v>529591.28801980068</v>
      </c>
    </row>
    <row r="363" spans="1:6">
      <c r="A363" s="363"/>
      <c r="B363" s="46"/>
      <c r="C363" s="106"/>
      <c r="D363" s="390">
        <v>91.193466674759037</v>
      </c>
      <c r="E363" s="99" t="s">
        <v>335</v>
      </c>
      <c r="F363" s="158"/>
    </row>
    <row r="364" spans="1:6">
      <c r="A364" s="361"/>
      <c r="B364" s="22" t="s">
        <v>234</v>
      </c>
      <c r="C364" s="140">
        <v>0</v>
      </c>
      <c r="D364" s="140" t="s">
        <v>55</v>
      </c>
      <c r="E364" s="89"/>
      <c r="F364" s="171"/>
    </row>
    <row r="365" spans="1:6">
      <c r="A365" s="362" t="s">
        <v>183</v>
      </c>
      <c r="B365" s="22" t="s">
        <v>35</v>
      </c>
      <c r="C365" s="65">
        <v>0</v>
      </c>
      <c r="D365" s="65" t="s">
        <v>55</v>
      </c>
      <c r="E365" s="89"/>
      <c r="F365" s="171"/>
    </row>
    <row r="366" spans="1:6">
      <c r="A366" s="356"/>
      <c r="B366" s="31" t="s">
        <v>38</v>
      </c>
      <c r="C366" s="3"/>
      <c r="D366" s="52"/>
      <c r="E366" s="82"/>
      <c r="F366" s="165"/>
    </row>
    <row r="367" spans="1:6" ht="25.5">
      <c r="A367" s="56" t="s">
        <v>521</v>
      </c>
      <c r="B367" s="7" t="s">
        <v>32</v>
      </c>
      <c r="C367" s="80" t="s">
        <v>61</v>
      </c>
      <c r="D367" s="72">
        <v>0</v>
      </c>
      <c r="E367" s="79">
        <v>21.515511298975774</v>
      </c>
      <c r="F367" s="164">
        <v>0</v>
      </c>
    </row>
    <row r="368" spans="1:6">
      <c r="A368" s="214"/>
      <c r="B368" s="31" t="s">
        <v>39</v>
      </c>
      <c r="C368" s="80"/>
      <c r="D368" s="72"/>
      <c r="E368" s="82"/>
      <c r="F368" s="173"/>
    </row>
    <row r="369" spans="1:6" ht="30">
      <c r="A369" s="214" t="s">
        <v>513</v>
      </c>
      <c r="B369" s="7" t="s">
        <v>76</v>
      </c>
      <c r="C369" s="80" t="s">
        <v>26</v>
      </c>
      <c r="D369" s="81">
        <v>0</v>
      </c>
      <c r="E369" s="79">
        <v>0.72501990000000005</v>
      </c>
      <c r="F369" s="164">
        <v>0</v>
      </c>
    </row>
    <row r="370" spans="1:6">
      <c r="A370" s="356"/>
      <c r="B370" s="31" t="s">
        <v>35</v>
      </c>
      <c r="C370" s="81">
        <v>40</v>
      </c>
      <c r="D370" s="81" t="s">
        <v>145</v>
      </c>
      <c r="E370" s="105"/>
      <c r="F370" s="176"/>
    </row>
    <row r="371" spans="1:6" ht="30">
      <c r="A371" s="214" t="s">
        <v>523</v>
      </c>
      <c r="B371" s="7" t="s">
        <v>15</v>
      </c>
      <c r="C371" s="80" t="s">
        <v>61</v>
      </c>
      <c r="D371" s="81">
        <v>0</v>
      </c>
      <c r="E371" s="79">
        <v>57.247693687060099</v>
      </c>
      <c r="F371" s="164">
        <v>0</v>
      </c>
    </row>
    <row r="372" spans="1:6">
      <c r="A372" s="214"/>
      <c r="B372" s="31" t="s">
        <v>149</v>
      </c>
      <c r="C372" s="80"/>
      <c r="D372" s="72"/>
      <c r="E372" s="82"/>
      <c r="F372" s="173"/>
    </row>
    <row r="373" spans="1:6" ht="30">
      <c r="A373" s="214" t="s">
        <v>509</v>
      </c>
      <c r="B373" s="7" t="s">
        <v>45</v>
      </c>
      <c r="C373" s="80" t="s">
        <v>10</v>
      </c>
      <c r="D373" s="72">
        <v>0</v>
      </c>
      <c r="E373" s="79">
        <v>0.61823799999999995</v>
      </c>
      <c r="F373" s="164">
        <v>0</v>
      </c>
    </row>
    <row r="374" spans="1:6" ht="30">
      <c r="A374" s="214" t="s">
        <v>513</v>
      </c>
      <c r="B374" s="7" t="s">
        <v>76</v>
      </c>
      <c r="C374" s="80" t="s">
        <v>26</v>
      </c>
      <c r="D374" s="72">
        <v>0</v>
      </c>
      <c r="E374" s="79">
        <v>0.72501990000000005</v>
      </c>
      <c r="F374" s="164">
        <v>0</v>
      </c>
    </row>
    <row r="375" spans="1:6">
      <c r="A375" s="214"/>
      <c r="B375" s="31" t="s">
        <v>36</v>
      </c>
      <c r="C375" s="93"/>
      <c r="D375" s="72"/>
      <c r="E375" s="82"/>
      <c r="F375" s="173"/>
    </row>
    <row r="376" spans="1:6" ht="30">
      <c r="A376" s="214" t="s">
        <v>530</v>
      </c>
      <c r="B376" s="7" t="s">
        <v>24</v>
      </c>
      <c r="C376" s="80" t="s">
        <v>55</v>
      </c>
      <c r="D376" s="72">
        <v>0</v>
      </c>
      <c r="E376" s="79">
        <v>0.96681000000000006</v>
      </c>
      <c r="F376" s="164">
        <v>0</v>
      </c>
    </row>
    <row r="377" spans="1:6" ht="25.5">
      <c r="A377" s="357" t="s">
        <v>443</v>
      </c>
      <c r="B377" s="7" t="s">
        <v>51</v>
      </c>
      <c r="C377" s="80" t="s">
        <v>10</v>
      </c>
      <c r="D377" s="92">
        <v>0</v>
      </c>
      <c r="E377" s="79">
        <v>5564.17</v>
      </c>
      <c r="F377" s="164">
        <v>0</v>
      </c>
    </row>
    <row r="378" spans="1:6" ht="45">
      <c r="A378" s="214" t="s">
        <v>511</v>
      </c>
      <c r="B378" s="7" t="s">
        <v>27</v>
      </c>
      <c r="C378" s="80" t="s">
        <v>26</v>
      </c>
      <c r="D378" s="92">
        <v>0</v>
      </c>
      <c r="E378" s="79">
        <v>1.9022782499999999</v>
      </c>
      <c r="F378" s="164">
        <v>0</v>
      </c>
    </row>
    <row r="379" spans="1:6">
      <c r="A379" s="214"/>
      <c r="B379" s="31" t="s">
        <v>153</v>
      </c>
      <c r="C379" s="93"/>
      <c r="D379" s="72"/>
      <c r="E379" s="82"/>
      <c r="F379" s="173"/>
    </row>
    <row r="380" spans="1:6" ht="45">
      <c r="A380" s="57" t="s">
        <v>531</v>
      </c>
      <c r="B380" s="7" t="s">
        <v>54</v>
      </c>
      <c r="C380" s="80" t="s">
        <v>55</v>
      </c>
      <c r="D380" s="72">
        <v>0</v>
      </c>
      <c r="E380" s="79">
        <v>0.79145399999999999</v>
      </c>
      <c r="F380" s="164">
        <v>0</v>
      </c>
    </row>
    <row r="381" spans="1:6" ht="25.5">
      <c r="A381" s="357" t="s">
        <v>444</v>
      </c>
      <c r="B381" s="7" t="s">
        <v>52</v>
      </c>
      <c r="C381" s="80" t="s">
        <v>10</v>
      </c>
      <c r="D381" s="92">
        <v>0</v>
      </c>
      <c r="E381" s="79">
        <v>2260.1</v>
      </c>
      <c r="F381" s="164">
        <v>0</v>
      </c>
    </row>
    <row r="382" spans="1:6" ht="45">
      <c r="A382" s="214" t="s">
        <v>511</v>
      </c>
      <c r="B382" s="7" t="s">
        <v>27</v>
      </c>
      <c r="C382" s="80" t="s">
        <v>26</v>
      </c>
      <c r="D382" s="92">
        <v>0</v>
      </c>
      <c r="E382" s="79">
        <v>1.9022782499999999</v>
      </c>
      <c r="F382" s="164">
        <v>0</v>
      </c>
    </row>
    <row r="383" spans="1:6">
      <c r="A383" s="214"/>
      <c r="B383" s="31" t="s">
        <v>179</v>
      </c>
      <c r="C383" s="93"/>
      <c r="D383" s="92"/>
      <c r="E383" s="82"/>
      <c r="F383" s="173"/>
    </row>
    <row r="384" spans="1:6" ht="25.5">
      <c r="A384" s="57" t="s">
        <v>518</v>
      </c>
      <c r="B384" s="7" t="s">
        <v>172</v>
      </c>
      <c r="C384" s="80" t="s">
        <v>10</v>
      </c>
      <c r="D384" s="72">
        <v>0</v>
      </c>
      <c r="E384" s="79">
        <v>142.75109390843372</v>
      </c>
      <c r="F384" s="164">
        <v>0</v>
      </c>
    </row>
    <row r="385" spans="1:6" ht="38.25">
      <c r="A385" s="357" t="s">
        <v>445</v>
      </c>
      <c r="B385" s="7" t="s">
        <v>20</v>
      </c>
      <c r="C385" s="80" t="s">
        <v>10</v>
      </c>
      <c r="D385" s="72">
        <v>0</v>
      </c>
      <c r="E385" s="79">
        <v>3494.17</v>
      </c>
      <c r="F385" s="164">
        <v>0</v>
      </c>
    </row>
    <row r="386" spans="1:6" ht="30">
      <c r="A386" s="214" t="s">
        <v>512</v>
      </c>
      <c r="B386" s="7" t="s">
        <v>29</v>
      </c>
      <c r="C386" s="80" t="s">
        <v>28</v>
      </c>
      <c r="D386" s="72">
        <v>0</v>
      </c>
      <c r="E386" s="79">
        <v>0.96278761200000007</v>
      </c>
      <c r="F386" s="164">
        <v>0</v>
      </c>
    </row>
    <row r="387" spans="1:6">
      <c r="A387" s="214"/>
      <c r="B387" s="31" t="s">
        <v>153</v>
      </c>
      <c r="C387" s="93"/>
      <c r="D387" s="72"/>
      <c r="E387" s="82"/>
      <c r="F387" s="173"/>
    </row>
    <row r="388" spans="1:6" ht="45">
      <c r="A388" s="57" t="s">
        <v>531</v>
      </c>
      <c r="B388" s="7" t="s">
        <v>54</v>
      </c>
      <c r="C388" s="80" t="s">
        <v>55</v>
      </c>
      <c r="D388" s="72">
        <v>0</v>
      </c>
      <c r="E388" s="79">
        <v>0.79145399999999999</v>
      </c>
      <c r="F388" s="164">
        <v>0</v>
      </c>
    </row>
    <row r="389" spans="1:6" ht="25.5">
      <c r="A389" s="357" t="s">
        <v>444</v>
      </c>
      <c r="B389" s="7" t="s">
        <v>52</v>
      </c>
      <c r="C389" s="80" t="s">
        <v>10</v>
      </c>
      <c r="D389" s="92">
        <v>0</v>
      </c>
      <c r="E389" s="79">
        <v>2260.1</v>
      </c>
      <c r="F389" s="164">
        <v>0</v>
      </c>
    </row>
    <row r="390" spans="1:6" ht="45">
      <c r="A390" s="214" t="s">
        <v>511</v>
      </c>
      <c r="B390" s="7" t="s">
        <v>27</v>
      </c>
      <c r="C390" s="80" t="s">
        <v>26</v>
      </c>
      <c r="D390" s="92">
        <v>0</v>
      </c>
      <c r="E390" s="79">
        <v>1.9022782499999999</v>
      </c>
      <c r="F390" s="164">
        <v>0</v>
      </c>
    </row>
    <row r="391" spans="1:6">
      <c r="A391" s="214"/>
      <c r="B391" s="31" t="s">
        <v>180</v>
      </c>
      <c r="C391" s="93"/>
      <c r="D391" s="78"/>
      <c r="E391" s="82"/>
      <c r="F391" s="173"/>
    </row>
    <row r="392" spans="1:6" ht="25.5">
      <c r="A392" s="336" t="s">
        <v>519</v>
      </c>
      <c r="B392" s="7" t="s">
        <v>174</v>
      </c>
      <c r="C392" s="80" t="s">
        <v>10</v>
      </c>
      <c r="D392" s="72">
        <v>0</v>
      </c>
      <c r="E392" s="79">
        <v>150.1210911731807</v>
      </c>
      <c r="F392" s="164">
        <v>0</v>
      </c>
    </row>
    <row r="393" spans="1:6" ht="38.25">
      <c r="A393" s="357" t="s">
        <v>445</v>
      </c>
      <c r="B393" s="7" t="s">
        <v>20</v>
      </c>
      <c r="C393" s="80" t="s">
        <v>10</v>
      </c>
      <c r="D393" s="72">
        <v>0</v>
      </c>
      <c r="E393" s="79">
        <v>3494.17</v>
      </c>
      <c r="F393" s="164">
        <v>0</v>
      </c>
    </row>
    <row r="394" spans="1:6" ht="30">
      <c r="A394" s="214" t="s">
        <v>512</v>
      </c>
      <c r="B394" s="7" t="s">
        <v>29</v>
      </c>
      <c r="C394" s="80" t="s">
        <v>28</v>
      </c>
      <c r="D394" s="72">
        <v>0</v>
      </c>
      <c r="E394" s="79">
        <v>0.96278761200000007</v>
      </c>
      <c r="F394" s="164">
        <v>0</v>
      </c>
    </row>
    <row r="395" spans="1:6">
      <c r="A395" s="358"/>
      <c r="B395" s="16"/>
      <c r="C395" s="69"/>
      <c r="D395" s="70"/>
      <c r="E395" s="87" t="s">
        <v>17</v>
      </c>
      <c r="F395" s="167">
        <v>0</v>
      </c>
    </row>
    <row r="396" spans="1:6">
      <c r="A396" s="363"/>
      <c r="B396" s="46"/>
      <c r="C396" s="106"/>
      <c r="D396" s="390" t="e">
        <v>#DIV/0!</v>
      </c>
      <c r="E396" s="99" t="s">
        <v>335</v>
      </c>
      <c r="F396" s="158"/>
    </row>
    <row r="397" spans="1:6" ht="30">
      <c r="A397" s="364" t="s">
        <v>224</v>
      </c>
      <c r="B397" s="48" t="s">
        <v>187</v>
      </c>
      <c r="C397" s="107">
        <v>1106.9304562500004</v>
      </c>
      <c r="D397" s="65" t="s">
        <v>55</v>
      </c>
      <c r="E397" s="89"/>
      <c r="F397" s="171"/>
    </row>
    <row r="398" spans="1:6">
      <c r="A398" s="214"/>
      <c r="B398" s="47" t="s">
        <v>35</v>
      </c>
      <c r="C398" s="108">
        <v>15</v>
      </c>
      <c r="D398" s="92" t="s">
        <v>145</v>
      </c>
      <c r="E398" s="79"/>
      <c r="F398" s="177"/>
    </row>
    <row r="399" spans="1:6" ht="30">
      <c r="A399" s="214" t="s">
        <v>523</v>
      </c>
      <c r="B399" s="7" t="s">
        <v>15</v>
      </c>
      <c r="C399" s="80" t="s">
        <v>61</v>
      </c>
      <c r="D399" s="72">
        <v>166.03956843750004</v>
      </c>
      <c r="E399" s="79">
        <v>57.247693687060099</v>
      </c>
      <c r="F399" s="164">
        <v>9505.3823538416545</v>
      </c>
    </row>
    <row r="400" spans="1:6">
      <c r="A400" s="214"/>
      <c r="B400" s="31" t="s">
        <v>149</v>
      </c>
      <c r="C400" s="80"/>
      <c r="D400" s="72"/>
      <c r="E400" s="82"/>
      <c r="F400" s="173"/>
    </row>
    <row r="401" spans="1:6" ht="30">
      <c r="A401" s="214" t="s">
        <v>509</v>
      </c>
      <c r="B401" s="7" t="s">
        <v>45</v>
      </c>
      <c r="C401" s="80" t="s">
        <v>10</v>
      </c>
      <c r="D401" s="72">
        <v>14.611482022500002</v>
      </c>
      <c r="E401" s="79">
        <v>0.61823799999999995</v>
      </c>
      <c r="F401" s="164">
        <v>9.0333734226263562</v>
      </c>
    </row>
    <row r="402" spans="1:6" ht="30">
      <c r="A402" s="214" t="s">
        <v>513</v>
      </c>
      <c r="B402" s="7" t="s">
        <v>76</v>
      </c>
      <c r="C402" s="80" t="s">
        <v>26</v>
      </c>
      <c r="D402" s="72">
        <v>489.4846477537501</v>
      </c>
      <c r="E402" s="79">
        <v>0.72501990000000005</v>
      </c>
      <c r="F402" s="164">
        <v>354.88611036595915</v>
      </c>
    </row>
    <row r="403" spans="1:6">
      <c r="A403" s="56"/>
      <c r="B403" s="31" t="s">
        <v>191</v>
      </c>
      <c r="C403" s="80"/>
      <c r="D403" s="72"/>
      <c r="E403" s="82"/>
      <c r="F403" s="174"/>
    </row>
    <row r="404" spans="1:6" ht="30">
      <c r="A404" s="56" t="s">
        <v>509</v>
      </c>
      <c r="B404" s="7" t="s">
        <v>45</v>
      </c>
      <c r="C404" s="80" t="s">
        <v>10</v>
      </c>
      <c r="D404" s="72">
        <v>249.05935265625004</v>
      </c>
      <c r="E404" s="79">
        <v>0.61823799999999995</v>
      </c>
      <c r="F404" s="164">
        <v>153.97795606749469</v>
      </c>
    </row>
    <row r="405" spans="1:6" ht="30">
      <c r="A405" s="56" t="s">
        <v>513</v>
      </c>
      <c r="B405" s="7" t="s">
        <v>76</v>
      </c>
      <c r="C405" s="80" t="s">
        <v>26</v>
      </c>
      <c r="D405" s="72">
        <v>2490.5935265625003</v>
      </c>
      <c r="E405" s="79">
        <v>0.72501990000000005</v>
      </c>
      <c r="F405" s="164">
        <v>1805.7298695689915</v>
      </c>
    </row>
    <row r="406" spans="1:6">
      <c r="A406" s="214"/>
      <c r="B406" s="47" t="s">
        <v>184</v>
      </c>
      <c r="C406" s="108">
        <v>15</v>
      </c>
      <c r="D406" s="92" t="s">
        <v>145</v>
      </c>
      <c r="E406" s="79"/>
      <c r="F406" s="178"/>
    </row>
    <row r="407" spans="1:6" ht="30">
      <c r="A407" s="56" t="s">
        <v>510</v>
      </c>
      <c r="B407" s="7" t="s">
        <v>73</v>
      </c>
      <c r="C407" s="80" t="s">
        <v>61</v>
      </c>
      <c r="D407" s="72">
        <v>166.03956843750004</v>
      </c>
      <c r="E407" s="79">
        <v>2.5292439999999998</v>
      </c>
      <c r="F407" s="164">
        <v>419.95458223313631</v>
      </c>
    </row>
    <row r="408" spans="1:6" ht="30">
      <c r="A408" s="56" t="s">
        <v>509</v>
      </c>
      <c r="B408" s="7" t="s">
        <v>45</v>
      </c>
      <c r="C408" s="80" t="s">
        <v>10</v>
      </c>
      <c r="D408" s="72">
        <v>249.05935265625004</v>
      </c>
      <c r="E408" s="79">
        <v>0.61823799999999995</v>
      </c>
      <c r="F408" s="164">
        <v>153.97795606749469</v>
      </c>
    </row>
    <row r="409" spans="1:6" ht="30">
      <c r="A409" s="56" t="s">
        <v>513</v>
      </c>
      <c r="B409" s="7" t="s">
        <v>76</v>
      </c>
      <c r="C409" s="80" t="s">
        <v>26</v>
      </c>
      <c r="D409" s="72">
        <v>9962.3741062500012</v>
      </c>
      <c r="E409" s="79">
        <v>0.72501990000000005</v>
      </c>
      <c r="F409" s="164">
        <v>7222.919478275966</v>
      </c>
    </row>
    <row r="410" spans="1:6">
      <c r="A410" s="56"/>
      <c r="B410" s="31" t="s">
        <v>150</v>
      </c>
      <c r="C410" s="80"/>
      <c r="D410" s="72"/>
      <c r="E410" s="82"/>
      <c r="F410" s="174"/>
    </row>
    <row r="411" spans="1:6" ht="30">
      <c r="A411" s="56" t="s">
        <v>533</v>
      </c>
      <c r="B411" s="7" t="s">
        <v>244</v>
      </c>
      <c r="C411" s="80" t="s">
        <v>55</v>
      </c>
      <c r="D411" s="72">
        <v>1106.9304562500004</v>
      </c>
      <c r="E411" s="79">
        <v>1.859399</v>
      </c>
      <c r="F411" s="164">
        <v>2058.2253834207945</v>
      </c>
    </row>
    <row r="412" spans="1:6">
      <c r="A412" s="56"/>
      <c r="B412" s="31" t="s">
        <v>185</v>
      </c>
      <c r="C412" s="124">
        <v>15</v>
      </c>
      <c r="D412" s="72" t="s">
        <v>145</v>
      </c>
      <c r="E412" s="82"/>
      <c r="F412" s="174"/>
    </row>
    <row r="413" spans="1:6">
      <c r="A413" s="56"/>
      <c r="B413" s="31" t="s">
        <v>188</v>
      </c>
      <c r="C413" s="80"/>
      <c r="D413" s="72"/>
      <c r="E413" s="82"/>
      <c r="F413" s="174"/>
    </row>
    <row r="414" spans="1:6" ht="30">
      <c r="A414" s="56" t="s">
        <v>509</v>
      </c>
      <c r="B414" s="7" t="s">
        <v>45</v>
      </c>
      <c r="C414" s="80" t="s">
        <v>10</v>
      </c>
      <c r="D414" s="72">
        <v>249.05935265625004</v>
      </c>
      <c r="E414" s="79">
        <v>0.61823799999999995</v>
      </c>
      <c r="F414" s="164">
        <v>153.97795606749469</v>
      </c>
    </row>
    <row r="415" spans="1:6" ht="30">
      <c r="A415" s="56" t="s">
        <v>513</v>
      </c>
      <c r="B415" s="7" t="s">
        <v>76</v>
      </c>
      <c r="C415" s="80" t="s">
        <v>26</v>
      </c>
      <c r="D415" s="72">
        <v>2490.5935265625003</v>
      </c>
      <c r="E415" s="79">
        <v>0.72501990000000005</v>
      </c>
      <c r="F415" s="164">
        <v>1805.7298695689915</v>
      </c>
    </row>
    <row r="416" spans="1:6">
      <c r="A416" s="56"/>
      <c r="B416" s="31" t="s">
        <v>189</v>
      </c>
      <c r="C416" s="80"/>
      <c r="D416" s="72"/>
      <c r="E416" s="82"/>
      <c r="F416" s="173"/>
    </row>
    <row r="417" spans="1:6">
      <c r="A417" s="56"/>
      <c r="B417" s="5" t="s">
        <v>190</v>
      </c>
      <c r="C417" s="80"/>
      <c r="D417" s="72"/>
      <c r="E417" s="82"/>
      <c r="F417" s="173"/>
    </row>
    <row r="418" spans="1:6">
      <c r="A418" s="56"/>
      <c r="B418" s="31" t="s">
        <v>151</v>
      </c>
      <c r="C418" s="109">
        <v>10</v>
      </c>
      <c r="D418" s="72" t="s">
        <v>145</v>
      </c>
      <c r="E418" s="82"/>
      <c r="F418" s="174"/>
    </row>
    <row r="419" spans="1:6" ht="30">
      <c r="A419" s="56" t="s">
        <v>514</v>
      </c>
      <c r="B419" s="7" t="s">
        <v>77</v>
      </c>
      <c r="C419" s="80" t="s">
        <v>61</v>
      </c>
      <c r="D419" s="72">
        <v>110.69304562500004</v>
      </c>
      <c r="E419" s="79">
        <v>148.79244</v>
      </c>
      <c r="F419" s="164">
        <v>16470.288349575079</v>
      </c>
    </row>
    <row r="420" spans="1:6" ht="30">
      <c r="A420" s="56" t="s">
        <v>509</v>
      </c>
      <c r="B420" s="7" t="s">
        <v>45</v>
      </c>
      <c r="C420" s="80" t="s">
        <v>10</v>
      </c>
      <c r="D420" s="72">
        <v>166.03956843750007</v>
      </c>
      <c r="E420" s="79">
        <v>0.61823799999999995</v>
      </c>
      <c r="F420" s="164">
        <v>102.65197071166315</v>
      </c>
    </row>
    <row r="421" spans="1:6" ht="30">
      <c r="A421" s="56" t="s">
        <v>513</v>
      </c>
      <c r="B421" s="7" t="s">
        <v>76</v>
      </c>
      <c r="C421" s="80" t="s">
        <v>26</v>
      </c>
      <c r="D421" s="72">
        <v>5562.3255426562519</v>
      </c>
      <c r="E421" s="79">
        <v>0.72501990000000005</v>
      </c>
      <c r="F421" s="164">
        <v>4032.7967087040815</v>
      </c>
    </row>
    <row r="422" spans="1:6">
      <c r="A422" s="56"/>
      <c r="B422" s="31" t="s">
        <v>36</v>
      </c>
      <c r="C422" s="80"/>
      <c r="D422" s="72"/>
      <c r="E422" s="82"/>
      <c r="F422" s="173"/>
    </row>
    <row r="423" spans="1:6" ht="30">
      <c r="A423" s="56" t="s">
        <v>530</v>
      </c>
      <c r="B423" s="7" t="s">
        <v>24</v>
      </c>
      <c r="C423" s="80" t="s">
        <v>55</v>
      </c>
      <c r="D423" s="72">
        <v>1106.9304562500004</v>
      </c>
      <c r="E423" s="79">
        <v>0.96681000000000006</v>
      </c>
      <c r="F423" s="164">
        <v>1070.1914344070628</v>
      </c>
    </row>
    <row r="424" spans="1:6" ht="25.5">
      <c r="A424" s="360" t="s">
        <v>443</v>
      </c>
      <c r="B424" s="7" t="s">
        <v>51</v>
      </c>
      <c r="C424" s="80" t="s">
        <v>10</v>
      </c>
      <c r="D424" s="92">
        <v>1.3283165475000003</v>
      </c>
      <c r="E424" s="79">
        <v>5564.17</v>
      </c>
      <c r="F424" s="164">
        <v>7390.9790841030763</v>
      </c>
    </row>
    <row r="425" spans="1:6" ht="45">
      <c r="A425" s="56" t="s">
        <v>511</v>
      </c>
      <c r="B425" s="7" t="s">
        <v>27</v>
      </c>
      <c r="C425" s="80" t="s">
        <v>26</v>
      </c>
      <c r="D425" s="92">
        <v>44.498604341250008</v>
      </c>
      <c r="E425" s="79">
        <v>1.9022782499999999</v>
      </c>
      <c r="F425" s="164">
        <v>84.648727193715459</v>
      </c>
    </row>
    <row r="426" spans="1:6">
      <c r="A426" s="56"/>
      <c r="B426" s="31" t="s">
        <v>152</v>
      </c>
      <c r="C426" s="80"/>
      <c r="D426" s="72"/>
      <c r="E426" s="82"/>
      <c r="F426" s="173"/>
    </row>
    <row r="427" spans="1:6" ht="30">
      <c r="A427" s="56" t="s">
        <v>520</v>
      </c>
      <c r="B427" s="7" t="s">
        <v>34</v>
      </c>
      <c r="C427" s="80" t="s">
        <v>10</v>
      </c>
      <c r="D427" s="72">
        <v>132.83165475000004</v>
      </c>
      <c r="E427" s="79">
        <v>115.49960798698795</v>
      </c>
      <c r="F427" s="164">
        <v>15342.00405188793</v>
      </c>
    </row>
    <row r="428" spans="1:6" ht="38.25">
      <c r="A428" s="360" t="s">
        <v>445</v>
      </c>
      <c r="B428" s="7" t="s">
        <v>20</v>
      </c>
      <c r="C428" s="80" t="s">
        <v>10</v>
      </c>
      <c r="D428" s="72">
        <v>7.5182716588500016</v>
      </c>
      <c r="E428" s="79">
        <v>3494.17</v>
      </c>
      <c r="F428" s="164">
        <v>26270.119282203912</v>
      </c>
    </row>
    <row r="429" spans="1:6" ht="30">
      <c r="A429" s="56" t="s">
        <v>512</v>
      </c>
      <c r="B429" s="7" t="s">
        <v>29</v>
      </c>
      <c r="C429" s="80" t="s">
        <v>28</v>
      </c>
      <c r="D429" s="72">
        <v>25.125</v>
      </c>
      <c r="E429" s="79">
        <v>0.96278761200000007</v>
      </c>
      <c r="F429" s="164">
        <v>24.190038751500001</v>
      </c>
    </row>
    <row r="430" spans="1:6">
      <c r="A430" s="358"/>
      <c r="B430" s="16"/>
      <c r="C430" s="69"/>
      <c r="D430" s="70"/>
      <c r="E430" s="110" t="s">
        <v>17</v>
      </c>
      <c r="F430" s="179">
        <v>94431.66453643862</v>
      </c>
    </row>
    <row r="431" spans="1:6">
      <c r="A431" s="358"/>
      <c r="B431" s="16"/>
      <c r="C431" s="69"/>
      <c r="D431" s="392">
        <v>85.309482635746733</v>
      </c>
      <c r="E431" s="125" t="s">
        <v>335</v>
      </c>
      <c r="F431" s="154"/>
    </row>
    <row r="432" spans="1:6" ht="30">
      <c r="A432" s="364" t="s">
        <v>226</v>
      </c>
      <c r="B432" s="49" t="s">
        <v>187</v>
      </c>
      <c r="C432" s="107">
        <v>2488.8591600000018</v>
      </c>
      <c r="D432" s="65" t="s">
        <v>55</v>
      </c>
      <c r="E432" s="89"/>
      <c r="F432" s="171"/>
    </row>
    <row r="433" spans="1:6">
      <c r="A433" s="346"/>
      <c r="B433" s="47" t="s">
        <v>35</v>
      </c>
      <c r="C433" s="108">
        <v>15</v>
      </c>
      <c r="D433" s="92" t="s">
        <v>145</v>
      </c>
      <c r="E433" s="79"/>
      <c r="F433" s="177"/>
    </row>
    <row r="434" spans="1:6" ht="30">
      <c r="A434" s="214" t="s">
        <v>523</v>
      </c>
      <c r="B434" s="7" t="s">
        <v>15</v>
      </c>
      <c r="C434" s="80" t="s">
        <v>61</v>
      </c>
      <c r="D434" s="72">
        <v>373.32887400000027</v>
      </c>
      <c r="E434" s="79">
        <v>57.247693687060099</v>
      </c>
      <c r="F434" s="164">
        <v>21372.21702328707</v>
      </c>
    </row>
    <row r="435" spans="1:6">
      <c r="A435" s="214"/>
      <c r="B435" s="31" t="s">
        <v>149</v>
      </c>
      <c r="C435" s="80"/>
      <c r="D435" s="72"/>
      <c r="E435" s="82"/>
      <c r="F435" s="173"/>
    </row>
    <row r="436" spans="1:6" ht="30">
      <c r="A436" s="214" t="s">
        <v>509</v>
      </c>
      <c r="B436" s="7" t="s">
        <v>45</v>
      </c>
      <c r="C436" s="80" t="s">
        <v>10</v>
      </c>
      <c r="D436" s="72">
        <v>32.852940912000022</v>
      </c>
      <c r="E436" s="79">
        <v>0.61823799999999995</v>
      </c>
      <c r="F436" s="164">
        <v>20.310936483553068</v>
      </c>
    </row>
    <row r="437" spans="1:6" ht="30">
      <c r="A437" s="214" t="s">
        <v>513</v>
      </c>
      <c r="B437" s="7" t="s">
        <v>76</v>
      </c>
      <c r="C437" s="80" t="s">
        <v>26</v>
      </c>
      <c r="D437" s="72">
        <v>1100.5735205520007</v>
      </c>
      <c r="E437" s="79">
        <v>0.72501990000000005</v>
      </c>
      <c r="F437" s="164">
        <v>797.93770381325953</v>
      </c>
    </row>
    <row r="438" spans="1:6">
      <c r="A438" s="56"/>
      <c r="B438" s="31" t="s">
        <v>191</v>
      </c>
      <c r="C438" s="80"/>
      <c r="D438" s="72"/>
      <c r="E438" s="82"/>
      <c r="F438" s="174"/>
    </row>
    <row r="439" spans="1:6" ht="30">
      <c r="A439" s="56" t="s">
        <v>509</v>
      </c>
      <c r="B439" s="7" t="s">
        <v>45</v>
      </c>
      <c r="C439" s="80" t="s">
        <v>10</v>
      </c>
      <c r="D439" s="72">
        <v>559.9933110000004</v>
      </c>
      <c r="E439" s="79">
        <v>0.61823799999999995</v>
      </c>
      <c r="F439" s="164">
        <v>346.20914460601824</v>
      </c>
    </row>
    <row r="440" spans="1:6" ht="30">
      <c r="A440" s="56" t="s">
        <v>513</v>
      </c>
      <c r="B440" s="7" t="s">
        <v>76</v>
      </c>
      <c r="C440" s="80" t="s">
        <v>26</v>
      </c>
      <c r="D440" s="72">
        <v>5599.9331100000036</v>
      </c>
      <c r="E440" s="79">
        <v>0.72501990000000005</v>
      </c>
      <c r="F440" s="164">
        <v>4060.0629434188918</v>
      </c>
    </row>
    <row r="441" spans="1:6">
      <c r="A441" s="214"/>
      <c r="B441" s="47" t="s">
        <v>184</v>
      </c>
      <c r="C441" s="81">
        <v>22.5</v>
      </c>
      <c r="D441" s="81" t="s">
        <v>145</v>
      </c>
      <c r="E441" s="79"/>
      <c r="F441" s="178"/>
    </row>
    <row r="442" spans="1:6" ht="30">
      <c r="A442" s="56" t="s">
        <v>510</v>
      </c>
      <c r="B442" s="7" t="s">
        <v>73</v>
      </c>
      <c r="C442" s="80" t="s">
        <v>61</v>
      </c>
      <c r="D442" s="72">
        <v>559.9933110000004</v>
      </c>
      <c r="E442" s="79">
        <v>2.5292439999999998</v>
      </c>
      <c r="F442" s="164">
        <v>1416.3597218868849</v>
      </c>
    </row>
    <row r="443" spans="1:6" ht="30">
      <c r="A443" s="56" t="s">
        <v>509</v>
      </c>
      <c r="B443" s="7" t="s">
        <v>45</v>
      </c>
      <c r="C443" s="80" t="s">
        <v>10</v>
      </c>
      <c r="D443" s="72">
        <v>839.98996650000061</v>
      </c>
      <c r="E443" s="79">
        <v>0.61823799999999995</v>
      </c>
      <c r="F443" s="164">
        <v>519.31371690902733</v>
      </c>
    </row>
    <row r="444" spans="1:6" ht="30">
      <c r="A444" s="56" t="s">
        <v>513</v>
      </c>
      <c r="B444" s="7" t="s">
        <v>76</v>
      </c>
      <c r="C444" s="80" t="s">
        <v>26</v>
      </c>
      <c r="D444" s="72">
        <v>33599.598660000025</v>
      </c>
      <c r="E444" s="79">
        <v>0.72501990000000005</v>
      </c>
      <c r="F444" s="164">
        <v>24360.377660513353</v>
      </c>
    </row>
    <row r="445" spans="1:6">
      <c r="A445" s="56"/>
      <c r="B445" s="31" t="s">
        <v>150</v>
      </c>
      <c r="C445" s="80"/>
      <c r="D445" s="72"/>
      <c r="E445" s="82"/>
      <c r="F445" s="174"/>
    </row>
    <row r="446" spans="1:6" ht="30">
      <c r="A446" s="56" t="s">
        <v>533</v>
      </c>
      <c r="B446" s="7" t="s">
        <v>244</v>
      </c>
      <c r="C446" s="80" t="s">
        <v>55</v>
      </c>
      <c r="D446" s="72">
        <v>2488.8591600000018</v>
      </c>
      <c r="E446" s="79">
        <v>1.859399</v>
      </c>
      <c r="F446" s="164">
        <v>4627.7822332448432</v>
      </c>
    </row>
    <row r="447" spans="1:6">
      <c r="A447" s="56"/>
      <c r="B447" s="31" t="s">
        <v>185</v>
      </c>
      <c r="C447" s="80"/>
      <c r="D447" s="72"/>
      <c r="E447" s="82"/>
      <c r="F447" s="174"/>
    </row>
    <row r="448" spans="1:6">
      <c r="A448" s="56"/>
      <c r="B448" s="31" t="s">
        <v>188</v>
      </c>
      <c r="C448" s="80"/>
      <c r="D448" s="72"/>
      <c r="E448" s="82"/>
      <c r="F448" s="174"/>
    </row>
    <row r="449" spans="1:6" ht="30">
      <c r="A449" s="56" t="s">
        <v>509</v>
      </c>
      <c r="B449" s="7" t="s">
        <v>45</v>
      </c>
      <c r="C449" s="80" t="s">
        <v>10</v>
      </c>
      <c r="D449" s="72">
        <v>559.9933110000004</v>
      </c>
      <c r="E449" s="79">
        <v>0.61823799999999995</v>
      </c>
      <c r="F449" s="164">
        <v>346.20914460601824</v>
      </c>
    </row>
    <row r="450" spans="1:6" ht="30">
      <c r="A450" s="56" t="s">
        <v>513</v>
      </c>
      <c r="B450" s="7" t="s">
        <v>76</v>
      </c>
      <c r="C450" s="80" t="s">
        <v>26</v>
      </c>
      <c r="D450" s="72">
        <v>5599.9331100000036</v>
      </c>
      <c r="E450" s="79">
        <v>0.72501990000000005</v>
      </c>
      <c r="F450" s="164">
        <v>4060.0629434188918</v>
      </c>
    </row>
    <row r="451" spans="1:6">
      <c r="A451" s="56"/>
      <c r="B451" s="31" t="s">
        <v>189</v>
      </c>
      <c r="C451" s="80"/>
      <c r="D451" s="72"/>
      <c r="E451" s="82"/>
      <c r="F451" s="173"/>
    </row>
    <row r="452" spans="1:6">
      <c r="A452" s="56"/>
      <c r="B452" s="5" t="s">
        <v>190</v>
      </c>
      <c r="C452" s="80"/>
      <c r="D452" s="72"/>
      <c r="E452" s="82"/>
      <c r="F452" s="173"/>
    </row>
    <row r="453" spans="1:6">
      <c r="A453" s="56"/>
      <c r="B453" s="31" t="s">
        <v>151</v>
      </c>
      <c r="C453" s="109">
        <v>15</v>
      </c>
      <c r="D453" s="72" t="s">
        <v>145</v>
      </c>
      <c r="E453" s="82"/>
      <c r="F453" s="174"/>
    </row>
    <row r="454" spans="1:6" ht="30">
      <c r="A454" s="327" t="s">
        <v>514</v>
      </c>
      <c r="B454" s="7" t="s">
        <v>77</v>
      </c>
      <c r="C454" s="80" t="s">
        <v>61</v>
      </c>
      <c r="D454" s="72">
        <v>373.32887400000027</v>
      </c>
      <c r="E454" s="79">
        <v>148.79244</v>
      </c>
      <c r="F454" s="164">
        <v>55548.514084912596</v>
      </c>
    </row>
    <row r="455" spans="1:6" ht="30">
      <c r="A455" s="56" t="s">
        <v>509</v>
      </c>
      <c r="B455" s="7" t="s">
        <v>45</v>
      </c>
      <c r="C455" s="80" t="s">
        <v>10</v>
      </c>
      <c r="D455" s="72">
        <v>559.9933110000004</v>
      </c>
      <c r="E455" s="79">
        <v>0.61823799999999995</v>
      </c>
      <c r="F455" s="164">
        <v>346.20914460601824</v>
      </c>
    </row>
    <row r="456" spans="1:6" ht="30">
      <c r="A456" s="56" t="s">
        <v>513</v>
      </c>
      <c r="B456" s="7" t="s">
        <v>76</v>
      </c>
      <c r="C456" s="80" t="s">
        <v>26</v>
      </c>
      <c r="D456" s="72">
        <v>18759.775918500014</v>
      </c>
      <c r="E456" s="79">
        <v>0.72501990000000005</v>
      </c>
      <c r="F456" s="164">
        <v>13601.21086045329</v>
      </c>
    </row>
    <row r="457" spans="1:6">
      <c r="A457" s="56"/>
      <c r="B457" s="31" t="s">
        <v>36</v>
      </c>
      <c r="C457" s="80"/>
      <c r="D457" s="72"/>
      <c r="E457" s="82"/>
      <c r="F457" s="173"/>
    </row>
    <row r="458" spans="1:6" ht="30">
      <c r="A458" s="56" t="s">
        <v>530</v>
      </c>
      <c r="B458" s="7" t="s">
        <v>24</v>
      </c>
      <c r="C458" s="80" t="s">
        <v>55</v>
      </c>
      <c r="D458" s="72">
        <v>2488.8591600000018</v>
      </c>
      <c r="E458" s="79">
        <v>0.96681000000000006</v>
      </c>
      <c r="F458" s="164">
        <v>2406.2539244796017</v>
      </c>
    </row>
    <row r="459" spans="1:6" ht="25.5">
      <c r="A459" s="360" t="s">
        <v>443</v>
      </c>
      <c r="B459" s="7" t="s">
        <v>51</v>
      </c>
      <c r="C459" s="80" t="s">
        <v>10</v>
      </c>
      <c r="D459" s="92">
        <v>2.986630992000002</v>
      </c>
      <c r="E459" s="79">
        <v>5564.17</v>
      </c>
      <c r="F459" s="164">
        <v>16618.12256675665</v>
      </c>
    </row>
    <row r="460" spans="1:6" ht="45">
      <c r="A460" s="56" t="s">
        <v>511</v>
      </c>
      <c r="B460" s="7" t="s">
        <v>27</v>
      </c>
      <c r="C460" s="80" t="s">
        <v>26</v>
      </c>
      <c r="D460" s="92">
        <v>100.05213823200006</v>
      </c>
      <c r="E460" s="79">
        <v>1.9022782499999999</v>
      </c>
      <c r="F460" s="164">
        <v>190.32700642472716</v>
      </c>
    </row>
    <row r="461" spans="1:6">
      <c r="A461" s="56"/>
      <c r="B461" s="31" t="s">
        <v>152</v>
      </c>
      <c r="C461" s="109">
        <v>7.5</v>
      </c>
      <c r="D461" s="72" t="s">
        <v>145</v>
      </c>
      <c r="E461" s="82"/>
      <c r="F461" s="173"/>
    </row>
    <row r="462" spans="1:6" ht="30">
      <c r="A462" s="56" t="s">
        <v>520</v>
      </c>
      <c r="B462" s="7" t="s">
        <v>34</v>
      </c>
      <c r="C462" s="80" t="s">
        <v>10</v>
      </c>
      <c r="D462" s="72">
        <v>447.99464880000033</v>
      </c>
      <c r="E462" s="79">
        <v>115.49960798698795</v>
      </c>
      <c r="F462" s="164">
        <v>51743.20631666838</v>
      </c>
    </row>
    <row r="463" spans="1:6" ht="38.25">
      <c r="A463" s="360" t="s">
        <v>445</v>
      </c>
      <c r="B463" s="7" t="s">
        <v>20</v>
      </c>
      <c r="C463" s="80" t="s">
        <v>10</v>
      </c>
      <c r="D463" s="72">
        <v>25.356497122080018</v>
      </c>
      <c r="E463" s="79">
        <v>3494.17</v>
      </c>
      <c r="F463" s="164">
        <v>88599.911549058335</v>
      </c>
    </row>
    <row r="464" spans="1:6" ht="30">
      <c r="A464" s="56" t="s">
        <v>512</v>
      </c>
      <c r="B464" s="7" t="s">
        <v>29</v>
      </c>
      <c r="C464" s="80" t="s">
        <v>28</v>
      </c>
      <c r="D464" s="72">
        <v>56.53125</v>
      </c>
      <c r="E464" s="79">
        <v>0.96278761200000007</v>
      </c>
      <c r="F464" s="164">
        <v>54.427587190875002</v>
      </c>
    </row>
    <row r="465" spans="1:6">
      <c r="A465" s="358"/>
      <c r="B465" s="16"/>
      <c r="C465" s="69"/>
      <c r="D465" s="70"/>
      <c r="E465" s="110" t="s">
        <v>17</v>
      </c>
      <c r="F465" s="179">
        <v>291035.02621273824</v>
      </c>
    </row>
    <row r="466" spans="1:6">
      <c r="A466" s="358"/>
      <c r="B466" s="16"/>
      <c r="C466" s="69"/>
      <c r="D466" s="392">
        <v>116.93511263720444</v>
      </c>
      <c r="E466" s="125" t="s">
        <v>335</v>
      </c>
      <c r="F466" s="154"/>
    </row>
    <row r="467" spans="1:6" ht="30">
      <c r="A467" s="364" t="s">
        <v>225</v>
      </c>
      <c r="B467" s="49" t="s">
        <v>187</v>
      </c>
      <c r="C467" s="119">
        <v>0</v>
      </c>
      <c r="D467" s="65" t="s">
        <v>55</v>
      </c>
      <c r="E467" s="89"/>
      <c r="F467" s="171"/>
    </row>
    <row r="468" spans="1:6">
      <c r="A468" s="346"/>
      <c r="B468" s="47" t="s">
        <v>35</v>
      </c>
      <c r="C468" s="108">
        <v>20</v>
      </c>
      <c r="D468" s="92" t="s">
        <v>145</v>
      </c>
      <c r="E468" s="79"/>
      <c r="F468" s="177"/>
    </row>
    <row r="469" spans="1:6" ht="30">
      <c r="A469" s="214" t="s">
        <v>523</v>
      </c>
      <c r="B469" s="7" t="s">
        <v>15</v>
      </c>
      <c r="C469" s="80" t="s">
        <v>61</v>
      </c>
      <c r="D469" s="72">
        <v>0</v>
      </c>
      <c r="E469" s="79">
        <v>57.247693687060099</v>
      </c>
      <c r="F469" s="164">
        <v>0</v>
      </c>
    </row>
    <row r="470" spans="1:6">
      <c r="A470" s="214"/>
      <c r="B470" s="31" t="s">
        <v>149</v>
      </c>
      <c r="C470" s="80"/>
      <c r="D470" s="72"/>
      <c r="E470" s="82"/>
      <c r="F470" s="173"/>
    </row>
    <row r="471" spans="1:6" ht="30">
      <c r="A471" s="214" t="s">
        <v>509</v>
      </c>
      <c r="B471" s="7" t="s">
        <v>45</v>
      </c>
      <c r="C471" s="80" t="s">
        <v>10</v>
      </c>
      <c r="D471" s="72">
        <v>0</v>
      </c>
      <c r="E471" s="79">
        <v>0.61823799999999995</v>
      </c>
      <c r="F471" s="164">
        <v>0</v>
      </c>
    </row>
    <row r="472" spans="1:6" ht="30">
      <c r="A472" s="214" t="s">
        <v>513</v>
      </c>
      <c r="B472" s="7" t="s">
        <v>76</v>
      </c>
      <c r="C472" s="80" t="s">
        <v>26</v>
      </c>
      <c r="D472" s="72">
        <v>0</v>
      </c>
      <c r="E472" s="79">
        <v>0.72501990000000005</v>
      </c>
      <c r="F472" s="164">
        <v>0</v>
      </c>
    </row>
    <row r="473" spans="1:6">
      <c r="A473" s="56"/>
      <c r="B473" s="31" t="s">
        <v>191</v>
      </c>
      <c r="C473" s="80"/>
      <c r="D473" s="72"/>
      <c r="E473" s="82"/>
      <c r="F473" s="174"/>
    </row>
    <row r="474" spans="1:6" ht="30">
      <c r="A474" s="56" t="s">
        <v>509</v>
      </c>
      <c r="B474" s="7" t="s">
        <v>45</v>
      </c>
      <c r="C474" s="80" t="s">
        <v>10</v>
      </c>
      <c r="D474" s="72">
        <v>0</v>
      </c>
      <c r="E474" s="79">
        <v>0.61823799999999995</v>
      </c>
      <c r="F474" s="164">
        <v>0</v>
      </c>
    </row>
    <row r="475" spans="1:6" ht="30">
      <c r="A475" s="56" t="s">
        <v>513</v>
      </c>
      <c r="B475" s="7" t="s">
        <v>76</v>
      </c>
      <c r="C475" s="80" t="s">
        <v>26</v>
      </c>
      <c r="D475" s="72">
        <v>0</v>
      </c>
      <c r="E475" s="79">
        <v>0.72501990000000005</v>
      </c>
      <c r="F475" s="164">
        <v>0</v>
      </c>
    </row>
    <row r="476" spans="1:6">
      <c r="A476" s="214"/>
      <c r="B476" s="47" t="s">
        <v>184</v>
      </c>
      <c r="C476" s="108">
        <v>30</v>
      </c>
      <c r="D476" s="92" t="s">
        <v>145</v>
      </c>
      <c r="E476" s="79"/>
      <c r="F476" s="178"/>
    </row>
    <row r="477" spans="1:6" ht="30">
      <c r="A477" s="56" t="s">
        <v>510</v>
      </c>
      <c r="B477" s="7" t="s">
        <v>73</v>
      </c>
      <c r="C477" s="80" t="s">
        <v>61</v>
      </c>
      <c r="D477" s="72">
        <v>0</v>
      </c>
      <c r="E477" s="79">
        <v>2.5292439999999998</v>
      </c>
      <c r="F477" s="164">
        <v>0</v>
      </c>
    </row>
    <row r="478" spans="1:6" ht="30">
      <c r="A478" s="56" t="s">
        <v>509</v>
      </c>
      <c r="B478" s="7" t="s">
        <v>45</v>
      </c>
      <c r="C478" s="80" t="s">
        <v>10</v>
      </c>
      <c r="D478" s="72">
        <v>0</v>
      </c>
      <c r="E478" s="79">
        <v>0.61823799999999995</v>
      </c>
      <c r="F478" s="164">
        <v>0</v>
      </c>
    </row>
    <row r="479" spans="1:6" ht="30">
      <c r="A479" s="56" t="s">
        <v>513</v>
      </c>
      <c r="B479" s="7" t="s">
        <v>76</v>
      </c>
      <c r="C479" s="80" t="s">
        <v>26</v>
      </c>
      <c r="D479" s="72">
        <v>0</v>
      </c>
      <c r="E479" s="79">
        <v>0.72501990000000005</v>
      </c>
      <c r="F479" s="164">
        <v>0</v>
      </c>
    </row>
    <row r="480" spans="1:6">
      <c r="A480" s="56"/>
      <c r="B480" s="31" t="s">
        <v>150</v>
      </c>
      <c r="C480" s="80"/>
      <c r="D480" s="72"/>
      <c r="E480" s="82"/>
      <c r="F480" s="174"/>
    </row>
    <row r="481" spans="1:6" ht="30">
      <c r="A481" s="56" t="s">
        <v>533</v>
      </c>
      <c r="B481" s="7" t="s">
        <v>244</v>
      </c>
      <c r="C481" s="80" t="s">
        <v>55</v>
      </c>
      <c r="D481" s="72">
        <v>0</v>
      </c>
      <c r="E481" s="79">
        <v>1.859399</v>
      </c>
      <c r="F481" s="164">
        <v>0</v>
      </c>
    </row>
    <row r="482" spans="1:6">
      <c r="A482" s="56"/>
      <c r="B482" s="31" t="s">
        <v>185</v>
      </c>
      <c r="C482" s="80"/>
      <c r="D482" s="72"/>
      <c r="E482" s="82"/>
      <c r="F482" s="174"/>
    </row>
    <row r="483" spans="1:6">
      <c r="A483" s="56"/>
      <c r="B483" s="31" t="s">
        <v>188</v>
      </c>
      <c r="C483" s="80"/>
      <c r="D483" s="72"/>
      <c r="E483" s="82"/>
      <c r="F483" s="174"/>
    </row>
    <row r="484" spans="1:6" ht="30">
      <c r="A484" s="56" t="s">
        <v>509</v>
      </c>
      <c r="B484" s="7" t="s">
        <v>45</v>
      </c>
      <c r="C484" s="80" t="s">
        <v>10</v>
      </c>
      <c r="D484" s="72">
        <v>0</v>
      </c>
      <c r="E484" s="79">
        <v>0.61823799999999995</v>
      </c>
      <c r="F484" s="164">
        <v>0</v>
      </c>
    </row>
    <row r="485" spans="1:6" ht="30">
      <c r="A485" s="56" t="s">
        <v>513</v>
      </c>
      <c r="B485" s="7" t="s">
        <v>76</v>
      </c>
      <c r="C485" s="80" t="s">
        <v>26</v>
      </c>
      <c r="D485" s="72">
        <v>0</v>
      </c>
      <c r="E485" s="79">
        <v>0.72501990000000005</v>
      </c>
      <c r="F485" s="164">
        <v>0</v>
      </c>
    </row>
    <row r="486" spans="1:6">
      <c r="A486" s="56"/>
      <c r="B486" s="31" t="s">
        <v>189</v>
      </c>
      <c r="C486" s="80"/>
      <c r="D486" s="72"/>
      <c r="E486" s="82"/>
      <c r="F486" s="173"/>
    </row>
    <row r="487" spans="1:6">
      <c r="A487" s="56"/>
      <c r="B487" s="5" t="s">
        <v>190</v>
      </c>
      <c r="C487" s="80"/>
      <c r="D487" s="72"/>
      <c r="E487" s="82"/>
      <c r="F487" s="173"/>
    </row>
    <row r="488" spans="1:6">
      <c r="A488" s="56"/>
      <c r="B488" s="31" t="s">
        <v>151</v>
      </c>
      <c r="C488" s="109">
        <v>20</v>
      </c>
      <c r="D488" s="72" t="s">
        <v>145</v>
      </c>
      <c r="E488" s="82"/>
      <c r="F488" s="174"/>
    </row>
    <row r="489" spans="1:6" ht="30">
      <c r="A489" s="327" t="s">
        <v>514</v>
      </c>
      <c r="B489" s="7" t="s">
        <v>77</v>
      </c>
      <c r="C489" s="80" t="s">
        <v>61</v>
      </c>
      <c r="D489" s="72">
        <v>0</v>
      </c>
      <c r="E489" s="79">
        <v>148.79244</v>
      </c>
      <c r="F489" s="164">
        <v>0</v>
      </c>
    </row>
    <row r="490" spans="1:6" ht="30">
      <c r="A490" s="56" t="s">
        <v>509</v>
      </c>
      <c r="B490" s="7" t="s">
        <v>45</v>
      </c>
      <c r="C490" s="80" t="s">
        <v>10</v>
      </c>
      <c r="D490" s="72">
        <v>0</v>
      </c>
      <c r="E490" s="79">
        <v>0.61823799999999995</v>
      </c>
      <c r="F490" s="164">
        <v>0</v>
      </c>
    </row>
    <row r="491" spans="1:6" ht="30">
      <c r="A491" s="56" t="s">
        <v>513</v>
      </c>
      <c r="B491" s="7" t="s">
        <v>76</v>
      </c>
      <c r="C491" s="80" t="s">
        <v>26</v>
      </c>
      <c r="D491" s="72">
        <v>0</v>
      </c>
      <c r="E491" s="79">
        <v>0.72501990000000005</v>
      </c>
      <c r="F491" s="164">
        <v>0</v>
      </c>
    </row>
    <row r="492" spans="1:6">
      <c r="A492" s="56"/>
      <c r="B492" s="31" t="s">
        <v>36</v>
      </c>
      <c r="C492" s="80"/>
      <c r="D492" s="72"/>
      <c r="E492" s="82"/>
      <c r="F492" s="173"/>
    </row>
    <row r="493" spans="1:6" ht="30">
      <c r="A493" s="56" t="s">
        <v>530</v>
      </c>
      <c r="B493" s="7" t="s">
        <v>24</v>
      </c>
      <c r="C493" s="80" t="s">
        <v>55</v>
      </c>
      <c r="D493" s="72">
        <v>0</v>
      </c>
      <c r="E493" s="79">
        <v>0.96681000000000006</v>
      </c>
      <c r="F493" s="164">
        <v>0</v>
      </c>
    </row>
    <row r="494" spans="1:6" ht="25.5">
      <c r="A494" s="360" t="s">
        <v>443</v>
      </c>
      <c r="B494" s="7" t="s">
        <v>51</v>
      </c>
      <c r="C494" s="80" t="s">
        <v>10</v>
      </c>
      <c r="D494" s="92">
        <v>0</v>
      </c>
      <c r="E494" s="79">
        <v>5564.17</v>
      </c>
      <c r="F494" s="164">
        <v>0</v>
      </c>
    </row>
    <row r="495" spans="1:6" ht="45">
      <c r="A495" s="56" t="s">
        <v>511</v>
      </c>
      <c r="B495" s="7" t="s">
        <v>27</v>
      </c>
      <c r="C495" s="80" t="s">
        <v>26</v>
      </c>
      <c r="D495" s="92">
        <v>0</v>
      </c>
      <c r="E495" s="79">
        <v>1.9022782499999999</v>
      </c>
      <c r="F495" s="164">
        <v>0</v>
      </c>
    </row>
    <row r="496" spans="1:6">
      <c r="A496" s="56"/>
      <c r="B496" s="31" t="s">
        <v>179</v>
      </c>
      <c r="C496" s="80"/>
      <c r="D496" s="72"/>
      <c r="E496" s="82"/>
      <c r="F496" s="174"/>
    </row>
    <row r="497" spans="1:6" ht="25.5">
      <c r="A497" s="57" t="s">
        <v>518</v>
      </c>
      <c r="B497" s="7" t="s">
        <v>172</v>
      </c>
      <c r="C497" s="80" t="s">
        <v>10</v>
      </c>
      <c r="D497" s="72">
        <v>0</v>
      </c>
      <c r="E497" s="79">
        <v>142.75109390843372</v>
      </c>
      <c r="F497" s="164">
        <v>0</v>
      </c>
    </row>
    <row r="498" spans="1:6" ht="38.25">
      <c r="A498" s="360" t="s">
        <v>445</v>
      </c>
      <c r="B498" s="7" t="s">
        <v>20</v>
      </c>
      <c r="C498" s="80" t="s">
        <v>10</v>
      </c>
      <c r="D498" s="72">
        <v>0</v>
      </c>
      <c r="E498" s="79">
        <v>3494.17</v>
      </c>
      <c r="F498" s="164">
        <v>0</v>
      </c>
    </row>
    <row r="499" spans="1:6" ht="30">
      <c r="A499" s="56" t="s">
        <v>512</v>
      </c>
      <c r="B499" s="7" t="s">
        <v>29</v>
      </c>
      <c r="C499" s="80" t="s">
        <v>28</v>
      </c>
      <c r="D499" s="72">
        <v>0</v>
      </c>
      <c r="E499" s="79">
        <v>0.96278761200000007</v>
      </c>
      <c r="F499" s="164">
        <v>0</v>
      </c>
    </row>
    <row r="500" spans="1:6">
      <c r="A500" s="214"/>
      <c r="B500" s="31" t="s">
        <v>153</v>
      </c>
      <c r="C500" s="93"/>
      <c r="D500" s="72"/>
      <c r="E500" s="82"/>
      <c r="F500" s="174"/>
    </row>
    <row r="501" spans="1:6" ht="45">
      <c r="A501" s="57" t="s">
        <v>531</v>
      </c>
      <c r="B501" s="7" t="s">
        <v>54</v>
      </c>
      <c r="C501" s="80" t="s">
        <v>55</v>
      </c>
      <c r="D501" s="72">
        <v>0</v>
      </c>
      <c r="E501" s="79">
        <v>0.79145399999999999</v>
      </c>
      <c r="F501" s="164">
        <v>0</v>
      </c>
    </row>
    <row r="502" spans="1:6" ht="25.5">
      <c r="A502" s="357" t="s">
        <v>444</v>
      </c>
      <c r="B502" s="7" t="s">
        <v>52</v>
      </c>
      <c r="C502" s="80" t="s">
        <v>10</v>
      </c>
      <c r="D502" s="92">
        <v>0</v>
      </c>
      <c r="E502" s="79">
        <v>2260.1</v>
      </c>
      <c r="F502" s="164">
        <v>0</v>
      </c>
    </row>
    <row r="503" spans="1:6" ht="45">
      <c r="A503" s="214" t="s">
        <v>511</v>
      </c>
      <c r="B503" s="7" t="s">
        <v>27</v>
      </c>
      <c r="C503" s="80" t="s">
        <v>26</v>
      </c>
      <c r="D503" s="92">
        <v>0</v>
      </c>
      <c r="E503" s="79">
        <v>1.9022782499999999</v>
      </c>
      <c r="F503" s="164">
        <v>0</v>
      </c>
    </row>
    <row r="504" spans="1:6">
      <c r="A504" s="56"/>
      <c r="B504" s="31" t="s">
        <v>180</v>
      </c>
      <c r="C504" s="80"/>
      <c r="D504" s="72"/>
      <c r="E504" s="82"/>
      <c r="F504" s="174"/>
    </row>
    <row r="505" spans="1:6" ht="25.5">
      <c r="A505" s="336" t="s">
        <v>519</v>
      </c>
      <c r="B505" s="7" t="s">
        <v>174</v>
      </c>
      <c r="C505" s="80" t="s">
        <v>10</v>
      </c>
      <c r="D505" s="72">
        <v>0</v>
      </c>
      <c r="E505" s="79">
        <v>150.1210911731807</v>
      </c>
      <c r="F505" s="164">
        <v>0</v>
      </c>
    </row>
    <row r="506" spans="1:6" ht="38.25">
      <c r="A506" s="360" t="s">
        <v>445</v>
      </c>
      <c r="B506" s="7" t="s">
        <v>20</v>
      </c>
      <c r="C506" s="80" t="s">
        <v>10</v>
      </c>
      <c r="D506" s="72">
        <v>0</v>
      </c>
      <c r="E506" s="79">
        <v>3494.17</v>
      </c>
      <c r="F506" s="164">
        <v>0</v>
      </c>
    </row>
    <row r="507" spans="1:6" ht="30">
      <c r="A507" s="56" t="s">
        <v>512</v>
      </c>
      <c r="B507" s="7" t="s">
        <v>29</v>
      </c>
      <c r="C507" s="80" t="s">
        <v>28</v>
      </c>
      <c r="D507" s="72">
        <v>0</v>
      </c>
      <c r="E507" s="79">
        <v>0.96278761200000007</v>
      </c>
      <c r="F507" s="164">
        <v>0</v>
      </c>
    </row>
    <row r="508" spans="1:6">
      <c r="A508" s="358"/>
      <c r="B508" s="16"/>
      <c r="C508" s="69"/>
      <c r="D508" s="70"/>
      <c r="E508" s="110" t="s">
        <v>17</v>
      </c>
      <c r="F508" s="179">
        <v>0</v>
      </c>
    </row>
    <row r="509" spans="1:6">
      <c r="A509" s="358"/>
      <c r="B509" s="16"/>
      <c r="C509" s="69"/>
      <c r="D509" s="392" t="e">
        <v>#DIV/0!</v>
      </c>
      <c r="E509" s="125" t="s">
        <v>335</v>
      </c>
      <c r="F509" s="154"/>
    </row>
    <row r="510" spans="1:6">
      <c r="A510" s="364"/>
      <c r="B510" s="49" t="s">
        <v>242</v>
      </c>
      <c r="C510" s="140">
        <v>258.6703</v>
      </c>
      <c r="D510" s="140" t="s">
        <v>55</v>
      </c>
      <c r="E510" s="89"/>
      <c r="F510" s="171"/>
    </row>
    <row r="511" spans="1:6">
      <c r="A511" s="214"/>
      <c r="B511" s="31" t="s">
        <v>215</v>
      </c>
      <c r="C511" s="111">
        <v>51.734059999999999</v>
      </c>
      <c r="D511" s="112" t="s">
        <v>55</v>
      </c>
      <c r="E511" s="82"/>
      <c r="F511" s="174"/>
    </row>
    <row r="512" spans="1:6" ht="30">
      <c r="A512" s="57" t="s">
        <v>515</v>
      </c>
      <c r="B512" s="7" t="s">
        <v>68</v>
      </c>
      <c r="C512" s="80" t="s">
        <v>55</v>
      </c>
      <c r="D512" s="72">
        <v>51.734059999999999</v>
      </c>
      <c r="E512" s="79">
        <v>10.606864</v>
      </c>
      <c r="F512" s="164">
        <v>548.73613858783995</v>
      </c>
    </row>
    <row r="513" spans="1:6" ht="30">
      <c r="A513" s="57" t="s">
        <v>509</v>
      </c>
      <c r="B513" s="7" t="s">
        <v>45</v>
      </c>
      <c r="C513" s="80" t="s">
        <v>10</v>
      </c>
      <c r="D513" s="92">
        <v>15.520218</v>
      </c>
      <c r="E513" s="79">
        <v>0.61823799999999995</v>
      </c>
      <c r="F513" s="164">
        <v>9.5951885358839988</v>
      </c>
    </row>
    <row r="514" spans="1:6" ht="30">
      <c r="A514" s="57" t="s">
        <v>513</v>
      </c>
      <c r="B514" s="7" t="s">
        <v>76</v>
      </c>
      <c r="C514" s="80" t="s">
        <v>26</v>
      </c>
      <c r="D514" s="92">
        <v>620.80871999999999</v>
      </c>
      <c r="E514" s="79">
        <v>0.72501990000000005</v>
      </c>
      <c r="F514" s="164">
        <v>450.09867609352801</v>
      </c>
    </row>
    <row r="515" spans="1:6">
      <c r="A515" s="56"/>
      <c r="B515" s="31" t="s">
        <v>212</v>
      </c>
      <c r="C515" s="80"/>
      <c r="D515" s="72"/>
      <c r="E515" s="82"/>
      <c r="F515" s="174"/>
    </row>
    <row r="516" spans="1:6" ht="45">
      <c r="A516" s="57" t="s">
        <v>532</v>
      </c>
      <c r="B516" s="7" t="s">
        <v>321</v>
      </c>
      <c r="C516" s="80" t="s">
        <v>55</v>
      </c>
      <c r="D516" s="72">
        <v>51.734059999999999</v>
      </c>
      <c r="E516" s="79">
        <v>101.04699433499999</v>
      </c>
      <c r="F516" s="164">
        <v>5227.5712677465499</v>
      </c>
    </row>
    <row r="517" spans="1:6">
      <c r="A517" s="358"/>
      <c r="B517" s="16"/>
      <c r="C517" s="69"/>
      <c r="D517" s="70"/>
      <c r="E517" s="69"/>
      <c r="F517" s="154"/>
    </row>
    <row r="518" spans="1:6">
      <c r="A518" s="56"/>
      <c r="B518" s="31" t="s">
        <v>243</v>
      </c>
      <c r="C518" s="113">
        <v>206.93624</v>
      </c>
      <c r="D518" s="100" t="s">
        <v>55</v>
      </c>
      <c r="E518" s="104"/>
      <c r="F518" s="174"/>
    </row>
    <row r="519" spans="1:6">
      <c r="A519" s="356"/>
      <c r="B519" s="31" t="s">
        <v>38</v>
      </c>
      <c r="C519" s="114"/>
      <c r="D519" s="84"/>
      <c r="E519" s="82"/>
      <c r="F519" s="165"/>
    </row>
    <row r="520" spans="1:6" ht="25.5">
      <c r="A520" s="56" t="s">
        <v>521</v>
      </c>
      <c r="B520" s="7" t="s">
        <v>32</v>
      </c>
      <c r="C520" s="80" t="s">
        <v>61</v>
      </c>
      <c r="D520" s="72">
        <v>20.693624</v>
      </c>
      <c r="E520" s="79">
        <v>21.515511298975774</v>
      </c>
      <c r="F520" s="164">
        <v>445.23390098875626</v>
      </c>
    </row>
    <row r="521" spans="1:6">
      <c r="A521" s="214"/>
      <c r="B521" s="31" t="s">
        <v>39</v>
      </c>
      <c r="C521" s="80"/>
      <c r="D521" s="72"/>
      <c r="E521" s="82"/>
      <c r="F521" s="173"/>
    </row>
    <row r="522" spans="1:6" ht="30">
      <c r="A522" s="214" t="s">
        <v>513</v>
      </c>
      <c r="B522" s="7" t="s">
        <v>76</v>
      </c>
      <c r="C522" s="80" t="s">
        <v>26</v>
      </c>
      <c r="D522" s="72">
        <v>1663.7673695999999</v>
      </c>
      <c r="E522" s="79">
        <v>0.72501990000000005</v>
      </c>
      <c r="F522" s="164">
        <v>1206.264451930655</v>
      </c>
    </row>
    <row r="523" spans="1:6">
      <c r="A523" s="56"/>
      <c r="B523" s="31" t="s">
        <v>213</v>
      </c>
      <c r="C523" s="109">
        <v>40</v>
      </c>
      <c r="D523" s="72" t="s">
        <v>145</v>
      </c>
      <c r="E523" s="82"/>
      <c r="F523" s="174"/>
    </row>
    <row r="524" spans="1:6" ht="30">
      <c r="A524" s="337" t="s">
        <v>510</v>
      </c>
      <c r="B524" s="7" t="s">
        <v>73</v>
      </c>
      <c r="C524" s="80" t="s">
        <v>61</v>
      </c>
      <c r="D524" s="115">
        <v>82.774495999999999</v>
      </c>
      <c r="E524" s="79">
        <v>2.5292439999999998</v>
      </c>
      <c r="F524" s="164">
        <v>209.35689736102398</v>
      </c>
    </row>
    <row r="525" spans="1:6" ht="30">
      <c r="A525" s="338" t="s">
        <v>509</v>
      </c>
      <c r="B525" s="7" t="s">
        <v>45</v>
      </c>
      <c r="C525" s="80" t="s">
        <v>10</v>
      </c>
      <c r="D525" s="116">
        <v>124.161744</v>
      </c>
      <c r="E525" s="79">
        <v>0.61823799999999995</v>
      </c>
      <c r="F525" s="164">
        <v>76.76150828707199</v>
      </c>
    </row>
    <row r="526" spans="1:6" ht="30">
      <c r="A526" s="338" t="s">
        <v>513</v>
      </c>
      <c r="B526" s="7" t="s">
        <v>76</v>
      </c>
      <c r="C526" s="80" t="s">
        <v>26</v>
      </c>
      <c r="D526" s="116">
        <v>4159.4184239999995</v>
      </c>
      <c r="E526" s="79">
        <v>0.72501990000000005</v>
      </c>
      <c r="F526" s="164">
        <v>3015.6611298266375</v>
      </c>
    </row>
    <row r="527" spans="1:6">
      <c r="A527" s="56"/>
      <c r="B527" s="31" t="s">
        <v>150</v>
      </c>
      <c r="C527" s="80"/>
      <c r="D527" s="72"/>
      <c r="E527" s="82"/>
      <c r="F527" s="173"/>
    </row>
    <row r="528" spans="1:6" ht="30">
      <c r="A528" s="338" t="s">
        <v>533</v>
      </c>
      <c r="B528" s="7" t="s">
        <v>244</v>
      </c>
      <c r="C528" s="80" t="s">
        <v>55</v>
      </c>
      <c r="D528" s="116">
        <v>206.93624</v>
      </c>
      <c r="E528" s="79">
        <v>1.859399</v>
      </c>
      <c r="F528" s="164">
        <v>384.77703771976002</v>
      </c>
    </row>
    <row r="529" spans="1:6">
      <c r="A529" s="56"/>
      <c r="B529" s="31" t="s">
        <v>151</v>
      </c>
      <c r="C529" s="109">
        <v>30</v>
      </c>
      <c r="D529" s="72" t="s">
        <v>145</v>
      </c>
      <c r="E529" s="82"/>
      <c r="F529" s="174"/>
    </row>
    <row r="530" spans="1:6" ht="30">
      <c r="A530" s="327" t="s">
        <v>514</v>
      </c>
      <c r="B530" s="7" t="s">
        <v>77</v>
      </c>
      <c r="C530" s="80" t="s">
        <v>61</v>
      </c>
      <c r="D530" s="72">
        <v>62.080871999999999</v>
      </c>
      <c r="E530" s="79">
        <v>148.79244</v>
      </c>
      <c r="F530" s="164">
        <v>9237.1644222076793</v>
      </c>
    </row>
    <row r="531" spans="1:6" ht="30">
      <c r="A531" s="56" t="s">
        <v>509</v>
      </c>
      <c r="B531" s="7" t="s">
        <v>45</v>
      </c>
      <c r="C531" s="80" t="s">
        <v>10</v>
      </c>
      <c r="D531" s="72">
        <v>93.121307999999999</v>
      </c>
      <c r="E531" s="79">
        <v>0.61823799999999995</v>
      </c>
      <c r="F531" s="164">
        <v>57.571131215303993</v>
      </c>
    </row>
    <row r="532" spans="1:6" ht="30">
      <c r="A532" s="56" t="s">
        <v>513</v>
      </c>
      <c r="B532" s="7" t="s">
        <v>76</v>
      </c>
      <c r="C532" s="80" t="s">
        <v>26</v>
      </c>
      <c r="D532" s="72">
        <v>3119.5638180000001</v>
      </c>
      <c r="E532" s="79">
        <v>0.72501990000000005</v>
      </c>
      <c r="F532" s="164">
        <v>2261.7458473699785</v>
      </c>
    </row>
    <row r="533" spans="1:6">
      <c r="A533" s="56"/>
      <c r="B533" s="31" t="s">
        <v>214</v>
      </c>
      <c r="C533" s="80"/>
      <c r="D533" s="72"/>
      <c r="E533" s="82"/>
      <c r="F533" s="173"/>
    </row>
    <row r="534" spans="1:6" ht="45">
      <c r="A534" s="57" t="s">
        <v>532</v>
      </c>
      <c r="B534" s="7" t="s">
        <v>321</v>
      </c>
      <c r="C534" s="80" t="s">
        <v>55</v>
      </c>
      <c r="D534" s="72">
        <v>206.93624</v>
      </c>
      <c r="E534" s="79">
        <v>101.04699433499999</v>
      </c>
      <c r="F534" s="164">
        <v>20910.2850709862</v>
      </c>
    </row>
    <row r="535" spans="1:6">
      <c r="A535" s="358"/>
      <c r="B535" s="16"/>
      <c r="C535" s="69"/>
      <c r="D535" s="70"/>
      <c r="E535" s="110" t="s">
        <v>17</v>
      </c>
      <c r="F535" s="179">
        <v>44040.822668856868</v>
      </c>
    </row>
    <row r="536" spans="1:6">
      <c r="A536" s="358"/>
      <c r="B536" s="16"/>
      <c r="C536" s="69"/>
      <c r="D536" s="392">
        <v>170.25852086171807</v>
      </c>
      <c r="E536" s="125" t="s">
        <v>335</v>
      </c>
      <c r="F536" s="154"/>
    </row>
    <row r="537" spans="1:6">
      <c r="A537" s="365"/>
      <c r="B537" s="255" t="s">
        <v>99</v>
      </c>
      <c r="C537" s="256"/>
      <c r="D537" s="393"/>
      <c r="E537" s="256"/>
      <c r="F537" s="257"/>
    </row>
    <row r="538" spans="1:6">
      <c r="A538" s="358"/>
      <c r="B538" s="16"/>
      <c r="C538" s="69"/>
      <c r="D538" s="70"/>
      <c r="E538" s="69"/>
      <c r="F538" s="154"/>
    </row>
    <row r="539" spans="1:6">
      <c r="A539" s="366"/>
      <c r="B539" s="21" t="s">
        <v>95</v>
      </c>
      <c r="C539" s="243">
        <v>146</v>
      </c>
      <c r="D539" s="394" t="s">
        <v>60</v>
      </c>
      <c r="E539" s="8"/>
      <c r="F539" s="8"/>
    </row>
    <row r="540" spans="1:6" ht="25.5">
      <c r="A540" s="334" t="s">
        <v>544</v>
      </c>
      <c r="B540" s="7" t="s">
        <v>63</v>
      </c>
      <c r="C540" s="5" t="s">
        <v>60</v>
      </c>
      <c r="D540" s="244">
        <v>146</v>
      </c>
      <c r="E540" s="8">
        <v>131.92261500000001</v>
      </c>
      <c r="F540" s="8">
        <v>19260.701790000003</v>
      </c>
    </row>
    <row r="541" spans="1:6">
      <c r="A541" s="214"/>
      <c r="B541" s="7"/>
      <c r="C541" s="5"/>
      <c r="D541" s="266"/>
      <c r="E541" s="110" t="s">
        <v>17</v>
      </c>
      <c r="F541" s="179">
        <v>19260.701790000003</v>
      </c>
    </row>
    <row r="542" spans="1:6">
      <c r="A542" s="367"/>
      <c r="B542" s="21" t="s">
        <v>96</v>
      </c>
      <c r="C542" s="11"/>
      <c r="D542" s="244"/>
      <c r="E542" s="8"/>
      <c r="F542" s="11"/>
    </row>
    <row r="543" spans="1:6">
      <c r="A543" s="339"/>
      <c r="B543" s="32" t="s">
        <v>102</v>
      </c>
      <c r="C543" s="32">
        <v>292</v>
      </c>
      <c r="D543" s="394" t="s">
        <v>60</v>
      </c>
      <c r="E543" s="8"/>
      <c r="F543" s="8"/>
    </row>
    <row r="544" spans="1:6" ht="45">
      <c r="A544" s="334" t="s">
        <v>535</v>
      </c>
      <c r="B544" s="7" t="s">
        <v>78</v>
      </c>
      <c r="C544" s="5" t="s">
        <v>60</v>
      </c>
      <c r="D544" s="395">
        <v>292</v>
      </c>
      <c r="E544" s="8">
        <v>1702.2868218020001</v>
      </c>
      <c r="F544" s="8">
        <v>497067.75196618401</v>
      </c>
    </row>
    <row r="545" spans="1:6">
      <c r="A545" s="327"/>
      <c r="B545" s="33" t="s">
        <v>103</v>
      </c>
      <c r="C545" s="5"/>
      <c r="D545" s="396"/>
      <c r="E545" s="8"/>
      <c r="F545" s="8"/>
    </row>
    <row r="546" spans="1:6" ht="30">
      <c r="A546" s="334" t="s">
        <v>509</v>
      </c>
      <c r="B546" s="7" t="s">
        <v>45</v>
      </c>
      <c r="C546" s="5" t="s">
        <v>10</v>
      </c>
      <c r="D546" s="395">
        <v>1287.7199999999998</v>
      </c>
      <c r="E546" s="8">
        <v>0.61823799999999995</v>
      </c>
      <c r="F546" s="8">
        <v>796.11743735999983</v>
      </c>
    </row>
    <row r="547" spans="1:6" ht="30">
      <c r="A547" s="334" t="s">
        <v>513</v>
      </c>
      <c r="B547" s="7" t="s">
        <v>76</v>
      </c>
      <c r="C547" s="5" t="s">
        <v>26</v>
      </c>
      <c r="D547" s="395">
        <v>51508.799999999988</v>
      </c>
      <c r="E547" s="8">
        <v>0.72501990000000005</v>
      </c>
      <c r="F547" s="8">
        <v>37344.905025119995</v>
      </c>
    </row>
    <row r="548" spans="1:6">
      <c r="A548" s="334"/>
      <c r="B548" s="37"/>
      <c r="C548" s="5"/>
      <c r="D548" s="395"/>
      <c r="E548" s="110" t="s">
        <v>17</v>
      </c>
      <c r="F548" s="179">
        <v>535208.77442866401</v>
      </c>
    </row>
    <row r="549" spans="1:6">
      <c r="A549" s="56"/>
      <c r="B549" s="32" t="s">
        <v>104</v>
      </c>
      <c r="C549" s="32">
        <v>30</v>
      </c>
      <c r="D549" s="244" t="s">
        <v>60</v>
      </c>
      <c r="E549" s="8"/>
      <c r="F549" s="8"/>
    </row>
    <row r="550" spans="1:6" ht="45">
      <c r="A550" s="336" t="s">
        <v>546</v>
      </c>
      <c r="B550" s="7" t="s">
        <v>89</v>
      </c>
      <c r="C550" s="5" t="s">
        <v>60</v>
      </c>
      <c r="D550" s="244">
        <v>30</v>
      </c>
      <c r="E550" s="8">
        <v>1702.2868218020001</v>
      </c>
      <c r="F550" s="8">
        <v>51068.60465406</v>
      </c>
    </row>
    <row r="551" spans="1:6">
      <c r="A551" s="327"/>
      <c r="B551" s="33" t="s">
        <v>103</v>
      </c>
      <c r="C551" s="5"/>
      <c r="D551" s="396"/>
      <c r="E551" s="8"/>
      <c r="F551" s="8"/>
    </row>
    <row r="552" spans="1:6" ht="30">
      <c r="A552" s="334" t="s">
        <v>509</v>
      </c>
      <c r="B552" s="7" t="s">
        <v>45</v>
      </c>
      <c r="C552" s="5" t="s">
        <v>10</v>
      </c>
      <c r="D552" s="395">
        <v>140.4</v>
      </c>
      <c r="E552" s="8">
        <v>0.61823799999999995</v>
      </c>
      <c r="F552" s="8">
        <v>86.800615199999996</v>
      </c>
    </row>
    <row r="553" spans="1:6" ht="30">
      <c r="A553" s="334" t="s">
        <v>513</v>
      </c>
      <c r="B553" s="7" t="s">
        <v>76</v>
      </c>
      <c r="C553" s="5" t="s">
        <v>26</v>
      </c>
      <c r="D553" s="395">
        <v>5616</v>
      </c>
      <c r="E553" s="8">
        <v>0.72501990000000005</v>
      </c>
      <c r="F553" s="8">
        <v>4071.7117584000002</v>
      </c>
    </row>
    <row r="554" spans="1:6">
      <c r="A554" s="214"/>
      <c r="B554" s="7"/>
      <c r="C554" s="5"/>
      <c r="D554" s="244"/>
      <c r="E554" s="110" t="s">
        <v>17</v>
      </c>
      <c r="F554" s="179">
        <v>55227.117027660002</v>
      </c>
    </row>
    <row r="555" spans="1:6">
      <c r="A555" s="366"/>
      <c r="B555" s="21" t="s">
        <v>328</v>
      </c>
      <c r="C555" s="34">
        <v>876</v>
      </c>
      <c r="D555" s="244" t="s">
        <v>18</v>
      </c>
      <c r="E555" s="8"/>
      <c r="F555" s="8"/>
    </row>
    <row r="556" spans="1:6" ht="30">
      <c r="A556" s="57" t="s">
        <v>542</v>
      </c>
      <c r="B556" s="7" t="s">
        <v>79</v>
      </c>
      <c r="C556" s="5" t="s">
        <v>18</v>
      </c>
      <c r="D556" s="244">
        <v>876</v>
      </c>
      <c r="E556" s="8">
        <v>46.228439999999999</v>
      </c>
      <c r="F556" s="8">
        <v>40496.113440000001</v>
      </c>
    </row>
    <row r="557" spans="1:6" ht="45">
      <c r="A557" s="348" t="s">
        <v>539</v>
      </c>
      <c r="B557" s="7" t="s">
        <v>69</v>
      </c>
      <c r="C557" s="5" t="s">
        <v>55</v>
      </c>
      <c r="D557" s="244">
        <v>438</v>
      </c>
      <c r="E557" s="8">
        <v>12.538</v>
      </c>
      <c r="F557" s="8">
        <v>5491.6440000000002</v>
      </c>
    </row>
    <row r="558" spans="1:6" ht="30">
      <c r="A558" s="348" t="s">
        <v>509</v>
      </c>
      <c r="B558" s="7" t="s">
        <v>45</v>
      </c>
      <c r="C558" s="5" t="s">
        <v>10</v>
      </c>
      <c r="D558" s="244">
        <v>295.64999999999998</v>
      </c>
      <c r="E558" s="8">
        <v>0.61823799999999995</v>
      </c>
      <c r="F558" s="8">
        <v>182.78206469999998</v>
      </c>
    </row>
    <row r="559" spans="1:6" ht="30">
      <c r="A559" s="348" t="s">
        <v>513</v>
      </c>
      <c r="B559" s="7" t="s">
        <v>76</v>
      </c>
      <c r="C559" s="5" t="s">
        <v>26</v>
      </c>
      <c r="D559" s="244">
        <v>11826</v>
      </c>
      <c r="E559" s="8">
        <v>0.72501990000000005</v>
      </c>
      <c r="F559" s="8">
        <v>8574.0853373999998</v>
      </c>
    </row>
    <row r="560" spans="1:6">
      <c r="A560" s="214"/>
      <c r="B560" s="7"/>
      <c r="C560" s="5"/>
      <c r="D560" s="244"/>
      <c r="E560" s="110" t="s">
        <v>17</v>
      </c>
      <c r="F560" s="179">
        <v>54744.624842099998</v>
      </c>
    </row>
    <row r="561" spans="1:6">
      <c r="A561" s="366"/>
      <c r="B561" s="21" t="s">
        <v>97</v>
      </c>
      <c r="C561" s="402">
        <v>5511</v>
      </c>
      <c r="D561" s="244" t="s">
        <v>18</v>
      </c>
      <c r="E561" s="8"/>
      <c r="F561" s="8"/>
    </row>
    <row r="562" spans="1:6" ht="60">
      <c r="A562" s="57" t="s">
        <v>541</v>
      </c>
      <c r="B562" s="7" t="s">
        <v>74</v>
      </c>
      <c r="C562" s="5" t="s">
        <v>75</v>
      </c>
      <c r="D562" s="244">
        <v>5511</v>
      </c>
      <c r="E562" s="8">
        <v>42.926684800000004</v>
      </c>
      <c r="F562" s="8">
        <v>236568.95993280003</v>
      </c>
    </row>
    <row r="563" spans="1:6">
      <c r="A563" s="214"/>
      <c r="B563" s="7"/>
      <c r="C563" s="5"/>
      <c r="D563" s="244"/>
      <c r="E563" s="110" t="s">
        <v>17</v>
      </c>
      <c r="F563" s="179">
        <v>236568.95993280003</v>
      </c>
    </row>
    <row r="564" spans="1:6">
      <c r="A564" s="366"/>
      <c r="B564" s="21" t="s">
        <v>98</v>
      </c>
      <c r="C564" s="18"/>
      <c r="D564" s="216"/>
      <c r="E564" s="8"/>
      <c r="F564" s="8"/>
    </row>
    <row r="565" spans="1:6">
      <c r="A565" s="214"/>
      <c r="B565" s="31" t="s">
        <v>105</v>
      </c>
      <c r="C565" s="5">
        <v>8.0199999999999994E-2</v>
      </c>
      <c r="D565" s="244" t="s">
        <v>106</v>
      </c>
      <c r="E565" s="8"/>
      <c r="F565" s="8"/>
    </row>
    <row r="566" spans="1:6">
      <c r="A566" s="214"/>
      <c r="B566" s="36" t="s">
        <v>107</v>
      </c>
      <c r="C566" s="250">
        <v>15</v>
      </c>
      <c r="D566" s="244" t="s">
        <v>18</v>
      </c>
      <c r="E566" s="8"/>
      <c r="F566" s="8"/>
    </row>
    <row r="567" spans="1:6" ht="45">
      <c r="A567" s="57" t="s">
        <v>531</v>
      </c>
      <c r="B567" s="7" t="s">
        <v>54</v>
      </c>
      <c r="C567" s="5" t="s">
        <v>55</v>
      </c>
      <c r="D567" s="244">
        <v>22.5</v>
      </c>
      <c r="E567" s="8">
        <v>0.79145399999999999</v>
      </c>
      <c r="F567" s="8">
        <v>17.807714999999998</v>
      </c>
    </row>
    <row r="568" spans="1:6" ht="25.5">
      <c r="A568" s="357" t="s">
        <v>444</v>
      </c>
      <c r="B568" s="7" t="s">
        <v>52</v>
      </c>
      <c r="C568" s="5" t="s">
        <v>10</v>
      </c>
      <c r="D568" s="244">
        <v>1.0125E-2</v>
      </c>
      <c r="E568" s="8">
        <v>2260.1</v>
      </c>
      <c r="F568" s="8">
        <v>22.883512499999998</v>
      </c>
    </row>
    <row r="569" spans="1:6" ht="45">
      <c r="A569" s="214" t="s">
        <v>511</v>
      </c>
      <c r="B569" s="7" t="s">
        <v>27</v>
      </c>
      <c r="C569" s="5" t="s">
        <v>26</v>
      </c>
      <c r="D569" s="244">
        <v>0.33918750000000003</v>
      </c>
      <c r="E569" s="8">
        <v>1.9022782499999999</v>
      </c>
      <c r="F569" s="8">
        <v>0.64522900392187499</v>
      </c>
    </row>
    <row r="570" spans="1:6">
      <c r="A570" s="214"/>
      <c r="B570" s="36" t="s">
        <v>108</v>
      </c>
      <c r="C570" s="5"/>
      <c r="D570" s="244"/>
      <c r="E570" s="8"/>
      <c r="F570" s="8"/>
    </row>
    <row r="571" spans="1:6" ht="30">
      <c r="A571" s="214" t="s">
        <v>520</v>
      </c>
      <c r="B571" s="7" t="s">
        <v>34</v>
      </c>
      <c r="C571" s="5" t="s">
        <v>10</v>
      </c>
      <c r="D571" s="244">
        <v>2.8871999999999995</v>
      </c>
      <c r="E571" s="8">
        <v>115.49960798698795</v>
      </c>
      <c r="F571" s="8">
        <v>333.47046818003156</v>
      </c>
    </row>
    <row r="572" spans="1:6" ht="38.25">
      <c r="A572" s="357" t="s">
        <v>445</v>
      </c>
      <c r="B572" s="7" t="s">
        <v>20</v>
      </c>
      <c r="C572" s="5" t="s">
        <v>10</v>
      </c>
      <c r="D572" s="244">
        <v>0.16341551999999998</v>
      </c>
      <c r="E572" s="8">
        <v>3494.17</v>
      </c>
      <c r="F572" s="8">
        <v>571.00160751839996</v>
      </c>
    </row>
    <row r="573" spans="1:6" ht="30">
      <c r="A573" s="214" t="s">
        <v>512</v>
      </c>
      <c r="B573" s="7" t="s">
        <v>29</v>
      </c>
      <c r="C573" s="5" t="s">
        <v>28</v>
      </c>
      <c r="D573" s="244">
        <v>40.300499999999992</v>
      </c>
      <c r="E573" s="8">
        <v>0.96278761200000007</v>
      </c>
      <c r="F573" s="8">
        <v>38.800822157405996</v>
      </c>
    </row>
    <row r="574" spans="1:6">
      <c r="A574" s="214"/>
      <c r="B574" s="7"/>
      <c r="C574" s="5"/>
      <c r="D574" s="244"/>
      <c r="E574" s="110" t="s">
        <v>17</v>
      </c>
      <c r="F574" s="179">
        <v>984.60935435975932</v>
      </c>
    </row>
    <row r="575" spans="1:6">
      <c r="A575" s="214"/>
      <c r="B575" s="31" t="s">
        <v>109</v>
      </c>
      <c r="C575" s="5">
        <v>0.32469999999999999</v>
      </c>
      <c r="D575" s="244" t="s">
        <v>106</v>
      </c>
      <c r="E575" s="8"/>
      <c r="F575" s="8"/>
    </row>
    <row r="576" spans="1:6">
      <c r="A576" s="214"/>
      <c r="B576" s="36" t="s">
        <v>107</v>
      </c>
      <c r="C576" s="250">
        <v>15</v>
      </c>
      <c r="D576" s="244" t="s">
        <v>18</v>
      </c>
      <c r="E576" s="8"/>
      <c r="F576" s="8"/>
    </row>
    <row r="577" spans="1:6" ht="45">
      <c r="A577" s="57" t="s">
        <v>531</v>
      </c>
      <c r="B577" s="7" t="s">
        <v>54</v>
      </c>
      <c r="C577" s="5" t="s">
        <v>55</v>
      </c>
      <c r="D577" s="244">
        <v>45</v>
      </c>
      <c r="E577" s="8">
        <v>0.79145399999999999</v>
      </c>
      <c r="F577" s="8">
        <v>35.615429999999996</v>
      </c>
    </row>
    <row r="578" spans="1:6" ht="25.5">
      <c r="A578" s="357" t="s">
        <v>444</v>
      </c>
      <c r="B578" s="7" t="s">
        <v>52</v>
      </c>
      <c r="C578" s="5" t="s">
        <v>10</v>
      </c>
      <c r="D578" s="244">
        <v>2.0250000000000001E-2</v>
      </c>
      <c r="E578" s="8">
        <v>2260.1</v>
      </c>
      <c r="F578" s="8">
        <v>45.767024999999997</v>
      </c>
    </row>
    <row r="579" spans="1:6" ht="45">
      <c r="A579" s="214" t="s">
        <v>511</v>
      </c>
      <c r="B579" s="7" t="s">
        <v>27</v>
      </c>
      <c r="C579" s="5" t="s">
        <v>26</v>
      </c>
      <c r="D579" s="244">
        <v>0.67837500000000006</v>
      </c>
      <c r="E579" s="8">
        <v>1.9022782499999999</v>
      </c>
      <c r="F579" s="8">
        <v>1.29045800784375</v>
      </c>
    </row>
    <row r="580" spans="1:6">
      <c r="A580" s="214"/>
      <c r="B580" s="36" t="s">
        <v>108</v>
      </c>
      <c r="C580" s="5"/>
      <c r="D580" s="244"/>
      <c r="E580" s="8"/>
      <c r="F580" s="8"/>
    </row>
    <row r="581" spans="1:6" ht="30">
      <c r="A581" s="214" t="s">
        <v>520</v>
      </c>
      <c r="B581" s="7" t="s">
        <v>34</v>
      </c>
      <c r="C581" s="5" t="s">
        <v>10</v>
      </c>
      <c r="D581" s="244">
        <v>11.6892</v>
      </c>
      <c r="E581" s="8">
        <v>115.49960798698795</v>
      </c>
      <c r="F581" s="8">
        <v>1350.0980176814996</v>
      </c>
    </row>
    <row r="582" spans="1:6" ht="38.25">
      <c r="A582" s="357" t="s">
        <v>445</v>
      </c>
      <c r="B582" s="7" t="s">
        <v>20</v>
      </c>
      <c r="C582" s="5" t="s">
        <v>10</v>
      </c>
      <c r="D582" s="244">
        <v>0.66160871999999993</v>
      </c>
      <c r="E582" s="8">
        <v>3494.17</v>
      </c>
      <c r="F582" s="8">
        <v>2311.7733411623999</v>
      </c>
    </row>
    <row r="583" spans="1:6" ht="30">
      <c r="A583" s="214" t="s">
        <v>512</v>
      </c>
      <c r="B583" s="7" t="s">
        <v>29</v>
      </c>
      <c r="C583" s="5" t="s">
        <v>28</v>
      </c>
      <c r="D583" s="244">
        <v>163.16174999999998</v>
      </c>
      <c r="E583" s="8">
        <v>0.96278761200000007</v>
      </c>
      <c r="F583" s="8">
        <v>157.09011165224101</v>
      </c>
    </row>
    <row r="584" spans="1:6">
      <c r="A584" s="358"/>
      <c r="B584" s="16"/>
      <c r="C584" s="18"/>
      <c r="D584" s="216"/>
      <c r="E584" s="110" t="s">
        <v>17</v>
      </c>
      <c r="F584" s="179">
        <v>3901.6343835039843</v>
      </c>
    </row>
    <row r="585" spans="1:6">
      <c r="A585" s="214"/>
      <c r="B585" s="39"/>
      <c r="C585" s="40"/>
      <c r="D585" s="258"/>
      <c r="E585" s="41"/>
      <c r="F585" s="38"/>
    </row>
    <row r="586" spans="1:6">
      <c r="A586" s="361"/>
      <c r="B586" s="21" t="s">
        <v>111</v>
      </c>
      <c r="C586" s="50">
        <v>2756</v>
      </c>
      <c r="D586" s="391" t="s">
        <v>18</v>
      </c>
      <c r="E586" s="22"/>
      <c r="F586" s="23"/>
    </row>
    <row r="587" spans="1:6" ht="30">
      <c r="A587" s="353" t="s">
        <v>515</v>
      </c>
      <c r="B587" s="7" t="s">
        <v>68</v>
      </c>
      <c r="C587" s="5" t="s">
        <v>55</v>
      </c>
      <c r="D587" s="244">
        <v>826.8</v>
      </c>
      <c r="E587" s="8">
        <v>10.606864</v>
      </c>
      <c r="F587" s="8">
        <v>8769.7551551999986</v>
      </c>
    </row>
    <row r="588" spans="1:6" ht="30">
      <c r="A588" s="214" t="s">
        <v>509</v>
      </c>
      <c r="B588" s="7" t="s">
        <v>45</v>
      </c>
      <c r="C588" s="5" t="s">
        <v>10</v>
      </c>
      <c r="D588" s="397">
        <v>283.86799999999999</v>
      </c>
      <c r="E588" s="8">
        <v>0.61823799999999995</v>
      </c>
      <c r="F588" s="8">
        <v>175.49798458399999</v>
      </c>
    </row>
    <row r="589" spans="1:6" ht="30">
      <c r="A589" s="209" t="s">
        <v>513</v>
      </c>
      <c r="B589" s="7" t="s">
        <v>76</v>
      </c>
      <c r="C589" s="5" t="s">
        <v>26</v>
      </c>
      <c r="D589" s="397">
        <v>11354.72</v>
      </c>
      <c r="E589" s="8">
        <v>0.72501990000000005</v>
      </c>
      <c r="F589" s="8">
        <v>8232.3979589280007</v>
      </c>
    </row>
    <row r="590" spans="1:6">
      <c r="A590" s="209"/>
      <c r="B590" s="7"/>
      <c r="C590" s="5"/>
      <c r="D590" s="397"/>
      <c r="E590" s="110" t="s">
        <v>17</v>
      </c>
      <c r="F590" s="179">
        <v>17177.651098711998</v>
      </c>
    </row>
    <row r="591" spans="1:6">
      <c r="A591" s="209"/>
      <c r="B591" s="39"/>
      <c r="C591" s="40"/>
      <c r="D591" s="400"/>
      <c r="E591" s="25"/>
      <c r="F591" s="26"/>
    </row>
    <row r="592" spans="1:6">
      <c r="A592" s="361"/>
      <c r="B592" s="21" t="s">
        <v>329</v>
      </c>
      <c r="C592" s="50">
        <v>1654</v>
      </c>
      <c r="D592" s="391" t="s">
        <v>55</v>
      </c>
      <c r="E592" s="22"/>
      <c r="F592" s="23"/>
    </row>
    <row r="593" spans="1:6">
      <c r="A593" s="356"/>
      <c r="B593" s="247" t="s">
        <v>332</v>
      </c>
      <c r="C593" s="245"/>
      <c r="D593" s="398"/>
      <c r="E593" s="246"/>
      <c r="F593" s="27"/>
    </row>
    <row r="594" spans="1:6" ht="30">
      <c r="A594" s="353" t="s">
        <v>515</v>
      </c>
      <c r="B594" s="7" t="s">
        <v>68</v>
      </c>
      <c r="C594" s="5" t="s">
        <v>55</v>
      </c>
      <c r="D594" s="397">
        <v>1654</v>
      </c>
      <c r="E594" s="8">
        <v>10.606864</v>
      </c>
      <c r="F594" s="8">
        <v>17543.753056000001</v>
      </c>
    </row>
    <row r="595" spans="1:6" ht="30">
      <c r="A595" s="214" t="s">
        <v>509</v>
      </c>
      <c r="B595" s="7" t="s">
        <v>45</v>
      </c>
      <c r="C595" s="5" t="s">
        <v>10</v>
      </c>
      <c r="D595" s="397">
        <v>124.05000000000001</v>
      </c>
      <c r="E595" s="8">
        <v>0.61823799999999995</v>
      </c>
      <c r="F595" s="8">
        <v>76.692423899999994</v>
      </c>
    </row>
    <row r="596" spans="1:6" ht="30">
      <c r="A596" s="209" t="s">
        <v>513</v>
      </c>
      <c r="B596" s="7" t="s">
        <v>76</v>
      </c>
      <c r="C596" s="5" t="s">
        <v>26</v>
      </c>
      <c r="D596" s="397">
        <v>4962</v>
      </c>
      <c r="E596" s="8">
        <v>0.72501990000000005</v>
      </c>
      <c r="F596" s="8">
        <v>3597.5487438000005</v>
      </c>
    </row>
    <row r="597" spans="1:6">
      <c r="A597" s="209"/>
      <c r="B597" s="247" t="s">
        <v>333</v>
      </c>
      <c r="C597" s="5"/>
      <c r="D597" s="397"/>
      <c r="E597" s="8"/>
      <c r="F597" s="8"/>
    </row>
    <row r="598" spans="1:6" ht="30">
      <c r="A598" s="335" t="s">
        <v>563</v>
      </c>
      <c r="B598" s="7" t="s">
        <v>87</v>
      </c>
      <c r="C598" s="5" t="s">
        <v>55</v>
      </c>
      <c r="D598" s="397">
        <v>1654</v>
      </c>
      <c r="E598" s="8">
        <v>0.81</v>
      </c>
      <c r="F598" s="8">
        <v>1339.74</v>
      </c>
    </row>
    <row r="599" spans="1:6" ht="45">
      <c r="A599" s="335" t="s">
        <v>564</v>
      </c>
      <c r="B599" s="7" t="s">
        <v>334</v>
      </c>
      <c r="C599" s="5" t="s">
        <v>61</v>
      </c>
      <c r="D599" s="397">
        <v>82.7</v>
      </c>
      <c r="E599" s="8">
        <v>474.32443000000001</v>
      </c>
      <c r="F599" s="8">
        <v>39226.630361000003</v>
      </c>
    </row>
    <row r="600" spans="1:6" ht="45">
      <c r="A600" s="335" t="s">
        <v>565</v>
      </c>
      <c r="B600" s="7" t="s">
        <v>88</v>
      </c>
      <c r="C600" s="5" t="s">
        <v>55</v>
      </c>
      <c r="D600" s="397">
        <v>166</v>
      </c>
      <c r="E600" s="248">
        <v>138.17680000000001</v>
      </c>
      <c r="F600" s="8">
        <v>22937.348800000003</v>
      </c>
    </row>
    <row r="601" spans="1:6">
      <c r="A601" s="350"/>
      <c r="B601" s="28"/>
      <c r="C601" s="29"/>
      <c r="D601" s="399"/>
      <c r="E601" s="110" t="s">
        <v>17</v>
      </c>
      <c r="F601" s="179">
        <v>84721.713384700008</v>
      </c>
    </row>
    <row r="602" spans="1:6">
      <c r="A602" s="350"/>
      <c r="B602" s="28"/>
      <c r="C602" s="29"/>
      <c r="D602" s="401"/>
      <c r="E602" s="25"/>
      <c r="F602" s="26"/>
    </row>
    <row r="603" spans="1:6">
      <c r="A603" s="361"/>
      <c r="B603" s="21" t="s">
        <v>114</v>
      </c>
      <c r="C603" s="22"/>
      <c r="D603" s="391"/>
      <c r="E603" s="22"/>
      <c r="F603" s="23"/>
    </row>
    <row r="604" spans="1:6">
      <c r="A604" s="57" t="s">
        <v>536</v>
      </c>
      <c r="B604" s="7" t="s">
        <v>112</v>
      </c>
      <c r="C604" s="5" t="s">
        <v>55</v>
      </c>
      <c r="D604" s="244">
        <v>1378</v>
      </c>
      <c r="E604" s="8">
        <v>9.3872</v>
      </c>
      <c r="F604" s="239">
        <v>12935.561599999999</v>
      </c>
    </row>
    <row r="605" spans="1:6" ht="30">
      <c r="A605" s="57" t="s">
        <v>537</v>
      </c>
      <c r="B605" s="7" t="s">
        <v>113</v>
      </c>
      <c r="C605" s="5" t="s">
        <v>55</v>
      </c>
      <c r="D605" s="244">
        <v>1378</v>
      </c>
      <c r="E605" s="8">
        <v>32.847799999999999</v>
      </c>
      <c r="F605" s="239">
        <v>45264.268400000001</v>
      </c>
    </row>
    <row r="606" spans="1:6">
      <c r="A606" s="209"/>
      <c r="B606" s="7"/>
      <c r="C606" s="5"/>
      <c r="D606" s="397"/>
      <c r="E606" s="110" t="s">
        <v>17</v>
      </c>
      <c r="F606" s="179">
        <v>58199.83</v>
      </c>
    </row>
    <row r="607" spans="1:6">
      <c r="A607" s="209"/>
      <c r="B607" s="39"/>
      <c r="C607" s="40"/>
      <c r="D607" s="400"/>
      <c r="E607" s="25"/>
      <c r="F607" s="26"/>
    </row>
    <row r="608" spans="1:6">
      <c r="A608" s="361"/>
      <c r="B608" s="21" t="s">
        <v>110</v>
      </c>
      <c r="C608" s="50">
        <v>5511</v>
      </c>
      <c r="D608" s="391" t="s">
        <v>18</v>
      </c>
      <c r="E608" s="22"/>
      <c r="F608" s="23"/>
    </row>
    <row r="609" spans="1:6" ht="25.5">
      <c r="A609" s="57" t="s">
        <v>545</v>
      </c>
      <c r="B609" s="7" t="s">
        <v>93</v>
      </c>
      <c r="C609" s="5" t="s">
        <v>18</v>
      </c>
      <c r="D609" s="244">
        <v>5511</v>
      </c>
      <c r="E609" s="8">
        <v>3.7</v>
      </c>
      <c r="F609" s="8">
        <v>20390.7</v>
      </c>
    </row>
    <row r="610" spans="1:6">
      <c r="A610" s="214"/>
      <c r="B610" s="39"/>
      <c r="C610" s="40"/>
      <c r="D610" s="258"/>
      <c r="E610" s="110" t="s">
        <v>17</v>
      </c>
      <c r="F610" s="179">
        <v>20390.7</v>
      </c>
    </row>
    <row r="611" spans="1:6">
      <c r="A611" s="214"/>
      <c r="B611" s="39"/>
      <c r="C611" s="40"/>
      <c r="D611" s="258"/>
      <c r="E611" s="41"/>
      <c r="F611" s="38"/>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sheetPr>
    <tabColor rgb="FF92D050"/>
  </sheetPr>
  <dimension ref="A1:K59"/>
  <sheetViews>
    <sheetView tabSelected="1" view="pageBreakPreview" topLeftCell="A10" zoomScaleNormal="100" zoomScaleSheetLayoutView="100" workbookViewId="0">
      <selection activeCell="A31" sqref="A31:K31"/>
    </sheetView>
  </sheetViews>
  <sheetFormatPr defaultRowHeight="15"/>
  <sheetData>
    <row r="1" spans="1:11" ht="15.75" customHeight="1"/>
    <row r="2" spans="1:11" ht="15.75" customHeight="1"/>
    <row r="3" spans="1:11" ht="15.75" customHeight="1"/>
    <row r="4" spans="1:11" ht="15.75" customHeight="1">
      <c r="A4" s="980" t="s">
        <v>259</v>
      </c>
      <c r="B4" s="980"/>
      <c r="C4" s="980"/>
      <c r="D4" s="980"/>
      <c r="E4" s="980"/>
      <c r="F4" s="980"/>
      <c r="G4" s="980"/>
      <c r="H4" s="980"/>
      <c r="I4" s="980"/>
      <c r="J4" s="980"/>
      <c r="K4" s="980"/>
    </row>
    <row r="5" spans="1:11" ht="15.75" customHeight="1">
      <c r="A5" s="980" t="s">
        <v>260</v>
      </c>
      <c r="B5" s="980"/>
      <c r="C5" s="980"/>
      <c r="D5" s="980"/>
      <c r="E5" s="980"/>
      <c r="F5" s="980"/>
      <c r="G5" s="980"/>
      <c r="H5" s="980"/>
      <c r="I5" s="980"/>
      <c r="J5" s="980"/>
      <c r="K5" s="980"/>
    </row>
    <row r="6" spans="1:11" ht="15.75" customHeight="1">
      <c r="A6" s="980" t="s">
        <v>261</v>
      </c>
      <c r="B6" s="980"/>
      <c r="C6" s="980"/>
      <c r="D6" s="980"/>
      <c r="E6" s="980"/>
      <c r="F6" s="980"/>
      <c r="G6" s="980"/>
      <c r="H6" s="980"/>
      <c r="I6" s="980"/>
      <c r="J6" s="980"/>
      <c r="K6" s="980"/>
    </row>
    <row r="8" spans="1:11" ht="15.75">
      <c r="A8" s="980" t="s">
        <v>13086</v>
      </c>
      <c r="B8" s="980"/>
      <c r="C8" s="980"/>
      <c r="D8" s="980"/>
      <c r="E8" s="980"/>
      <c r="F8" s="980"/>
      <c r="G8" s="980"/>
      <c r="H8" s="980"/>
      <c r="I8" s="980"/>
      <c r="J8" s="980"/>
      <c r="K8" s="980"/>
    </row>
    <row r="9" spans="1:11" ht="23.25" customHeight="1">
      <c r="A9" s="982" t="s">
        <v>262</v>
      </c>
      <c r="B9" s="982"/>
      <c r="C9" s="982"/>
      <c r="D9" s="982"/>
      <c r="E9" s="982"/>
      <c r="F9" s="982"/>
      <c r="G9" s="982"/>
      <c r="H9" s="982"/>
      <c r="I9" s="982"/>
      <c r="J9" s="982"/>
      <c r="K9" s="982"/>
    </row>
    <row r="11" spans="1:11" ht="90.75" customHeight="1">
      <c r="A11" s="982" t="s">
        <v>13060</v>
      </c>
      <c r="B11" s="982"/>
      <c r="C11" s="982"/>
      <c r="D11" s="982"/>
      <c r="E11" s="982"/>
      <c r="F11" s="982"/>
      <c r="G11" s="982"/>
      <c r="H11" s="982"/>
      <c r="I11" s="982"/>
      <c r="J11" s="982"/>
      <c r="K11" s="982"/>
    </row>
    <row r="15" spans="1:11" ht="51.75" customHeight="1">
      <c r="A15" s="983" t="s">
        <v>13089</v>
      </c>
      <c r="B15" s="983"/>
      <c r="C15" s="983"/>
      <c r="D15" s="983"/>
      <c r="E15" s="983"/>
      <c r="F15" s="983"/>
      <c r="G15" s="983"/>
      <c r="H15" s="983"/>
      <c r="I15" s="983"/>
      <c r="J15" s="983"/>
      <c r="K15" s="983"/>
    </row>
    <row r="17" spans="1:11" ht="23.25">
      <c r="A17" s="983"/>
      <c r="B17" s="983"/>
      <c r="C17" s="983"/>
      <c r="D17" s="983"/>
      <c r="E17" s="983"/>
      <c r="F17" s="983"/>
      <c r="G17" s="983"/>
      <c r="H17" s="983"/>
      <c r="I17" s="983"/>
      <c r="J17" s="983"/>
      <c r="K17" s="983"/>
    </row>
    <row r="19" spans="1:11" ht="31.5" customHeight="1">
      <c r="A19" s="981" t="s">
        <v>13074</v>
      </c>
      <c r="B19" s="981"/>
      <c r="C19" s="981"/>
      <c r="D19" s="981"/>
      <c r="E19" s="981"/>
      <c r="F19" s="981"/>
      <c r="G19" s="981"/>
      <c r="H19" s="981"/>
      <c r="I19" s="981"/>
      <c r="J19" s="981"/>
      <c r="K19" s="981"/>
    </row>
    <row r="22" spans="1:11" ht="23.25" customHeight="1">
      <c r="A22" s="981" t="s">
        <v>13087</v>
      </c>
      <c r="B22" s="981"/>
      <c r="C22" s="981"/>
      <c r="D22" s="981"/>
      <c r="E22" s="981"/>
      <c r="F22" s="981"/>
      <c r="G22" s="981"/>
      <c r="H22" s="981"/>
      <c r="I22" s="981"/>
      <c r="J22" s="981"/>
      <c r="K22" s="981"/>
    </row>
    <row r="24" spans="1:11" ht="23.25" customHeight="1">
      <c r="A24" s="982" t="s">
        <v>263</v>
      </c>
      <c r="B24" s="982"/>
      <c r="C24" s="982"/>
      <c r="D24" s="982"/>
      <c r="E24" s="982"/>
      <c r="F24" s="982"/>
      <c r="G24" s="982"/>
      <c r="H24" s="982"/>
      <c r="I24" s="982"/>
      <c r="J24" s="982"/>
      <c r="K24" s="982"/>
    </row>
    <row r="25" spans="1:11" ht="23.25" customHeight="1">
      <c r="A25" s="981" t="s">
        <v>264</v>
      </c>
      <c r="B25" s="981"/>
      <c r="C25" s="981"/>
      <c r="D25" s="981"/>
      <c r="E25" s="981"/>
      <c r="F25" s="981"/>
      <c r="G25" s="981"/>
      <c r="H25" s="981"/>
      <c r="I25" s="981"/>
      <c r="J25" s="981"/>
      <c r="K25" s="981"/>
    </row>
    <row r="26" spans="1:11" ht="23.25" customHeight="1">
      <c r="A26" s="981" t="s">
        <v>265</v>
      </c>
      <c r="B26" s="981"/>
      <c r="C26" s="981"/>
      <c r="D26" s="981"/>
      <c r="E26" s="981"/>
      <c r="F26" s="981"/>
      <c r="G26" s="981"/>
      <c r="H26" s="981"/>
      <c r="I26" s="981"/>
      <c r="J26" s="981"/>
      <c r="K26" s="981"/>
    </row>
    <row r="29" spans="1:11" ht="23.25" customHeight="1">
      <c r="A29" s="982" t="s">
        <v>266</v>
      </c>
      <c r="B29" s="982"/>
      <c r="C29" s="982"/>
      <c r="D29" s="982"/>
      <c r="E29" s="982"/>
      <c r="F29" s="982"/>
      <c r="G29" s="982"/>
      <c r="H29" s="982"/>
      <c r="I29" s="982"/>
      <c r="J29" s="982"/>
      <c r="K29" s="982"/>
    </row>
    <row r="31" spans="1:11" ht="23.25">
      <c r="A31" s="976">
        <v>4066716.2235250343</v>
      </c>
      <c r="B31" s="976"/>
      <c r="C31" s="976"/>
      <c r="D31" s="976"/>
      <c r="E31" s="976"/>
      <c r="F31" s="976"/>
      <c r="G31" s="976"/>
      <c r="H31" s="976"/>
      <c r="I31" s="976"/>
      <c r="J31" s="976"/>
      <c r="K31" s="976"/>
    </row>
    <row r="33" spans="4:9" ht="23.25">
      <c r="D33" s="977" t="s">
        <v>267</v>
      </c>
      <c r="E33" s="978"/>
      <c r="F33" s="979"/>
      <c r="G33" s="977" t="s">
        <v>268</v>
      </c>
      <c r="H33" s="978"/>
      <c r="I33" s="979"/>
    </row>
    <row r="34" spans="4:9" ht="23.25">
      <c r="D34" s="970" t="s">
        <v>13058</v>
      </c>
      <c r="E34" s="971"/>
      <c r="F34" s="972"/>
      <c r="G34" s="973">
        <v>44330</v>
      </c>
      <c r="H34" s="974"/>
      <c r="I34" s="975"/>
    </row>
    <row r="35" spans="4:9" ht="23.25">
      <c r="D35" s="970" t="s">
        <v>13077</v>
      </c>
      <c r="E35" s="971"/>
      <c r="F35" s="972"/>
      <c r="G35" s="973">
        <v>44349</v>
      </c>
      <c r="H35" s="974"/>
      <c r="I35" s="975"/>
    </row>
    <row r="36" spans="4:9" ht="23.25">
      <c r="D36" s="970" t="s">
        <v>13078</v>
      </c>
      <c r="E36" s="971"/>
      <c r="F36" s="972"/>
      <c r="G36" s="973">
        <v>44365</v>
      </c>
      <c r="H36" s="974"/>
      <c r="I36" s="975"/>
    </row>
    <row r="37" spans="4:9" ht="23.25">
      <c r="D37" s="970" t="s">
        <v>13090</v>
      </c>
      <c r="E37" s="971"/>
      <c r="F37" s="972"/>
      <c r="G37" s="973">
        <v>44397</v>
      </c>
      <c r="H37" s="974"/>
      <c r="I37" s="975"/>
    </row>
    <row r="59" spans="3:3">
      <c r="C59" s="964"/>
    </row>
  </sheetData>
  <mergeCells count="25">
    <mergeCell ref="A4:K4"/>
    <mergeCell ref="A5:K5"/>
    <mergeCell ref="A6:K6"/>
    <mergeCell ref="A22:K22"/>
    <mergeCell ref="A29:K29"/>
    <mergeCell ref="A9:K9"/>
    <mergeCell ref="A19:K19"/>
    <mergeCell ref="A24:K24"/>
    <mergeCell ref="A25:K25"/>
    <mergeCell ref="A26:K26"/>
    <mergeCell ref="A17:K17"/>
    <mergeCell ref="A8:K8"/>
    <mergeCell ref="A11:K11"/>
    <mergeCell ref="A15:K15"/>
    <mergeCell ref="A31:K31"/>
    <mergeCell ref="D33:F33"/>
    <mergeCell ref="G33:I33"/>
    <mergeCell ref="D36:F36"/>
    <mergeCell ref="G36:I36"/>
    <mergeCell ref="D37:F37"/>
    <mergeCell ref="G37:I37"/>
    <mergeCell ref="D35:F35"/>
    <mergeCell ref="G35:I35"/>
    <mergeCell ref="D34:F34"/>
    <mergeCell ref="G34:I34"/>
  </mergeCells>
  <pageMargins left="0.511811024" right="0.511811024" top="0.78740157499999996" bottom="0.78740157499999996" header="0.31496062000000002" footer="0.31496062000000002"/>
  <pageSetup paperSize="9" scale="85" orientation="portrait" r:id="rId1"/>
  <drawing r:id="rId2"/>
</worksheet>
</file>

<file path=xl/worksheets/sheet3.xml><?xml version="1.0" encoding="utf-8"?>
<worksheet xmlns="http://schemas.openxmlformats.org/spreadsheetml/2006/main" xmlns:r="http://schemas.openxmlformats.org/officeDocument/2006/relationships">
  <dimension ref="A1:F55"/>
  <sheetViews>
    <sheetView view="pageBreakPreview" topLeftCell="A34" zoomScale="85" zoomScaleNormal="100" zoomScaleSheetLayoutView="85" workbookViewId="0">
      <selection activeCell="A56" sqref="A56:XFD62"/>
    </sheetView>
  </sheetViews>
  <sheetFormatPr defaultRowHeight="15"/>
  <cols>
    <col min="1" max="1" width="16.7109375" style="340" bestFit="1" customWidth="1"/>
    <col min="2" max="2" width="66.42578125" style="786" customWidth="1"/>
    <col min="3" max="3" width="13.5703125" style="791" bestFit="1" customWidth="1"/>
    <col min="4" max="4" width="15.5703125" style="565" customWidth="1"/>
    <col min="5" max="5" width="18" style="784" customWidth="1"/>
    <col min="6" max="6" width="21.28515625" style="809" customWidth="1"/>
    <col min="7" max="7" width="18.42578125" customWidth="1"/>
    <col min="8" max="8" width="19.85546875" customWidth="1"/>
  </cols>
  <sheetData>
    <row r="1" spans="1:6" ht="24.75">
      <c r="A1" s="984" t="s">
        <v>147</v>
      </c>
      <c r="B1" s="984"/>
      <c r="C1" s="984"/>
      <c r="D1" s="984"/>
      <c r="E1" s="984"/>
      <c r="F1" s="984"/>
    </row>
    <row r="2" spans="1:6">
      <c r="A2" s="987" t="s">
        <v>13089</v>
      </c>
      <c r="B2" s="987"/>
      <c r="C2" s="987"/>
      <c r="D2" s="987"/>
      <c r="E2" s="987"/>
      <c r="F2" s="987"/>
    </row>
    <row r="3" spans="1:6">
      <c r="A3" s="985" t="s">
        <v>13087</v>
      </c>
      <c r="B3" s="985"/>
      <c r="C3" s="985"/>
      <c r="D3" s="985"/>
      <c r="E3" s="985"/>
      <c r="F3" s="985"/>
    </row>
    <row r="4" spans="1:6">
      <c r="A4" s="985" t="s">
        <v>13074</v>
      </c>
      <c r="B4" s="985"/>
      <c r="C4" s="985"/>
      <c r="D4" s="985"/>
      <c r="E4" s="985"/>
      <c r="F4" s="985"/>
    </row>
    <row r="5" spans="1:6">
      <c r="A5" s="986" t="s">
        <v>13060</v>
      </c>
      <c r="B5" s="986"/>
      <c r="C5" s="986"/>
      <c r="D5" s="986"/>
      <c r="E5" s="986"/>
      <c r="F5" s="986"/>
    </row>
    <row r="6" spans="1:6">
      <c r="A6" s="341"/>
      <c r="B6" s="384" t="s">
        <v>13060</v>
      </c>
      <c r="C6" s="256"/>
      <c r="D6" s="560"/>
      <c r="E6" s="528" t="s">
        <v>13087</v>
      </c>
      <c r="F6" s="803"/>
    </row>
    <row r="7" spans="1:6">
      <c r="A7" s="333" t="s">
        <v>47</v>
      </c>
      <c r="B7" s="804" t="s">
        <v>46</v>
      </c>
      <c r="C7" s="805" t="s">
        <v>6</v>
      </c>
      <c r="D7" s="806" t="s">
        <v>7</v>
      </c>
      <c r="E7" s="807" t="s">
        <v>22</v>
      </c>
      <c r="F7" s="808" t="s">
        <v>8</v>
      </c>
    </row>
    <row r="8" spans="1:6">
      <c r="F8" s="900"/>
    </row>
    <row r="9" spans="1:6">
      <c r="B9" s="910" t="s">
        <v>21</v>
      </c>
      <c r="C9" s="959">
        <v>7.35</v>
      </c>
      <c r="D9" s="918" t="s">
        <v>25</v>
      </c>
      <c r="F9" s="900"/>
    </row>
    <row r="11" spans="1:6">
      <c r="A11" s="333" t="s">
        <v>47</v>
      </c>
      <c r="B11" s="804" t="s">
        <v>46</v>
      </c>
      <c r="C11" s="805" t="s">
        <v>6</v>
      </c>
      <c r="D11" s="806" t="s">
        <v>7</v>
      </c>
      <c r="E11" s="807" t="s">
        <v>22</v>
      </c>
      <c r="F11" s="808" t="s">
        <v>8</v>
      </c>
    </row>
    <row r="12" spans="1:6">
      <c r="A12" s="909" t="s">
        <v>9</v>
      </c>
      <c r="B12" s="896" t="s">
        <v>13059</v>
      </c>
      <c r="C12" s="787"/>
      <c r="D12" s="911">
        <v>104633.18</v>
      </c>
      <c r="E12" s="810" t="s">
        <v>55</v>
      </c>
      <c r="F12" s="860"/>
    </row>
    <row r="13" spans="1:6" s="902" customFormat="1">
      <c r="A13" s="909"/>
      <c r="B13" s="896" t="s">
        <v>13047</v>
      </c>
      <c r="C13" s="921"/>
      <c r="D13" s="911">
        <v>28250.958600000002</v>
      </c>
      <c r="E13" s="810" t="s">
        <v>55</v>
      </c>
      <c r="F13" s="860"/>
    </row>
    <row r="14" spans="1:6">
      <c r="A14" s="342"/>
      <c r="B14" s="31" t="s">
        <v>38</v>
      </c>
      <c r="C14" s="815">
        <v>2825.0958600000004</v>
      </c>
      <c r="D14" s="814" t="s">
        <v>61</v>
      </c>
      <c r="E14" s="794"/>
      <c r="F14" s="816"/>
    </row>
    <row r="15" spans="1:6" ht="30">
      <c r="A15" s="955" t="s">
        <v>13076</v>
      </c>
      <c r="B15" s="769" t="s">
        <v>13079</v>
      </c>
      <c r="C15" s="790" t="s">
        <v>424</v>
      </c>
      <c r="D15" s="564">
        <v>2825.0958600000004</v>
      </c>
      <c r="E15" s="526">
        <v>75.45</v>
      </c>
      <c r="F15" s="854">
        <v>213153.48263700004</v>
      </c>
    </row>
    <row r="16" spans="1:6">
      <c r="A16" s="754"/>
      <c r="B16" s="31" t="s">
        <v>39</v>
      </c>
      <c r="C16" s="811"/>
      <c r="D16" s="561"/>
      <c r="E16" s="525"/>
      <c r="F16" s="823"/>
    </row>
    <row r="17" spans="1:6" ht="30">
      <c r="A17" s="904">
        <v>95878</v>
      </c>
      <c r="B17" s="769" t="s">
        <v>7473</v>
      </c>
      <c r="C17" s="766" t="s">
        <v>592</v>
      </c>
      <c r="D17" s="562">
        <v>49834.690970399999</v>
      </c>
      <c r="E17" s="526">
        <v>1.07</v>
      </c>
      <c r="F17" s="928">
        <v>53323.119338328004</v>
      </c>
    </row>
    <row r="18" spans="1:6" s="774" customFormat="1" ht="45">
      <c r="A18" s="777">
        <v>93596</v>
      </c>
      <c r="B18" s="769" t="s">
        <v>5877</v>
      </c>
      <c r="C18" s="766" t="s">
        <v>592</v>
      </c>
      <c r="D18" s="924">
        <v>0</v>
      </c>
      <c r="E18" s="526">
        <v>0.42</v>
      </c>
      <c r="F18" s="928">
        <v>0</v>
      </c>
    </row>
    <row r="19" spans="1:6">
      <c r="A19" s="754"/>
      <c r="B19" s="31" t="s">
        <v>153</v>
      </c>
      <c r="C19" s="509">
        <v>28250.958600000002</v>
      </c>
      <c r="D19" s="814" t="s">
        <v>55</v>
      </c>
      <c r="E19" s="525"/>
      <c r="F19" s="845"/>
    </row>
    <row r="20" spans="1:6" ht="30">
      <c r="A20" s="768" t="s">
        <v>685</v>
      </c>
      <c r="B20" s="769" t="s">
        <v>608</v>
      </c>
      <c r="C20" s="766" t="s">
        <v>281</v>
      </c>
      <c r="D20" s="561">
        <v>28250.958600000002</v>
      </c>
      <c r="E20" s="526">
        <v>0.69</v>
      </c>
      <c r="F20" s="928">
        <v>19493.161434000001</v>
      </c>
    </row>
    <row r="21" spans="1:6" ht="25.5">
      <c r="A21" s="956" t="s">
        <v>13085</v>
      </c>
      <c r="B21" s="769" t="s">
        <v>52</v>
      </c>
      <c r="C21" s="766" t="s">
        <v>577</v>
      </c>
      <c r="D21" s="564">
        <v>12.71293137</v>
      </c>
      <c r="E21" s="526">
        <v>4384.74</v>
      </c>
      <c r="F21" s="928">
        <v>55742.898695293799</v>
      </c>
    </row>
    <row r="22" spans="1:6" ht="47.25" customHeight="1">
      <c r="A22" s="904">
        <v>102330</v>
      </c>
      <c r="B22" s="769" t="s">
        <v>7513</v>
      </c>
      <c r="C22" s="766" t="s">
        <v>592</v>
      </c>
      <c r="D22" s="564">
        <v>93.440045569500001</v>
      </c>
      <c r="E22" s="526">
        <v>0.95</v>
      </c>
      <c r="F22" s="928">
        <v>88.768043291024995</v>
      </c>
    </row>
    <row r="23" spans="1:6" s="902" customFormat="1" ht="47.25" customHeight="1">
      <c r="A23" s="904">
        <v>102331</v>
      </c>
      <c r="B23" s="916" t="s">
        <v>7514</v>
      </c>
      <c r="C23" s="920" t="s">
        <v>592</v>
      </c>
      <c r="D23" s="924">
        <v>0</v>
      </c>
      <c r="E23" s="913">
        <v>0.37</v>
      </c>
      <c r="F23" s="928">
        <v>0</v>
      </c>
    </row>
    <row r="24" spans="1:6">
      <c r="A24" s="904"/>
      <c r="B24" s="934" t="s">
        <v>13069</v>
      </c>
      <c r="C24" s="509">
        <v>2825.0958600000004</v>
      </c>
      <c r="D24" s="814" t="s">
        <v>61</v>
      </c>
      <c r="E24" s="525"/>
      <c r="F24" s="823"/>
    </row>
    <row r="25" spans="1:6" ht="30" customHeight="1">
      <c r="A25" s="955" t="s">
        <v>13080</v>
      </c>
      <c r="B25" s="769" t="s">
        <v>13081</v>
      </c>
      <c r="C25" s="766" t="s">
        <v>424</v>
      </c>
      <c r="D25" s="564">
        <v>2825.0958600000004</v>
      </c>
      <c r="E25" s="526">
        <v>125.7</v>
      </c>
      <c r="F25" s="854">
        <v>355114.54960200004</v>
      </c>
    </row>
    <row r="26" spans="1:6" ht="38.25">
      <c r="A26" s="956" t="s">
        <v>13084</v>
      </c>
      <c r="B26" s="769" t="s">
        <v>20</v>
      </c>
      <c r="C26" s="766" t="s">
        <v>577</v>
      </c>
      <c r="D26" s="561">
        <v>379.69288358400001</v>
      </c>
      <c r="E26" s="526">
        <v>5049.7</v>
      </c>
      <c r="F26" s="854">
        <v>1917335.1542341248</v>
      </c>
    </row>
    <row r="27" spans="1:6" ht="30">
      <c r="A27" s="904">
        <v>95875</v>
      </c>
      <c r="B27" s="769" t="s">
        <v>5869</v>
      </c>
      <c r="C27" s="766" t="s">
        <v>594</v>
      </c>
      <c r="D27" s="561">
        <v>20764.454571000002</v>
      </c>
      <c r="E27" s="526">
        <v>1.59</v>
      </c>
      <c r="F27" s="854">
        <v>33015.482767890004</v>
      </c>
    </row>
    <row r="28" spans="1:6" s="902" customFormat="1" ht="45">
      <c r="A28" s="907">
        <v>93590</v>
      </c>
      <c r="B28" s="916" t="s">
        <v>5876</v>
      </c>
      <c r="C28" s="920" t="s">
        <v>594</v>
      </c>
      <c r="D28" s="924">
        <v>0</v>
      </c>
      <c r="E28" s="913">
        <v>0.62</v>
      </c>
      <c r="F28" s="928">
        <v>0</v>
      </c>
    </row>
    <row r="29" spans="1:6" s="954" customFormat="1" ht="30">
      <c r="A29" s="955" t="s">
        <v>13082</v>
      </c>
      <c r="B29" s="952" t="s">
        <v>13083</v>
      </c>
      <c r="C29" s="953" t="s">
        <v>577</v>
      </c>
      <c r="D29" s="564">
        <v>6780.2300640000003</v>
      </c>
      <c r="E29" s="913">
        <v>137.36000000000001</v>
      </c>
      <c r="F29" s="928">
        <v>931332.40159104008</v>
      </c>
    </row>
    <row r="30" spans="1:6" s="902" customFormat="1">
      <c r="A30" s="929"/>
      <c r="B30" s="923"/>
      <c r="C30" s="922"/>
      <c r="D30" s="919"/>
      <c r="E30" s="817" t="s">
        <v>17</v>
      </c>
      <c r="F30" s="862">
        <v>3578599.0183429681</v>
      </c>
    </row>
    <row r="31" spans="1:6" s="902" customFormat="1">
      <c r="A31" s="929"/>
      <c r="B31" s="923"/>
      <c r="C31" s="922"/>
      <c r="D31" s="919"/>
      <c r="E31" s="899"/>
      <c r="F31" s="898"/>
    </row>
    <row r="32" spans="1:6">
      <c r="A32" s="909" t="s">
        <v>11</v>
      </c>
      <c r="B32" s="933" t="s">
        <v>13070</v>
      </c>
      <c r="C32" s="787"/>
      <c r="D32" s="559"/>
      <c r="E32" s="792"/>
      <c r="F32" s="793"/>
    </row>
    <row r="33" spans="1:6" ht="30">
      <c r="A33" s="905">
        <v>97053</v>
      </c>
      <c r="B33" s="916" t="s">
        <v>5441</v>
      </c>
      <c r="C33" s="766" t="s">
        <v>585</v>
      </c>
      <c r="D33" s="561">
        <v>2826</v>
      </c>
      <c r="E33" s="525">
        <v>9.35</v>
      </c>
      <c r="F33" s="525">
        <v>26423.1</v>
      </c>
    </row>
    <row r="34" spans="1:6" ht="45">
      <c r="A34" s="907" t="s">
        <v>13057</v>
      </c>
      <c r="B34" s="769" t="s">
        <v>689</v>
      </c>
      <c r="C34" s="766" t="s">
        <v>585</v>
      </c>
      <c r="D34" s="561">
        <v>1413</v>
      </c>
      <c r="E34" s="525">
        <v>24.82</v>
      </c>
      <c r="F34" s="525">
        <v>35070.660000000003</v>
      </c>
    </row>
    <row r="35" spans="1:6">
      <c r="A35" s="754"/>
      <c r="B35" s="769"/>
      <c r="C35" s="766"/>
      <c r="D35" s="564"/>
      <c r="E35" s="817" t="s">
        <v>17</v>
      </c>
      <c r="F35" s="862">
        <v>61493.760000000002</v>
      </c>
    </row>
    <row r="36" spans="1:6">
      <c r="A36" s="754"/>
      <c r="B36" s="272"/>
      <c r="C36" s="789"/>
      <c r="D36" s="818">
        <v>14.506666666666668</v>
      </c>
      <c r="E36" s="819" t="s">
        <v>335</v>
      </c>
      <c r="F36" s="527"/>
    </row>
    <row r="37" spans="1:6">
      <c r="A37" s="942" t="s">
        <v>12</v>
      </c>
      <c r="B37" s="933" t="s">
        <v>101</v>
      </c>
      <c r="C37" s="921"/>
      <c r="D37" s="921"/>
      <c r="E37" s="921"/>
      <c r="F37" s="957"/>
    </row>
    <row r="38" spans="1:6">
      <c r="A38" s="333"/>
      <c r="B38" s="804" t="s">
        <v>46</v>
      </c>
      <c r="C38" s="805" t="s">
        <v>6</v>
      </c>
      <c r="D38" s="806" t="s">
        <v>7</v>
      </c>
      <c r="E38" s="807" t="s">
        <v>22</v>
      </c>
      <c r="F38" s="808" t="s">
        <v>8</v>
      </c>
    </row>
    <row r="39" spans="1:6">
      <c r="A39" s="869"/>
      <c r="B39" s="769" t="s">
        <v>13029</v>
      </c>
      <c r="C39" s="766" t="s">
        <v>258</v>
      </c>
      <c r="D39" s="562">
        <v>1</v>
      </c>
      <c r="E39" s="529">
        <v>104252.76240000001</v>
      </c>
      <c r="F39" s="525">
        <v>104252.76240000001</v>
      </c>
    </row>
    <row r="41" spans="1:6" ht="15.75">
      <c r="B41" s="892" t="s">
        <v>13045</v>
      </c>
      <c r="C41" s="877">
        <v>3.030129430815974E-2</v>
      </c>
    </row>
    <row r="42" spans="1:6">
      <c r="A42" s="530"/>
      <c r="B42" s="878"/>
      <c r="C42" s="837"/>
      <c r="D42" s="879"/>
      <c r="E42" s="812" t="s">
        <v>17</v>
      </c>
      <c r="F42" s="858">
        <v>104252.76240000001</v>
      </c>
    </row>
    <row r="43" spans="1:6" ht="15.75" thickBot="1">
      <c r="A43" s="855"/>
      <c r="B43" s="856"/>
      <c r="C43" s="857"/>
      <c r="D43" s="566"/>
      <c r="E43" s="863"/>
      <c r="F43" s="859"/>
    </row>
    <row r="44" spans="1:6" s="4" customFormat="1" ht="15.75" thickBot="1">
      <c r="A44" s="861"/>
      <c r="B44" s="945" t="s">
        <v>13068</v>
      </c>
      <c r="C44" s="824"/>
      <c r="D44" s="825"/>
      <c r="E44" s="826"/>
      <c r="F44" s="865">
        <v>3744345.5407429682</v>
      </c>
    </row>
    <row r="45" spans="1:6" s="4" customFormat="1">
      <c r="A45" s="861"/>
      <c r="B45" s="795"/>
      <c r="C45" s="820"/>
      <c r="D45" s="821"/>
      <c r="E45" s="822"/>
      <c r="F45" s="864"/>
    </row>
    <row r="46" spans="1:6">
      <c r="A46" s="855"/>
      <c r="B46" s="797" t="s">
        <v>196</v>
      </c>
      <c r="C46" s="827"/>
      <c r="D46" s="828"/>
      <c r="E46" s="829"/>
      <c r="F46" s="830"/>
    </row>
    <row r="47" spans="1:6" ht="45">
      <c r="A47" s="855"/>
      <c r="B47" s="798" t="s">
        <v>13091</v>
      </c>
      <c r="C47" s="831">
        <v>0.182</v>
      </c>
      <c r="D47" s="832"/>
      <c r="E47" s="833">
        <v>1771267.4878135496</v>
      </c>
      <c r="F47" s="833">
        <v>322370.682782066</v>
      </c>
    </row>
    <row r="48" spans="1:6" s="960" customFormat="1">
      <c r="A48" s="855"/>
      <c r="B48" s="965"/>
      <c r="C48" s="838"/>
      <c r="D48" s="839"/>
      <c r="E48" s="966"/>
      <c r="F48" s="966"/>
    </row>
    <row r="49" spans="1:6">
      <c r="A49" s="347"/>
      <c r="B49" s="799" t="s">
        <v>197</v>
      </c>
      <c r="C49" s="834"/>
      <c r="D49" s="835"/>
      <c r="E49" s="836"/>
      <c r="F49" s="866"/>
    </row>
    <row r="50" spans="1:6" ht="25.5">
      <c r="A50" s="915" t="s">
        <v>13055</v>
      </c>
      <c r="B50" s="272" t="s">
        <v>51</v>
      </c>
      <c r="C50" s="837"/>
      <c r="D50" s="563"/>
      <c r="E50" s="967">
        <v>0</v>
      </c>
      <c r="F50" s="948"/>
    </row>
    <row r="51" spans="1:6" ht="25.5">
      <c r="A51" s="956" t="s">
        <v>13085</v>
      </c>
      <c r="B51" s="272" t="s">
        <v>52</v>
      </c>
      <c r="C51" s="837"/>
      <c r="D51" s="563"/>
      <c r="E51" s="967">
        <v>55742.898695293799</v>
      </c>
      <c r="F51" s="859"/>
    </row>
    <row r="52" spans="1:6" ht="38.25">
      <c r="A52" s="956" t="s">
        <v>13084</v>
      </c>
      <c r="B52" s="272" t="s">
        <v>20</v>
      </c>
      <c r="C52" s="837"/>
      <c r="D52" s="563"/>
      <c r="E52" s="967">
        <v>1917335.1542341248</v>
      </c>
      <c r="F52" s="859"/>
    </row>
    <row r="53" spans="1:6" ht="30">
      <c r="A53" s="530"/>
      <c r="B53" s="800" t="s">
        <v>13092</v>
      </c>
      <c r="C53" s="838"/>
      <c r="D53" s="839"/>
      <c r="E53" s="968">
        <v>1973078.0529294186</v>
      </c>
      <c r="F53" s="833"/>
    </row>
    <row r="54" spans="1:6">
      <c r="A54" s="855"/>
      <c r="B54" s="801"/>
      <c r="C54" s="840"/>
      <c r="D54" s="841"/>
      <c r="E54" s="863"/>
      <c r="F54" s="833"/>
    </row>
    <row r="55" spans="1:6">
      <c r="A55" s="867"/>
      <c r="B55" s="802"/>
      <c r="C55" s="842"/>
      <c r="D55" s="843"/>
      <c r="E55" s="844" t="s">
        <v>447</v>
      </c>
      <c r="F55" s="969">
        <v>4066716.2235250343</v>
      </c>
    </row>
  </sheetData>
  <autoFilter ref="A11:F53"/>
  <mergeCells count="5">
    <mergeCell ref="A1:F1"/>
    <mergeCell ref="A3:F3"/>
    <mergeCell ref="A4:F4"/>
    <mergeCell ref="A5:F5"/>
    <mergeCell ref="A2:F2"/>
  </mergeCells>
  <conditionalFormatting sqref="A39">
    <cfRule type="expression" dxfId="1" priority="12" stopIfTrue="1">
      <formula>AND(#REF!&lt;&gt;"COMPOSICAO",#REF!&lt;&gt;"INSUMO",#REF!&lt;&gt;"")</formula>
    </cfRule>
    <cfRule type="expression" dxfId="0" priority="13"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4.xml><?xml version="1.0" encoding="utf-8"?>
<worksheet xmlns="http://schemas.openxmlformats.org/spreadsheetml/2006/main" xmlns:r="http://schemas.openxmlformats.org/officeDocument/2006/relationships">
  <dimension ref="A1:I59"/>
  <sheetViews>
    <sheetView view="pageBreakPreview" zoomScaleNormal="100" zoomScaleSheetLayoutView="100" workbookViewId="0">
      <pane ySplit="7" topLeftCell="A8" activePane="bottomLeft" state="frozen"/>
      <selection activeCell="C60" sqref="C60"/>
      <selection pane="bottomLeft" sqref="A1:XFD1048576"/>
    </sheetView>
  </sheetViews>
  <sheetFormatPr defaultRowHeight="15"/>
  <cols>
    <col min="2" max="2" width="16.7109375" style="58" bestFit="1" customWidth="1"/>
    <col min="3" max="3" width="66.42578125" style="16" customWidth="1"/>
    <col min="4" max="4" width="20" style="69" customWidth="1"/>
    <col min="5" max="5" width="7.7109375" style="69" bestFit="1" customWidth="1"/>
    <col min="6" max="6" width="21.28515625" style="69" customWidth="1"/>
    <col min="7" max="7" width="21.7109375" customWidth="1"/>
    <col min="8" max="8" width="19.7109375" customWidth="1"/>
  </cols>
  <sheetData>
    <row r="1" spans="1:9" ht="24.75" customHeight="1">
      <c r="B1" s="984" t="s">
        <v>339</v>
      </c>
      <c r="C1" s="984"/>
      <c r="D1" s="984"/>
      <c r="E1" s="984"/>
      <c r="F1" s="281"/>
    </row>
    <row r="2" spans="1:9">
      <c r="B2" s="18"/>
      <c r="C2" s="18"/>
      <c r="D2" s="18"/>
      <c r="E2" s="18"/>
      <c r="F2" s="18"/>
    </row>
    <row r="3" spans="1:9">
      <c r="B3" s="989" t="s">
        <v>13087</v>
      </c>
      <c r="C3" s="989"/>
      <c r="D3" s="989"/>
      <c r="E3" s="989"/>
      <c r="F3" s="18"/>
    </row>
    <row r="4" spans="1:9">
      <c r="B4" s="989" t="s">
        <v>13074</v>
      </c>
      <c r="C4" s="989"/>
      <c r="D4" s="989"/>
      <c r="E4" s="989"/>
      <c r="F4" s="18"/>
    </row>
    <row r="5" spans="1:9">
      <c r="B5" s="988" t="s">
        <v>13089</v>
      </c>
      <c r="C5" s="988"/>
      <c r="D5" s="988"/>
      <c r="E5" s="988"/>
      <c r="F5" s="282"/>
    </row>
    <row r="6" spans="1:9">
      <c r="B6" s="59"/>
      <c r="C6" s="44" t="s">
        <v>13060</v>
      </c>
      <c r="D6" s="66" t="s">
        <v>13087</v>
      </c>
      <c r="E6" s="68"/>
      <c r="F6" s="68"/>
    </row>
    <row r="7" spans="1:9">
      <c r="B7" s="936" t="s">
        <v>13062</v>
      </c>
      <c r="C7" s="19" t="s">
        <v>46</v>
      </c>
      <c r="D7" s="932" t="s">
        <v>13061</v>
      </c>
      <c r="E7" s="267" t="s">
        <v>258</v>
      </c>
      <c r="F7" s="267"/>
    </row>
    <row r="8" spans="1:9">
      <c r="B8" s="62"/>
      <c r="C8" s="534"/>
      <c r="D8" s="94"/>
      <c r="E8" s="568"/>
      <c r="F8" s="944" t="s">
        <v>13066</v>
      </c>
      <c r="G8" s="938" t="s">
        <v>13067</v>
      </c>
    </row>
    <row r="9" spans="1:9">
      <c r="A9" s="532"/>
      <c r="B9" s="939" t="s">
        <v>13063</v>
      </c>
      <c r="C9" s="535" t="s">
        <v>13047</v>
      </c>
      <c r="D9" s="102">
        <v>3870803.8340482339</v>
      </c>
      <c r="E9" s="555">
        <v>0.95182540932079529</v>
      </c>
      <c r="F9" s="937">
        <v>1973078.0529294186</v>
      </c>
      <c r="G9" s="935">
        <v>1605520.9654135494</v>
      </c>
      <c r="H9" s="941">
        <v>3578599.0183429681</v>
      </c>
      <c r="I9" s="940">
        <v>0</v>
      </c>
    </row>
    <row r="10" spans="1:9" s="300" customFormat="1">
      <c r="A10" s="533"/>
      <c r="B10" s="61"/>
      <c r="C10" s="536"/>
      <c r="D10" s="297"/>
      <c r="E10" s="556"/>
      <c r="F10" s="894"/>
    </row>
    <row r="11" spans="1:9">
      <c r="A11" s="532"/>
      <c r="B11" s="939" t="s">
        <v>13064</v>
      </c>
      <c r="C11" s="535" t="s">
        <v>13070</v>
      </c>
      <c r="D11" s="102">
        <v>72685.624320000003</v>
      </c>
      <c r="E11" s="943">
        <v>1.7873296371045046E-2</v>
      </c>
      <c r="F11" s="268"/>
    </row>
    <row r="12" spans="1:9" s="300" customFormat="1">
      <c r="A12" s="533"/>
      <c r="B12" s="61"/>
      <c r="C12" s="536"/>
      <c r="D12" s="297"/>
      <c r="E12" s="556"/>
      <c r="F12" s="299"/>
    </row>
    <row r="13" spans="1:9">
      <c r="A13" s="532"/>
      <c r="B13" s="939" t="s">
        <v>13065</v>
      </c>
      <c r="C13" s="535" t="s">
        <v>101</v>
      </c>
      <c r="D13" s="102">
        <v>123226.7651568</v>
      </c>
      <c r="E13" s="943">
        <v>3.0301294308159744E-2</v>
      </c>
      <c r="F13" s="268"/>
    </row>
    <row r="14" spans="1:9" s="300" customFormat="1">
      <c r="A14" s="533"/>
      <c r="B14" s="61"/>
      <c r="C14" s="536"/>
      <c r="D14" s="297"/>
      <c r="E14" s="556"/>
      <c r="F14" s="299"/>
    </row>
    <row r="15" spans="1:9">
      <c r="B15" s="515"/>
      <c r="C15" s="219"/>
      <c r="D15" s="72"/>
      <c r="E15" s="72"/>
    </row>
    <row r="16" spans="1:9">
      <c r="B16" s="518"/>
      <c r="C16" s="538" t="s">
        <v>655</v>
      </c>
      <c r="D16" s="537">
        <v>4066716.2235250338</v>
      </c>
      <c r="E16" s="557">
        <v>1</v>
      </c>
    </row>
    <row r="17" spans="2:5">
      <c r="D17" s="70"/>
      <c r="E17" s="70"/>
    </row>
    <row r="18" spans="2:5">
      <c r="B18" s="64"/>
    </row>
    <row r="19" spans="2:5">
      <c r="C19" s="895" t="s">
        <v>344</v>
      </c>
      <c r="D19" s="901">
        <v>0</v>
      </c>
    </row>
    <row r="59" spans="3:3">
      <c r="C59" s="963">
        <v>0.27</v>
      </c>
    </row>
  </sheetData>
  <mergeCells count="4">
    <mergeCell ref="B5:E5"/>
    <mergeCell ref="B4:E4"/>
    <mergeCell ref="B3:E3"/>
    <mergeCell ref="B1:E1"/>
  </mergeCells>
  <pageMargins left="0.51181102362204722" right="0.51181102362204722" top="0.78740157480314965" bottom="0.78740157480314965" header="0.31496062992125984" footer="0.31496062992125984"/>
  <pageSetup paperSize="9" scale="80" orientation="portrait" r:id="rId1"/>
  <headerFooter>
    <oddHeader>&amp;R&amp;A</oddHeader>
    <oddFooter>&amp;RFabio Rossignoli Marques
CREA 83382/D MG
Mat. 973128-8 - NOVACAP</oddFooter>
  </headerFooter>
  <drawing r:id="rId2"/>
</worksheet>
</file>

<file path=xl/worksheets/sheet5.xml><?xml version="1.0" encoding="utf-8"?>
<worksheet xmlns="http://schemas.openxmlformats.org/spreadsheetml/2006/main" xmlns:r="http://schemas.openxmlformats.org/officeDocument/2006/relationships">
  <dimension ref="A1:K59"/>
  <sheetViews>
    <sheetView view="pageBreakPreview" topLeftCell="A22" zoomScale="115" zoomScaleNormal="100" zoomScaleSheetLayoutView="115" workbookViewId="0">
      <selection activeCell="C60" sqref="C60"/>
    </sheetView>
  </sheetViews>
  <sheetFormatPr defaultRowHeight="15"/>
  <sheetData>
    <row r="1" spans="1:11" ht="15.75" customHeight="1"/>
    <row r="2" spans="1:11" ht="15.75" customHeight="1"/>
    <row r="3" spans="1:11" ht="15.75" customHeight="1"/>
    <row r="4" spans="1:11" ht="15.75" customHeight="1">
      <c r="A4" s="980" t="s">
        <v>259</v>
      </c>
      <c r="B4" s="980"/>
      <c r="C4" s="980"/>
      <c r="D4" s="980"/>
      <c r="E4" s="980"/>
      <c r="F4" s="980"/>
      <c r="G4" s="980"/>
      <c r="H4" s="980"/>
      <c r="I4" s="980"/>
      <c r="J4" s="980"/>
      <c r="K4" s="980"/>
    </row>
    <row r="5" spans="1:11" ht="15.75" customHeight="1">
      <c r="A5" s="980" t="s">
        <v>260</v>
      </c>
      <c r="B5" s="980"/>
      <c r="C5" s="980"/>
      <c r="D5" s="980"/>
      <c r="E5" s="980"/>
      <c r="F5" s="980"/>
      <c r="G5" s="980"/>
      <c r="H5" s="980"/>
      <c r="I5" s="980"/>
      <c r="J5" s="980"/>
      <c r="K5" s="980"/>
    </row>
    <row r="6" spans="1:11" ht="15.75" customHeight="1">
      <c r="A6" s="980" t="s">
        <v>261</v>
      </c>
      <c r="B6" s="980"/>
      <c r="C6" s="980"/>
      <c r="D6" s="980"/>
      <c r="E6" s="980"/>
      <c r="F6" s="980"/>
      <c r="G6" s="980"/>
      <c r="H6" s="980"/>
      <c r="I6" s="980"/>
      <c r="J6" s="980"/>
      <c r="K6" s="980"/>
    </row>
    <row r="10" spans="1:11" ht="23.25" customHeight="1">
      <c r="A10" s="982" t="s">
        <v>425</v>
      </c>
      <c r="B10" s="982"/>
      <c r="C10" s="982"/>
      <c r="D10" s="982"/>
      <c r="E10" s="982"/>
      <c r="F10" s="982"/>
      <c r="G10" s="982"/>
      <c r="H10" s="982"/>
      <c r="I10" s="982"/>
      <c r="J10" s="982"/>
      <c r="K10" s="982"/>
    </row>
    <row r="13" spans="1:11" ht="90.75" customHeight="1">
      <c r="A13" s="982" t="str">
        <f>capa!A11</f>
        <v>OBJETO: REPARO LOCALIZADO EM PAVIMENTO ASFÁLTICO</v>
      </c>
      <c r="B13" s="982"/>
      <c r="C13" s="982"/>
      <c r="D13" s="982"/>
      <c r="E13" s="982"/>
      <c r="F13" s="982"/>
      <c r="G13" s="982"/>
      <c r="H13" s="982"/>
      <c r="I13" s="982"/>
      <c r="J13" s="982"/>
      <c r="K13" s="982"/>
    </row>
    <row r="17" spans="1:11" ht="51.75" customHeight="1">
      <c r="A17" s="982" t="s">
        <v>740</v>
      </c>
      <c r="B17" s="982"/>
      <c r="C17" s="982"/>
      <c r="D17" s="982"/>
      <c r="E17" s="982"/>
      <c r="F17" s="982"/>
      <c r="G17" s="982"/>
      <c r="H17" s="982"/>
      <c r="I17" s="982"/>
      <c r="J17" s="982"/>
      <c r="K17" s="982"/>
    </row>
    <row r="23" spans="1:11" ht="31.5" customHeight="1">
      <c r="A23" s="981" t="str">
        <f>capa!A19</f>
        <v>INTERESSADO: PROCESSO 00112-00012738/2021-12</v>
      </c>
      <c r="B23" s="981"/>
      <c r="C23" s="981"/>
      <c r="D23" s="981"/>
      <c r="E23" s="981"/>
      <c r="F23" s="981"/>
      <c r="G23" s="981"/>
      <c r="H23" s="981"/>
      <c r="I23" s="981"/>
      <c r="J23" s="981"/>
      <c r="K23" s="981"/>
    </row>
    <row r="26" spans="1:11" ht="23.25">
      <c r="B26" s="981"/>
      <c r="C26" s="981"/>
      <c r="D26" s="981"/>
      <c r="E26" s="981"/>
      <c r="F26" s="981"/>
      <c r="G26" s="981"/>
      <c r="H26" s="981"/>
      <c r="I26" s="981"/>
      <c r="J26" s="981"/>
      <c r="K26" s="981"/>
    </row>
    <row r="28" spans="1:11" ht="23.25" customHeight="1">
      <c r="A28" s="982" t="s">
        <v>263</v>
      </c>
      <c r="B28" s="982"/>
      <c r="C28" s="982"/>
      <c r="D28" s="982"/>
      <c r="E28" s="982"/>
      <c r="F28" s="982"/>
      <c r="G28" s="982"/>
      <c r="H28" s="982"/>
      <c r="I28" s="982"/>
      <c r="J28" s="982"/>
      <c r="K28" s="982"/>
    </row>
    <row r="29" spans="1:11" ht="23.25">
      <c r="B29" s="981" t="s">
        <v>264</v>
      </c>
      <c r="C29" s="981"/>
      <c r="D29" s="981"/>
      <c r="E29" s="981"/>
      <c r="F29" s="981"/>
      <c r="G29" s="981"/>
      <c r="H29" s="981"/>
      <c r="I29" s="981"/>
      <c r="J29" s="981"/>
    </row>
    <row r="30" spans="1:11" ht="23.25">
      <c r="B30" s="981" t="s">
        <v>265</v>
      </c>
      <c r="C30" s="981"/>
      <c r="D30" s="981"/>
      <c r="E30" s="981"/>
      <c r="F30" s="981"/>
      <c r="G30" s="981"/>
      <c r="H30" s="981"/>
      <c r="I30" s="981"/>
      <c r="J30" s="981"/>
    </row>
    <row r="33" spans="3:11" ht="23.25" customHeight="1">
      <c r="C33" s="153"/>
      <c r="D33" s="153"/>
      <c r="E33" s="982"/>
      <c r="F33" s="982"/>
      <c r="G33" s="982"/>
      <c r="H33" s="982"/>
      <c r="I33" s="153"/>
      <c r="J33" s="153"/>
      <c r="K33" s="153"/>
    </row>
    <row r="34" spans="3:11">
      <c r="D34" s="123"/>
      <c r="E34" s="123"/>
      <c r="F34" s="123"/>
      <c r="G34" s="123"/>
      <c r="H34" s="123"/>
      <c r="I34" s="123"/>
    </row>
    <row r="35" spans="3:11" ht="23.25">
      <c r="C35" s="153"/>
      <c r="D35" s="153"/>
      <c r="E35" s="976"/>
      <c r="F35" s="976"/>
      <c r="G35" s="976"/>
      <c r="H35" s="976"/>
      <c r="I35" s="153"/>
      <c r="J35" s="153"/>
      <c r="K35" s="153"/>
    </row>
    <row r="36" spans="3:11">
      <c r="D36" s="123"/>
      <c r="E36" s="123"/>
      <c r="F36" s="123"/>
      <c r="G36" s="123"/>
      <c r="H36" s="123"/>
      <c r="I36" s="123"/>
    </row>
    <row r="37" spans="3:11" ht="23.25">
      <c r="D37" s="990"/>
      <c r="E37" s="990"/>
      <c r="F37" s="990"/>
      <c r="G37" s="990"/>
      <c r="H37" s="990"/>
      <c r="I37" s="990"/>
    </row>
    <row r="38" spans="3:11" ht="23.25">
      <c r="D38" s="991"/>
      <c r="E38" s="991"/>
      <c r="F38" s="991"/>
      <c r="G38" s="992"/>
      <c r="H38" s="992"/>
      <c r="I38" s="992"/>
    </row>
    <row r="39" spans="3:11" ht="23.25">
      <c r="D39" s="389"/>
      <c r="E39" s="389"/>
      <c r="F39" s="389"/>
      <c r="G39" s="389"/>
      <c r="H39" s="389"/>
      <c r="I39" s="389"/>
    </row>
    <row r="59" spans="3:3">
      <c r="C59" s="964">
        <v>0.27</v>
      </c>
    </row>
  </sheetData>
  <mergeCells count="17">
    <mergeCell ref="A28:K28"/>
    <mergeCell ref="A4:K4"/>
    <mergeCell ref="A5:K5"/>
    <mergeCell ref="A6:K6"/>
    <mergeCell ref="E35:H35"/>
    <mergeCell ref="B26:K26"/>
    <mergeCell ref="B29:J29"/>
    <mergeCell ref="B30:J30"/>
    <mergeCell ref="A10:K10"/>
    <mergeCell ref="A13:K13"/>
    <mergeCell ref="A17:K17"/>
    <mergeCell ref="A23:K23"/>
    <mergeCell ref="D37:F37"/>
    <mergeCell ref="G37:I37"/>
    <mergeCell ref="D38:F38"/>
    <mergeCell ref="G38:I38"/>
    <mergeCell ref="E33:H33"/>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J59"/>
  <sheetViews>
    <sheetView view="pageBreakPreview" zoomScaleNormal="160" zoomScaleSheetLayoutView="100" workbookViewId="0">
      <selection sqref="A1:XFD1048576"/>
    </sheetView>
  </sheetViews>
  <sheetFormatPr defaultRowHeight="15"/>
  <cols>
    <col min="1" max="1" width="16.7109375" style="758" bestFit="1" customWidth="1"/>
    <col min="2" max="2" width="66.42578125" style="758" customWidth="1"/>
    <col min="3" max="3" width="13.5703125" style="758" bestFit="1" customWidth="1"/>
    <col min="4" max="4" width="15.5703125" style="750" customWidth="1"/>
    <col min="5" max="5" width="18" style="750" customWidth="1"/>
    <col min="6" max="6" width="21.28515625" style="750" customWidth="1"/>
    <col min="7" max="7" width="83.85546875" style="774" customWidth="1"/>
    <col min="8" max="8" width="11.7109375" style="774" bestFit="1" customWidth="1"/>
    <col min="9" max="9" width="8.140625" style="774" bestFit="1" customWidth="1"/>
    <col min="10" max="10" width="13.7109375" style="774" bestFit="1" customWidth="1"/>
    <col min="11" max="11" width="9.42578125" style="774" bestFit="1" customWidth="1"/>
    <col min="12" max="12" width="13" style="774" bestFit="1" customWidth="1"/>
    <col min="13" max="13" width="9.28515625" style="774" bestFit="1" customWidth="1"/>
    <col min="14" max="14" width="15" style="774" customWidth="1"/>
    <col min="15" max="16384" width="9.140625" style="774"/>
  </cols>
  <sheetData>
    <row r="1" spans="1:10" ht="22.5" customHeight="1">
      <c r="A1" s="997" t="s">
        <v>13075</v>
      </c>
      <c r="B1" s="997"/>
      <c r="C1" s="997"/>
      <c r="D1" s="997"/>
      <c r="E1" s="997"/>
      <c r="F1" s="997"/>
      <c r="G1" s="997"/>
    </row>
    <row r="2" spans="1:10" ht="21.75" customHeight="1">
      <c r="A2" s="750"/>
      <c r="B2" s="996" t="s">
        <v>13089</v>
      </c>
      <c r="C2" s="996"/>
      <c r="D2" s="996"/>
      <c r="E2" s="996"/>
      <c r="F2" s="996"/>
      <c r="G2" s="996"/>
    </row>
    <row r="3" spans="1:10" ht="21" customHeight="1">
      <c r="A3" s="750"/>
      <c r="B3" s="996" t="s">
        <v>13074</v>
      </c>
      <c r="C3" s="996"/>
      <c r="D3" s="996"/>
      <c r="E3" s="996"/>
      <c r="F3" s="996"/>
      <c r="G3" s="996"/>
    </row>
    <row r="4" spans="1:10">
      <c r="A4" s="750"/>
      <c r="B4" s="750"/>
      <c r="C4" s="989"/>
      <c r="D4" s="989"/>
      <c r="E4" s="989"/>
      <c r="F4" s="989"/>
      <c r="G4" s="989"/>
    </row>
    <row r="5" spans="1:10" ht="15.75" thickBot="1">
      <c r="A5" s="240"/>
      <c r="B5" s="897" t="s">
        <v>13052</v>
      </c>
      <c r="C5" s="946">
        <v>1</v>
      </c>
      <c r="D5" s="240"/>
      <c r="E5" s="240"/>
      <c r="F5" s="240"/>
    </row>
    <row r="6" spans="1:10" ht="15.75" customHeight="1" thickBot="1">
      <c r="A6" s="993" t="s">
        <v>13026</v>
      </c>
      <c r="B6" s="994"/>
      <c r="C6" s="994"/>
      <c r="D6" s="994"/>
      <c r="E6" s="994"/>
      <c r="F6" s="994"/>
      <c r="G6" s="995"/>
      <c r="H6" s="870"/>
      <c r="I6" s="870"/>
      <c r="J6" s="871"/>
    </row>
    <row r="7" spans="1:10" customFormat="1">
      <c r="A7" s="351" t="s">
        <v>13028</v>
      </c>
      <c r="B7" s="21" t="s">
        <v>101</v>
      </c>
      <c r="C7" s="787"/>
      <c r="D7" s="559"/>
      <c r="E7" s="930" t="s">
        <v>13048</v>
      </c>
      <c r="F7" s="793"/>
      <c r="G7" s="853"/>
      <c r="H7" s="236"/>
    </row>
    <row r="8" spans="1:10" customFormat="1" ht="30">
      <c r="A8" s="768">
        <v>93565</v>
      </c>
      <c r="B8" s="769" t="s">
        <v>65</v>
      </c>
      <c r="C8" s="766" t="s">
        <v>579</v>
      </c>
      <c r="D8" s="561">
        <v>6</v>
      </c>
      <c r="E8" s="525">
        <v>16531.82</v>
      </c>
      <c r="F8" s="525">
        <v>99190.92</v>
      </c>
      <c r="G8" s="927" t="s">
        <v>13054</v>
      </c>
      <c r="H8" s="235"/>
    </row>
    <row r="9" spans="1:10" customFormat="1" hidden="1">
      <c r="A9" s="755">
        <v>93572</v>
      </c>
      <c r="B9" s="769" t="s">
        <v>67</v>
      </c>
      <c r="C9" s="766" t="s">
        <v>579</v>
      </c>
      <c r="D9" s="950"/>
      <c r="E9" s="949"/>
      <c r="F9" s="525">
        <v>0</v>
      </c>
      <c r="G9" s="927" t="s">
        <v>13049</v>
      </c>
      <c r="H9" s="572"/>
    </row>
    <row r="10" spans="1:10" customFormat="1" hidden="1">
      <c r="A10" s="755">
        <v>93572</v>
      </c>
      <c r="B10" s="785" t="s">
        <v>739</v>
      </c>
      <c r="C10" s="766" t="s">
        <v>579</v>
      </c>
      <c r="D10" s="950"/>
      <c r="E10" s="949"/>
      <c r="F10" s="525">
        <v>0</v>
      </c>
      <c r="G10" s="927" t="s">
        <v>13049</v>
      </c>
      <c r="H10" s="572"/>
    </row>
    <row r="11" spans="1:10" customFormat="1" hidden="1">
      <c r="A11" s="768">
        <v>93564</v>
      </c>
      <c r="B11" s="769" t="s">
        <v>612</v>
      </c>
      <c r="C11" s="766" t="s">
        <v>579</v>
      </c>
      <c r="D11" s="950"/>
      <c r="E11" s="949"/>
      <c r="F11" s="525">
        <v>0</v>
      </c>
      <c r="G11" s="927" t="s">
        <v>13049</v>
      </c>
      <c r="H11" s="235"/>
    </row>
    <row r="12" spans="1:10" customFormat="1" hidden="1">
      <c r="A12" s="755">
        <v>93566</v>
      </c>
      <c r="B12" s="769" t="s">
        <v>674</v>
      </c>
      <c r="C12" s="766" t="s">
        <v>579</v>
      </c>
      <c r="D12" s="950"/>
      <c r="E12" s="949"/>
      <c r="F12" s="529">
        <v>0</v>
      </c>
      <c r="G12" s="927" t="s">
        <v>13049</v>
      </c>
      <c r="H12" s="235"/>
    </row>
    <row r="13" spans="1:10" s="902" customFormat="1" ht="30">
      <c r="A13" s="908">
        <v>10775</v>
      </c>
      <c r="B13" s="916" t="s">
        <v>10595</v>
      </c>
      <c r="C13" s="920" t="s">
        <v>7941</v>
      </c>
      <c r="D13" s="950">
        <v>6</v>
      </c>
      <c r="E13" s="912">
        <v>585</v>
      </c>
      <c r="F13" s="914">
        <v>3510</v>
      </c>
      <c r="G13" s="927" t="s">
        <v>13051</v>
      </c>
      <c r="H13" s="906"/>
    </row>
    <row r="14" spans="1:10" customFormat="1">
      <c r="A14" s="951" t="s">
        <v>92</v>
      </c>
      <c r="B14" s="769" t="s">
        <v>13088</v>
      </c>
      <c r="C14" s="766" t="s">
        <v>60</v>
      </c>
      <c r="D14" s="917">
        <v>1</v>
      </c>
      <c r="E14" s="525">
        <v>233.94</v>
      </c>
      <c r="F14" s="525">
        <v>233.94</v>
      </c>
      <c r="G14" s="925" t="s">
        <v>13050</v>
      </c>
    </row>
    <row r="15" spans="1:10" customFormat="1" ht="30">
      <c r="A15" s="893" t="s">
        <v>13046</v>
      </c>
      <c r="B15" s="769" t="s">
        <v>13056</v>
      </c>
      <c r="C15" s="766" t="s">
        <v>281</v>
      </c>
      <c r="D15" s="561">
        <v>4.3199999999999994</v>
      </c>
      <c r="E15" s="525">
        <v>305.07</v>
      </c>
      <c r="F15" s="525">
        <v>1317.9023999999997</v>
      </c>
      <c r="G15" s="926" t="s">
        <v>13053</v>
      </c>
    </row>
    <row r="16" spans="1:10" s="4" customFormat="1">
      <c r="A16" s="756"/>
      <c r="B16" s="788"/>
      <c r="C16" s="884"/>
      <c r="D16" s="879"/>
      <c r="E16" s="524" t="s">
        <v>17</v>
      </c>
      <c r="F16" s="858">
        <v>104252.76240000001</v>
      </c>
      <c r="G16" s="217" t="s">
        <v>13032</v>
      </c>
    </row>
    <row r="17" spans="1:6" s="752" customFormat="1">
      <c r="A17" s="757"/>
      <c r="B17" s="796"/>
      <c r="C17" s="882"/>
      <c r="D17" s="566"/>
      <c r="E17" s="813"/>
      <c r="F17" s="883"/>
    </row>
    <row r="18" spans="1:6">
      <c r="B18" s="51" t="s">
        <v>13030</v>
      </c>
      <c r="C18" s="213"/>
      <c r="D18" s="212"/>
      <c r="E18" s="880">
        <v>4066716.2235250343</v>
      </c>
    </row>
    <row r="19" spans="1:6">
      <c r="B19" s="51" t="s">
        <v>13031</v>
      </c>
      <c r="C19" s="213"/>
      <c r="D19" s="212"/>
      <c r="E19" s="218">
        <v>123226.7651568</v>
      </c>
    </row>
    <row r="20" spans="1:6" ht="15.75" thickBot="1"/>
    <row r="21" spans="1:6" ht="19.5" thickBot="1">
      <c r="A21" s="872"/>
      <c r="B21" s="873" t="s">
        <v>13027</v>
      </c>
      <c r="C21" s="874"/>
      <c r="D21" s="875"/>
      <c r="E21" s="876"/>
      <c r="F21" s="881">
        <v>3.030129430815974E-2</v>
      </c>
    </row>
    <row r="59" spans="3:3">
      <c r="C59" s="963">
        <v>0.27</v>
      </c>
    </row>
  </sheetData>
  <mergeCells count="5">
    <mergeCell ref="A6:G6"/>
    <mergeCell ref="C4:G4"/>
    <mergeCell ref="B2:G2"/>
    <mergeCell ref="B3:G3"/>
    <mergeCell ref="A1:G1"/>
  </mergeCells>
  <pageMargins left="0.51181102362204722" right="0.51181102362204722" top="0.78740157480314965" bottom="0.78740157480314965" header="0.31496062992125984" footer="0.31496062992125984"/>
  <pageSetup paperSize="9" scale="57" orientation="landscape" r:id="rId1"/>
  <headerFooter>
    <oddHeader>&amp;R&amp;A</oddHeader>
    <oddFooter>&amp;RFabio Rossignoli Marques
CREA 83382/D MG
Mat. 973128-8 - NOVACAP</oddFooter>
  </headerFooter>
  <colBreaks count="1" manualBreakCount="1">
    <brk id="10" max="1048575" man="1"/>
  </colBreaks>
  <drawing r:id="rId2"/>
</worksheet>
</file>

<file path=xl/worksheets/sheet7.xml><?xml version="1.0" encoding="utf-8"?>
<worksheet xmlns="http://schemas.openxmlformats.org/spreadsheetml/2006/main" xmlns:r="http://schemas.openxmlformats.org/officeDocument/2006/relationships">
  <dimension ref="A1:F59"/>
  <sheetViews>
    <sheetView view="pageBreakPreview" zoomScale="85" zoomScaleNormal="100" zoomScaleSheetLayoutView="85" workbookViewId="0">
      <selection activeCell="C11" sqref="C11"/>
    </sheetView>
  </sheetViews>
  <sheetFormatPr defaultRowHeight="15"/>
  <cols>
    <col min="1" max="1" width="8.42578125" style="340" customWidth="1"/>
    <col min="2" max="2" width="66.42578125" style="786" customWidth="1"/>
    <col min="3" max="3" width="15.85546875" style="791" customWidth="1"/>
    <col min="4" max="4" width="15.5703125" style="565" customWidth="1"/>
    <col min="5" max="5" width="18" style="784" customWidth="1"/>
    <col min="6" max="6" width="21.28515625" style="809" customWidth="1"/>
    <col min="7" max="7" width="18.42578125" style="931" customWidth="1"/>
    <col min="8" max="8" width="19.85546875" style="931" customWidth="1"/>
    <col min="9" max="9" width="20" style="931" customWidth="1"/>
    <col min="10" max="11" width="9.140625" style="931" customWidth="1"/>
    <col min="12" max="16384" width="9.140625" style="931"/>
  </cols>
  <sheetData>
    <row r="1" spans="1:6" ht="24.75">
      <c r="A1" s="984" t="s">
        <v>13071</v>
      </c>
      <c r="B1" s="984"/>
      <c r="C1" s="984"/>
      <c r="D1" s="984"/>
      <c r="E1" s="984"/>
      <c r="F1" s="984"/>
    </row>
    <row r="2" spans="1:6">
      <c r="A2" s="987" t="s">
        <v>13089</v>
      </c>
      <c r="B2" s="987"/>
      <c r="C2" s="987"/>
      <c r="D2" s="987"/>
      <c r="E2" s="987"/>
      <c r="F2" s="987"/>
    </row>
    <row r="3" spans="1:6">
      <c r="A3" s="985" t="s">
        <v>13087</v>
      </c>
      <c r="B3" s="985"/>
      <c r="C3" s="985"/>
      <c r="D3" s="985"/>
      <c r="E3" s="985"/>
      <c r="F3" s="985"/>
    </row>
    <row r="4" spans="1:6">
      <c r="A4" s="985" t="s">
        <v>13074</v>
      </c>
      <c r="B4" s="985"/>
      <c r="C4" s="985"/>
      <c r="D4" s="985"/>
      <c r="E4" s="985"/>
      <c r="F4" s="985"/>
    </row>
    <row r="5" spans="1:6">
      <c r="A5" s="986" t="s">
        <v>13060</v>
      </c>
      <c r="B5" s="986"/>
      <c r="C5" s="986"/>
      <c r="D5" s="986"/>
      <c r="E5" s="986"/>
      <c r="F5" s="986"/>
    </row>
    <row r="6" spans="1:6">
      <c r="A6" s="341"/>
      <c r="B6" s="384" t="s">
        <v>13071</v>
      </c>
      <c r="C6" s="256"/>
      <c r="D6" s="560"/>
      <c r="E6" s="528" t="s">
        <v>13087</v>
      </c>
      <c r="F6" s="803"/>
    </row>
    <row r="8" spans="1:6" ht="15.75" thickBot="1"/>
    <row r="9" spans="1:6" ht="15.75" thickBot="1">
      <c r="B9" s="903" t="s">
        <v>13072</v>
      </c>
      <c r="C9" s="961">
        <v>104633.18</v>
      </c>
      <c r="D9" s="947"/>
      <c r="E9" s="958"/>
    </row>
    <row r="10" spans="1:6" ht="15.75" thickBot="1">
      <c r="C10" s="960"/>
    </row>
    <row r="11" spans="1:6" ht="15.75" thickBot="1">
      <c r="B11" s="903" t="s">
        <v>13073</v>
      </c>
      <c r="C11" s="961">
        <v>7.35</v>
      </c>
    </row>
    <row r="59" spans="3:3">
      <c r="C59" s="962">
        <v>0.27</v>
      </c>
    </row>
  </sheetData>
  <mergeCells count="5">
    <mergeCell ref="A1:F1"/>
    <mergeCell ref="A2:F2"/>
    <mergeCell ref="A3:F3"/>
    <mergeCell ref="A4:F4"/>
    <mergeCell ref="A5:F5"/>
  </mergeCells>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8.xml><?xml version="1.0" encoding="utf-8"?>
<worksheet xmlns="http://schemas.openxmlformats.org/spreadsheetml/2006/main" xmlns:r="http://schemas.openxmlformats.org/officeDocument/2006/relationships">
  <dimension ref="A1:M184"/>
  <sheetViews>
    <sheetView view="pageBreakPreview" topLeftCell="A154" zoomScale="85" zoomScaleNormal="100" zoomScaleSheetLayoutView="85" workbookViewId="0">
      <selection activeCell="R13" sqref="R13"/>
    </sheetView>
  </sheetViews>
  <sheetFormatPr defaultRowHeight="15"/>
  <cols>
    <col min="1" max="1" width="4.7109375" customWidth="1"/>
    <col min="2" max="2" width="29.7109375" bestFit="1" customWidth="1"/>
    <col min="3" max="3" width="15" customWidth="1"/>
    <col min="4" max="4" width="17.28515625" customWidth="1"/>
    <col min="5" max="5" width="18.42578125" customWidth="1"/>
    <col min="6" max="6" width="18.85546875" customWidth="1"/>
    <col min="7" max="7" width="17.28515625" customWidth="1"/>
    <col min="8" max="8" width="22" customWidth="1"/>
    <col min="9" max="9" width="27.28515625" customWidth="1"/>
    <col min="10" max="10" width="16.5703125" bestFit="1" customWidth="1"/>
    <col min="11" max="11" width="6.28515625" bestFit="1" customWidth="1"/>
    <col min="12" max="12" width="4.7109375" customWidth="1"/>
    <col min="13" max="13" width="9.85546875" bestFit="1" customWidth="1"/>
  </cols>
  <sheetData>
    <row r="1" spans="1:13" ht="47.25" customHeight="1" thickBot="1">
      <c r="A1" s="1004" t="s">
        <v>741</v>
      </c>
      <c r="B1" s="1004"/>
      <c r="C1" s="1004"/>
      <c r="D1" s="1004"/>
      <c r="E1" s="1004"/>
      <c r="F1" s="1004"/>
      <c r="G1" s="1004"/>
      <c r="H1" s="576" t="s">
        <v>742</v>
      </c>
      <c r="I1" s="577">
        <v>0.33</v>
      </c>
      <c r="J1" s="578"/>
      <c r="K1" s="578"/>
      <c r="L1" s="578"/>
    </row>
    <row r="2" spans="1:13" ht="15.75" thickBot="1">
      <c r="B2" s="575"/>
      <c r="C2" s="575"/>
      <c r="D2" s="575"/>
      <c r="E2" s="575"/>
      <c r="F2" s="575"/>
      <c r="G2" s="575"/>
      <c r="H2" s="575"/>
      <c r="I2" s="574"/>
    </row>
    <row r="3" spans="1:13" ht="19.5" thickBot="1">
      <c r="B3" s="1005" t="s">
        <v>743</v>
      </c>
      <c r="C3" s="1006"/>
      <c r="D3" s="1006"/>
      <c r="E3" s="1006"/>
      <c r="F3" s="1006"/>
      <c r="G3" s="1006"/>
      <c r="H3" s="1007"/>
      <c r="I3" s="579"/>
    </row>
    <row r="4" spans="1:13">
      <c r="B4" s="580" t="s">
        <v>744</v>
      </c>
      <c r="C4" s="581" t="s">
        <v>745</v>
      </c>
      <c r="D4" s="581" t="s">
        <v>746</v>
      </c>
      <c r="E4" s="581" t="s">
        <v>747</v>
      </c>
      <c r="F4" s="581" t="s">
        <v>746</v>
      </c>
      <c r="G4" s="581" t="s">
        <v>8</v>
      </c>
      <c r="H4" s="582" t="s">
        <v>748</v>
      </c>
      <c r="I4" s="583" t="s">
        <v>749</v>
      </c>
    </row>
    <row r="5" spans="1:13">
      <c r="B5" s="584" t="s">
        <v>199</v>
      </c>
      <c r="C5" s="53">
        <v>381772.78</v>
      </c>
      <c r="D5" s="320">
        <v>920072.39980000013</v>
      </c>
      <c r="E5" s="53">
        <v>0</v>
      </c>
      <c r="F5" s="320">
        <v>0</v>
      </c>
      <c r="G5" s="53">
        <v>920072.39980000013</v>
      </c>
      <c r="H5" s="585">
        <v>381772.78</v>
      </c>
      <c r="I5" s="585">
        <f t="shared" ref="I5:I18" si="0">H5*$I$1</f>
        <v>125985.01740000001</v>
      </c>
      <c r="J5" s="586" t="s">
        <v>22</v>
      </c>
      <c r="K5" s="586" t="s">
        <v>611</v>
      </c>
      <c r="M5">
        <v>4202956.9800000004</v>
      </c>
    </row>
    <row r="6" spans="1:13">
      <c r="B6" s="584" t="s">
        <v>198</v>
      </c>
      <c r="C6" s="53">
        <v>381772.78</v>
      </c>
      <c r="D6" s="320">
        <v>1049875.145</v>
      </c>
      <c r="E6" s="53">
        <v>0</v>
      </c>
      <c r="F6" s="320">
        <v>0</v>
      </c>
      <c r="G6" s="53">
        <v>1049875.145</v>
      </c>
      <c r="H6" s="585">
        <v>381772.78</v>
      </c>
      <c r="I6" s="585">
        <f t="shared" si="0"/>
        <v>125985.01740000001</v>
      </c>
      <c r="J6" s="288">
        <v>2.41</v>
      </c>
      <c r="K6" s="3" t="s">
        <v>750</v>
      </c>
      <c r="M6">
        <v>0</v>
      </c>
    </row>
    <row r="7" spans="1:13">
      <c r="B7" s="584" t="s">
        <v>200</v>
      </c>
      <c r="C7" s="53">
        <v>381772.78</v>
      </c>
      <c r="D7" s="320">
        <v>5783857.6170000006</v>
      </c>
      <c r="E7" s="53">
        <v>0</v>
      </c>
      <c r="F7" s="320">
        <v>0</v>
      </c>
      <c r="G7" s="53">
        <v>5783857.6170000006</v>
      </c>
      <c r="H7" s="585">
        <v>381772.78</v>
      </c>
      <c r="I7" s="585">
        <f t="shared" si="0"/>
        <v>125985.01740000001</v>
      </c>
      <c r="J7" s="288">
        <v>2.75</v>
      </c>
      <c r="K7" s="3" t="s">
        <v>750</v>
      </c>
      <c r="M7">
        <v>378316.38</v>
      </c>
    </row>
    <row r="8" spans="1:13">
      <c r="B8" s="584" t="s">
        <v>751</v>
      </c>
      <c r="C8" s="53">
        <v>9634.9349999999995</v>
      </c>
      <c r="D8" s="320">
        <v>28037.66085</v>
      </c>
      <c r="E8" s="53">
        <v>0</v>
      </c>
      <c r="F8" s="320">
        <v>0</v>
      </c>
      <c r="G8" s="53">
        <v>28037.66085</v>
      </c>
      <c r="H8" s="585">
        <v>9634.9349999999995</v>
      </c>
      <c r="I8" s="585">
        <f t="shared" si="0"/>
        <v>3179.52855</v>
      </c>
      <c r="J8" s="288">
        <v>15.15</v>
      </c>
      <c r="K8" s="3" t="s">
        <v>750</v>
      </c>
    </row>
    <row r="9" spans="1:13">
      <c r="B9" s="584" t="s">
        <v>208</v>
      </c>
      <c r="C9" s="53">
        <v>52919.037499999999</v>
      </c>
      <c r="D9" s="320">
        <v>5294549.7018749993</v>
      </c>
      <c r="E9" s="53">
        <v>0</v>
      </c>
      <c r="F9" s="320">
        <v>0</v>
      </c>
      <c r="G9" s="53">
        <v>5294549.7018749993</v>
      </c>
      <c r="H9" s="585">
        <v>52919.037499999999</v>
      </c>
      <c r="I9" s="585">
        <f t="shared" si="0"/>
        <v>17463.282374999999</v>
      </c>
      <c r="J9" s="288">
        <v>2.91</v>
      </c>
      <c r="K9" s="3" t="s">
        <v>752</v>
      </c>
    </row>
    <row r="10" spans="1:13">
      <c r="B10" s="584" t="s">
        <v>209</v>
      </c>
      <c r="C10" s="53">
        <v>15065.705</v>
      </c>
      <c r="D10" s="320">
        <v>1740390.2415999998</v>
      </c>
      <c r="E10" s="53">
        <v>0</v>
      </c>
      <c r="F10" s="320">
        <v>0</v>
      </c>
      <c r="G10" s="53">
        <v>1740390.2415999998</v>
      </c>
      <c r="H10" s="585">
        <v>15065.705</v>
      </c>
      <c r="I10" s="585">
        <f t="shared" si="0"/>
        <v>4971.6826500000006</v>
      </c>
      <c r="J10" s="288">
        <v>100.05</v>
      </c>
      <c r="K10" s="3" t="s">
        <v>750</v>
      </c>
    </row>
    <row r="11" spans="1:13">
      <c r="B11" s="587" t="s">
        <v>204</v>
      </c>
      <c r="C11" s="588">
        <v>20396.387500000001</v>
      </c>
      <c r="D11" s="589">
        <v>930687.16162500007</v>
      </c>
      <c r="E11" s="588">
        <v>134171.1925</v>
      </c>
      <c r="F11" s="589">
        <v>6122231.5137750003</v>
      </c>
      <c r="G11" s="588">
        <v>7052918.6754000001</v>
      </c>
      <c r="H11" s="590">
        <v>154567.58000000002</v>
      </c>
      <c r="I11" s="585">
        <f t="shared" si="0"/>
        <v>51007.301400000011</v>
      </c>
      <c r="J11" s="288">
        <v>115.52</v>
      </c>
      <c r="K11" s="3" t="s">
        <v>750</v>
      </c>
    </row>
    <row r="12" spans="1:13">
      <c r="B12" s="587" t="s">
        <v>202</v>
      </c>
      <c r="C12" s="588">
        <v>18033.9725</v>
      </c>
      <c r="D12" s="589">
        <v>1100974.021125</v>
      </c>
      <c r="E12" s="588">
        <v>0</v>
      </c>
      <c r="F12" s="589">
        <v>0</v>
      </c>
      <c r="G12" s="588">
        <v>1100974.021125</v>
      </c>
      <c r="H12" s="590">
        <v>18033.9725</v>
      </c>
      <c r="I12" s="585">
        <f t="shared" si="0"/>
        <v>5951.2109250000003</v>
      </c>
      <c r="J12" s="288">
        <v>45.63</v>
      </c>
      <c r="K12" s="3" t="s">
        <v>750</v>
      </c>
    </row>
    <row r="13" spans="1:13">
      <c r="B13" s="587" t="s">
        <v>203</v>
      </c>
      <c r="C13" s="588">
        <v>1808.1624999999999</v>
      </c>
      <c r="D13" s="589">
        <v>151777.16024999999</v>
      </c>
      <c r="E13" s="588">
        <v>35371.334999999999</v>
      </c>
      <c r="F13" s="589">
        <v>2969069.8599</v>
      </c>
      <c r="G13" s="588">
        <v>3120847.0201500002</v>
      </c>
      <c r="H13" s="590">
        <v>37179.497499999998</v>
      </c>
      <c r="I13" s="585">
        <f t="shared" si="0"/>
        <v>12269.234175</v>
      </c>
      <c r="J13" s="288">
        <v>61.05</v>
      </c>
      <c r="K13" s="3" t="s">
        <v>750</v>
      </c>
    </row>
    <row r="14" spans="1:13">
      <c r="B14" s="587" t="s">
        <v>201</v>
      </c>
      <c r="C14" s="588">
        <v>424.01249999999999</v>
      </c>
      <c r="D14" s="589">
        <v>46984.825125000003</v>
      </c>
      <c r="E14" s="588">
        <v>275264.14499999979</v>
      </c>
      <c r="F14" s="589">
        <v>30502019.907449976</v>
      </c>
      <c r="G14" s="588">
        <v>30549004.732574977</v>
      </c>
      <c r="H14" s="590">
        <v>275688.1574999998</v>
      </c>
      <c r="I14" s="585">
        <f t="shared" si="0"/>
        <v>90977.09197499993</v>
      </c>
      <c r="J14" s="288">
        <v>83.94</v>
      </c>
      <c r="K14" s="3" t="s">
        <v>750</v>
      </c>
    </row>
    <row r="15" spans="1:13">
      <c r="B15" s="587" t="s">
        <v>206</v>
      </c>
      <c r="C15" s="588">
        <v>1530.2625</v>
      </c>
      <c r="D15" s="589">
        <v>123599.302125</v>
      </c>
      <c r="E15" s="588">
        <v>0</v>
      </c>
      <c r="F15" s="589">
        <v>0</v>
      </c>
      <c r="G15" s="588">
        <v>123599.302125</v>
      </c>
      <c r="H15" s="590">
        <v>1530.2625</v>
      </c>
      <c r="I15" s="585">
        <f t="shared" si="0"/>
        <v>504.98662500000006</v>
      </c>
      <c r="J15" s="288">
        <v>110.81</v>
      </c>
      <c r="K15" s="3" t="s">
        <v>750</v>
      </c>
    </row>
    <row r="16" spans="1:13">
      <c r="B16" s="587" t="s">
        <v>207</v>
      </c>
      <c r="C16" s="588">
        <v>31.875</v>
      </c>
      <c r="D16" s="589">
        <v>3528.2437500000001</v>
      </c>
      <c r="E16" s="588">
        <v>42625.387500000004</v>
      </c>
      <c r="F16" s="589">
        <v>4718204.1423750008</v>
      </c>
      <c r="G16" s="588">
        <v>4721732.3861250011</v>
      </c>
      <c r="H16" s="590">
        <v>42657.262500000004</v>
      </c>
      <c r="I16" s="585">
        <f t="shared" si="0"/>
        <v>14076.896625000001</v>
      </c>
      <c r="J16" s="288">
        <v>80.77</v>
      </c>
      <c r="K16" s="3" t="s">
        <v>750</v>
      </c>
    </row>
    <row r="17" spans="2:13">
      <c r="B17" s="587" t="s">
        <v>205</v>
      </c>
      <c r="C17" s="588">
        <v>0</v>
      </c>
      <c r="D17" s="589">
        <v>0</v>
      </c>
      <c r="E17" s="588">
        <v>10211.087500000001</v>
      </c>
      <c r="F17" s="589">
        <v>1545958.6475000002</v>
      </c>
      <c r="G17" s="588">
        <v>1545958.6475000002</v>
      </c>
      <c r="H17" s="590">
        <v>10211.087500000001</v>
      </c>
      <c r="I17" s="585">
        <f t="shared" si="0"/>
        <v>3369.6588750000005</v>
      </c>
      <c r="J17" s="288">
        <v>110.69</v>
      </c>
      <c r="K17" s="3" t="s">
        <v>750</v>
      </c>
    </row>
    <row r="18" spans="2:13" ht="15.75" thickBot="1">
      <c r="B18" s="591" t="s">
        <v>753</v>
      </c>
      <c r="C18" s="592">
        <v>0</v>
      </c>
      <c r="D18" s="593">
        <v>0</v>
      </c>
      <c r="E18" s="592">
        <v>7468.5</v>
      </c>
      <c r="F18" s="593">
        <v>1226178.33</v>
      </c>
      <c r="G18" s="592">
        <v>1226178.33</v>
      </c>
      <c r="H18" s="594">
        <v>7468.5</v>
      </c>
      <c r="I18" s="585">
        <f t="shared" si="0"/>
        <v>2464.605</v>
      </c>
      <c r="J18" s="288">
        <v>151.4</v>
      </c>
      <c r="K18" s="3" t="s">
        <v>750</v>
      </c>
    </row>
    <row r="19" spans="2:13" ht="16.5" thickTop="1" thickBot="1">
      <c r="B19" s="595" t="s">
        <v>241</v>
      </c>
      <c r="C19" s="596">
        <v>1265162.6900000002</v>
      </c>
      <c r="D19" s="597">
        <v>17174333.480124999</v>
      </c>
      <c r="E19" s="596">
        <v>505111.64749999979</v>
      </c>
      <c r="F19" s="597">
        <v>47083662.400999978</v>
      </c>
      <c r="G19" s="597">
        <v>64257995.881124973</v>
      </c>
      <c r="H19" s="598">
        <v>1770274.3374999999</v>
      </c>
      <c r="I19" s="598">
        <f>SUM(I5:I18)</f>
        <v>584190.5313749999</v>
      </c>
      <c r="J19" s="599">
        <v>164.18</v>
      </c>
      <c r="K19" s="3" t="s">
        <v>750</v>
      </c>
    </row>
    <row r="20" spans="2:13" ht="15.75" thickBot="1">
      <c r="H20" s="600"/>
      <c r="I20" s="600"/>
    </row>
    <row r="21" spans="2:13" ht="18.75">
      <c r="B21" s="1008" t="s">
        <v>754</v>
      </c>
      <c r="C21" s="1009"/>
      <c r="D21" s="1009"/>
      <c r="E21" s="1009"/>
      <c r="F21" s="1009"/>
      <c r="G21" s="1009"/>
      <c r="H21" s="1010"/>
      <c r="I21" s="579"/>
    </row>
    <row r="22" spans="2:13">
      <c r="B22" s="601" t="s">
        <v>744</v>
      </c>
      <c r="C22" s="573" t="s">
        <v>745</v>
      </c>
      <c r="D22" s="573" t="s">
        <v>746</v>
      </c>
      <c r="E22" s="573" t="s">
        <v>747</v>
      </c>
      <c r="F22" s="573" t="s">
        <v>746</v>
      </c>
      <c r="G22" s="573" t="s">
        <v>8</v>
      </c>
      <c r="H22" s="602" t="s">
        <v>748</v>
      </c>
      <c r="I22" s="583" t="s">
        <v>749</v>
      </c>
    </row>
    <row r="23" spans="2:13">
      <c r="B23" s="584" t="s">
        <v>199</v>
      </c>
      <c r="C23" s="53">
        <v>381772.78</v>
      </c>
      <c r="D23" s="320">
        <v>920072.39980000013</v>
      </c>
      <c r="E23" s="53">
        <v>0</v>
      </c>
      <c r="F23" s="320">
        <v>0</v>
      </c>
      <c r="G23" s="53">
        <v>920072.39980000013</v>
      </c>
      <c r="H23" s="585">
        <v>381772.78</v>
      </c>
      <c r="I23" s="585">
        <f t="shared" ref="I23:I36" si="1">H23*$I$1</f>
        <v>125985.01740000001</v>
      </c>
      <c r="M23">
        <v>1592967.77</v>
      </c>
    </row>
    <row r="24" spans="2:13">
      <c r="B24" s="584" t="s">
        <v>198</v>
      </c>
      <c r="C24" s="53">
        <v>381772.78</v>
      </c>
      <c r="D24" s="320">
        <v>1049875.145</v>
      </c>
      <c r="E24" s="53">
        <v>0</v>
      </c>
      <c r="F24" s="320">
        <v>0</v>
      </c>
      <c r="G24" s="53">
        <v>1049875.145</v>
      </c>
      <c r="H24" s="585">
        <v>381772.78</v>
      </c>
      <c r="I24" s="585">
        <f t="shared" si="1"/>
        <v>125985.01740000001</v>
      </c>
      <c r="M24">
        <v>4269.9799999999996</v>
      </c>
    </row>
    <row r="25" spans="2:13">
      <c r="B25" s="584" t="s">
        <v>200</v>
      </c>
      <c r="C25" s="53">
        <v>381772.78</v>
      </c>
      <c r="D25" s="320">
        <v>5783857.6170000006</v>
      </c>
      <c r="E25" s="53">
        <v>0</v>
      </c>
      <c r="F25" s="320">
        <v>0</v>
      </c>
      <c r="G25" s="53">
        <v>5783857.6170000006</v>
      </c>
      <c r="H25" s="585">
        <v>381772.78</v>
      </c>
      <c r="I25" s="585">
        <f t="shared" si="1"/>
        <v>125985.01740000001</v>
      </c>
      <c r="M25">
        <v>121131.84</v>
      </c>
    </row>
    <row r="26" spans="2:13">
      <c r="B26" s="584" t="s">
        <v>751</v>
      </c>
      <c r="C26" s="53">
        <v>9634.9349999999995</v>
      </c>
      <c r="D26" s="320">
        <v>28037.66085</v>
      </c>
      <c r="E26" s="53">
        <v>0</v>
      </c>
      <c r="F26" s="320">
        <v>0</v>
      </c>
      <c r="G26" s="53">
        <v>28037.66085</v>
      </c>
      <c r="H26" s="585">
        <v>9634.9349999999995</v>
      </c>
      <c r="I26" s="585">
        <f t="shared" si="1"/>
        <v>3179.52855</v>
      </c>
    </row>
    <row r="27" spans="2:13">
      <c r="B27" s="584" t="s">
        <v>208</v>
      </c>
      <c r="C27" s="53">
        <v>52919.037499999999</v>
      </c>
      <c r="D27" s="320">
        <v>5294549.7018749993</v>
      </c>
      <c r="E27" s="53">
        <v>0</v>
      </c>
      <c r="F27" s="320">
        <v>0</v>
      </c>
      <c r="G27" s="53">
        <v>5294549.7018749993</v>
      </c>
      <c r="H27" s="585">
        <v>52919.037499999999</v>
      </c>
      <c r="I27" s="585">
        <f t="shared" si="1"/>
        <v>17463.282374999999</v>
      </c>
    </row>
    <row r="28" spans="2:13">
      <c r="B28" s="584" t="s">
        <v>209</v>
      </c>
      <c r="C28" s="53">
        <v>15065.705</v>
      </c>
      <c r="D28" s="320">
        <v>1740390.2415999998</v>
      </c>
      <c r="E28" s="53">
        <v>0</v>
      </c>
      <c r="F28" s="320">
        <v>0</v>
      </c>
      <c r="G28" s="53">
        <v>1740390.2415999998</v>
      </c>
      <c r="H28" s="585">
        <v>15065.705</v>
      </c>
      <c r="I28" s="585">
        <f t="shared" si="1"/>
        <v>4971.6826500000006</v>
      </c>
    </row>
    <row r="29" spans="2:13">
      <c r="B29" s="587" t="s">
        <v>204</v>
      </c>
      <c r="C29" s="588">
        <v>20396.387500000001</v>
      </c>
      <c r="D29" s="589">
        <v>930687.16162500007</v>
      </c>
      <c r="E29" s="588">
        <v>43460.987499999988</v>
      </c>
      <c r="F29" s="589">
        <v>1983124.8596249996</v>
      </c>
      <c r="G29" s="588">
        <v>2913812.0212499998</v>
      </c>
      <c r="H29" s="590">
        <v>63857.374999999985</v>
      </c>
      <c r="I29" s="585">
        <f t="shared" si="1"/>
        <v>21072.933749999997</v>
      </c>
    </row>
    <row r="30" spans="2:13">
      <c r="B30" s="587" t="s">
        <v>202</v>
      </c>
      <c r="C30" s="588">
        <v>18033.9725</v>
      </c>
      <c r="D30" s="589">
        <v>1100974.021125</v>
      </c>
      <c r="E30" s="588">
        <v>0</v>
      </c>
      <c r="F30" s="589">
        <v>0</v>
      </c>
      <c r="G30" s="588">
        <v>1100974.021125</v>
      </c>
      <c r="H30" s="590">
        <v>18033.9725</v>
      </c>
      <c r="I30" s="585">
        <f t="shared" si="1"/>
        <v>5951.2109250000003</v>
      </c>
    </row>
    <row r="31" spans="2:13">
      <c r="B31" s="587" t="s">
        <v>203</v>
      </c>
      <c r="C31" s="588">
        <v>1808.1624999999999</v>
      </c>
      <c r="D31" s="589">
        <v>151777.16024999999</v>
      </c>
      <c r="E31" s="588">
        <v>9803.9599999999991</v>
      </c>
      <c r="F31" s="589">
        <v>822944.4023999999</v>
      </c>
      <c r="G31" s="588">
        <v>974721.56264999986</v>
      </c>
      <c r="H31" s="590">
        <v>11612.122499999999</v>
      </c>
      <c r="I31" s="585">
        <f t="shared" si="1"/>
        <v>3832.0004250000002</v>
      </c>
    </row>
    <row r="32" spans="2:13">
      <c r="B32" s="587" t="s">
        <v>201</v>
      </c>
      <c r="C32" s="588">
        <v>424.01249999999999</v>
      </c>
      <c r="D32" s="589">
        <v>46984.825125000003</v>
      </c>
      <c r="E32" s="588">
        <v>413929.30999999959</v>
      </c>
      <c r="F32" s="589">
        <v>45867506.841099955</v>
      </c>
      <c r="G32" s="588">
        <v>45914491.666224957</v>
      </c>
      <c r="H32" s="590">
        <v>414353.3224999996</v>
      </c>
      <c r="I32" s="585">
        <f t="shared" si="1"/>
        <v>136736.59642499988</v>
      </c>
    </row>
    <row r="33" spans="2:13">
      <c r="B33" s="587" t="s">
        <v>206</v>
      </c>
      <c r="C33" s="588">
        <v>1530.2625</v>
      </c>
      <c r="D33" s="589">
        <v>123599.302125</v>
      </c>
      <c r="E33" s="588">
        <v>0</v>
      </c>
      <c r="F33" s="589">
        <v>0</v>
      </c>
      <c r="G33" s="588">
        <v>123599.302125</v>
      </c>
      <c r="H33" s="590">
        <v>1530.2625</v>
      </c>
      <c r="I33" s="585">
        <f t="shared" si="1"/>
        <v>504.98662500000006</v>
      </c>
    </row>
    <row r="34" spans="2:13">
      <c r="B34" s="587" t="s">
        <v>207</v>
      </c>
      <c r="C34" s="588">
        <v>31.875</v>
      </c>
      <c r="D34" s="589">
        <v>3528.2437500000001</v>
      </c>
      <c r="E34" s="588">
        <v>0</v>
      </c>
      <c r="F34" s="589">
        <v>0</v>
      </c>
      <c r="G34" s="588">
        <v>3528.2437500000001</v>
      </c>
      <c r="H34" s="590">
        <v>31.875</v>
      </c>
      <c r="I34" s="585">
        <f t="shared" si="1"/>
        <v>10.518750000000001</v>
      </c>
    </row>
    <row r="35" spans="2:13">
      <c r="B35" s="587" t="s">
        <v>205</v>
      </c>
      <c r="C35" s="588">
        <v>0</v>
      </c>
      <c r="D35" s="589">
        <v>0</v>
      </c>
      <c r="E35" s="588">
        <v>36588.5</v>
      </c>
      <c r="F35" s="589">
        <v>5539498.9000000004</v>
      </c>
      <c r="G35" s="588">
        <v>5539498.9000000004</v>
      </c>
      <c r="H35" s="590">
        <v>36588.5</v>
      </c>
      <c r="I35" s="585">
        <f t="shared" si="1"/>
        <v>12074.205</v>
      </c>
    </row>
    <row r="36" spans="2:13" ht="15.75" thickBot="1">
      <c r="B36" s="587" t="s">
        <v>753</v>
      </c>
      <c r="C36" s="592">
        <v>0</v>
      </c>
      <c r="D36" s="593">
        <v>0</v>
      </c>
      <c r="E36" s="592">
        <v>8420</v>
      </c>
      <c r="F36" s="593">
        <v>1382395.6</v>
      </c>
      <c r="G36" s="592">
        <v>1382395.6</v>
      </c>
      <c r="H36" s="594">
        <v>8420</v>
      </c>
      <c r="I36" s="585">
        <f t="shared" si="1"/>
        <v>2778.6</v>
      </c>
    </row>
    <row r="37" spans="2:13" ht="16.5" thickTop="1" thickBot="1">
      <c r="B37" s="603" t="s">
        <v>241</v>
      </c>
      <c r="C37" s="596">
        <v>1265162.6900000002</v>
      </c>
      <c r="D37" s="597">
        <v>17174333.480124999</v>
      </c>
      <c r="E37" s="596">
        <v>512202.7574999996</v>
      </c>
      <c r="F37" s="597">
        <v>55595470.603124954</v>
      </c>
      <c r="G37" s="597">
        <v>72769804.083249956</v>
      </c>
      <c r="H37" s="598">
        <v>1777365.4474999998</v>
      </c>
      <c r="I37" s="598">
        <f>SUM(I23:I36)</f>
        <v>586530.59767499985</v>
      </c>
    </row>
    <row r="38" spans="2:13" ht="15.75" thickBot="1"/>
    <row r="39" spans="2:13" ht="18.75">
      <c r="B39" s="998" t="s">
        <v>755</v>
      </c>
      <c r="C39" s="999"/>
      <c r="D39" s="999"/>
      <c r="E39" s="999"/>
      <c r="F39" s="999"/>
      <c r="G39" s="999"/>
      <c r="H39" s="1000"/>
      <c r="I39" s="579"/>
    </row>
    <row r="40" spans="2:13">
      <c r="B40" s="601" t="s">
        <v>744</v>
      </c>
      <c r="C40" s="573" t="s">
        <v>745</v>
      </c>
      <c r="D40" s="573" t="s">
        <v>746</v>
      </c>
      <c r="E40" s="573" t="s">
        <v>747</v>
      </c>
      <c r="F40" s="573" t="s">
        <v>746</v>
      </c>
      <c r="G40" s="604" t="s">
        <v>8</v>
      </c>
      <c r="H40" s="602" t="s">
        <v>756</v>
      </c>
      <c r="I40" s="583" t="s">
        <v>749</v>
      </c>
    </row>
    <row r="41" spans="2:13">
      <c r="B41" s="584" t="s">
        <v>199</v>
      </c>
      <c r="C41" s="53">
        <v>774999.09333333338</v>
      </c>
      <c r="D41" s="53">
        <v>1867747.8149333333</v>
      </c>
      <c r="E41" s="53">
        <v>0</v>
      </c>
      <c r="F41" s="53">
        <v>0</v>
      </c>
      <c r="G41" s="605">
        <v>1867747.8149333333</v>
      </c>
      <c r="H41" s="585">
        <v>774999.09333333338</v>
      </c>
      <c r="I41" s="585">
        <f t="shared" ref="I41:I54" si="2">H41*$I$1</f>
        <v>255749.70080000002</v>
      </c>
      <c r="M41">
        <v>2854976.12</v>
      </c>
    </row>
    <row r="42" spans="2:13">
      <c r="B42" s="584" t="s">
        <v>198</v>
      </c>
      <c r="C42" s="53">
        <v>774999.09333333338</v>
      </c>
      <c r="D42" s="53">
        <v>2131247.5066666668</v>
      </c>
      <c r="E42" s="53">
        <v>0</v>
      </c>
      <c r="F42" s="53">
        <v>0</v>
      </c>
      <c r="G42" s="605">
        <v>2131247.5066666668</v>
      </c>
      <c r="H42" s="585">
        <v>774999.09333333338</v>
      </c>
      <c r="I42" s="585">
        <f t="shared" si="2"/>
        <v>255749.70080000002</v>
      </c>
      <c r="M42">
        <v>0</v>
      </c>
    </row>
    <row r="43" spans="2:13">
      <c r="B43" s="584" t="s">
        <v>200</v>
      </c>
      <c r="C43" s="53">
        <v>774999.09333333338</v>
      </c>
      <c r="D43" s="53">
        <v>11741236.264</v>
      </c>
      <c r="E43" s="53">
        <v>0</v>
      </c>
      <c r="F43" s="53">
        <v>0</v>
      </c>
      <c r="G43" s="605">
        <v>11741236.264</v>
      </c>
      <c r="H43" s="585">
        <v>774999.09333333338</v>
      </c>
      <c r="I43" s="585">
        <f t="shared" si="2"/>
        <v>255749.70080000002</v>
      </c>
      <c r="M43">
        <v>174931.27</v>
      </c>
    </row>
    <row r="44" spans="2:13">
      <c r="B44" s="584" t="s">
        <v>751</v>
      </c>
      <c r="C44" s="53">
        <v>8594.8549999999996</v>
      </c>
      <c r="D44" s="53">
        <v>25011.028050000004</v>
      </c>
      <c r="E44" s="53">
        <v>0</v>
      </c>
      <c r="F44" s="53">
        <v>0</v>
      </c>
      <c r="G44" s="605">
        <v>25011.028050000004</v>
      </c>
      <c r="H44" s="585">
        <v>8594.8549999999996</v>
      </c>
      <c r="I44" s="585">
        <f t="shared" si="2"/>
        <v>2836.30215</v>
      </c>
    </row>
    <row r="45" spans="2:13">
      <c r="B45" s="584" t="s">
        <v>208</v>
      </c>
      <c r="C45" s="53">
        <v>60762.740000000005</v>
      </c>
      <c r="D45" s="53">
        <v>6079312.137000001</v>
      </c>
      <c r="E45" s="53">
        <v>0</v>
      </c>
      <c r="F45" s="53">
        <v>0</v>
      </c>
      <c r="G45" s="605">
        <v>6079312.137000001</v>
      </c>
      <c r="H45" s="585">
        <v>60762.740000000005</v>
      </c>
      <c r="I45" s="585">
        <f t="shared" si="2"/>
        <v>20051.704200000004</v>
      </c>
    </row>
    <row r="46" spans="2:13">
      <c r="B46" s="584" t="s">
        <v>209</v>
      </c>
      <c r="C46" s="53">
        <v>33968.880000000005</v>
      </c>
      <c r="D46" s="53">
        <v>3924085.0175999999</v>
      </c>
      <c r="E46" s="53">
        <v>0</v>
      </c>
      <c r="F46" s="53">
        <v>0</v>
      </c>
      <c r="G46" s="605">
        <v>3924085.0175999999</v>
      </c>
      <c r="H46" s="585">
        <v>33968.880000000005</v>
      </c>
      <c r="I46" s="585">
        <f t="shared" si="2"/>
        <v>11209.730400000002</v>
      </c>
    </row>
    <row r="47" spans="2:13">
      <c r="B47" s="587" t="s">
        <v>204</v>
      </c>
      <c r="C47" s="588">
        <v>75893.585000000006</v>
      </c>
      <c r="D47" s="588">
        <v>3463024.2835500003</v>
      </c>
      <c r="E47" s="588">
        <v>0</v>
      </c>
      <c r="F47" s="588">
        <v>0</v>
      </c>
      <c r="G47" s="606">
        <v>3463024.2835500003</v>
      </c>
      <c r="H47" s="590">
        <v>75893.585000000006</v>
      </c>
      <c r="I47" s="585">
        <f t="shared" si="2"/>
        <v>25044.883050000004</v>
      </c>
    </row>
    <row r="48" spans="2:13">
      <c r="B48" s="587" t="s">
        <v>202</v>
      </c>
      <c r="C48" s="588">
        <v>30274.154999999999</v>
      </c>
      <c r="D48" s="588">
        <v>1848237.1627500001</v>
      </c>
      <c r="E48" s="588">
        <v>0</v>
      </c>
      <c r="F48" s="588">
        <v>0</v>
      </c>
      <c r="G48" s="606">
        <v>1848237.1627500001</v>
      </c>
      <c r="H48" s="590">
        <v>30274.154999999999</v>
      </c>
      <c r="I48" s="585">
        <f t="shared" si="2"/>
        <v>9990.4711499999994</v>
      </c>
    </row>
    <row r="49" spans="2:13">
      <c r="B49" s="587" t="s">
        <v>203</v>
      </c>
      <c r="C49" s="588">
        <v>6522.57</v>
      </c>
      <c r="D49" s="588">
        <v>547504.52580000006</v>
      </c>
      <c r="E49" s="588">
        <v>51888.814999999995</v>
      </c>
      <c r="F49" s="588">
        <v>4355547.131099999</v>
      </c>
      <c r="G49" s="606">
        <v>4903051.6568999998</v>
      </c>
      <c r="H49" s="590">
        <v>58411.384999999995</v>
      </c>
      <c r="I49" s="585">
        <f t="shared" si="2"/>
        <v>19275.75705</v>
      </c>
    </row>
    <row r="50" spans="2:13">
      <c r="B50" s="587" t="s">
        <v>201</v>
      </c>
      <c r="C50" s="588">
        <v>3533.71</v>
      </c>
      <c r="D50" s="588">
        <v>391570.40510000003</v>
      </c>
      <c r="E50" s="588">
        <v>94106.607499999998</v>
      </c>
      <c r="F50" s="588">
        <v>10427953.177075</v>
      </c>
      <c r="G50" s="606">
        <v>10819523.582175</v>
      </c>
      <c r="H50" s="590">
        <v>97640.317500000005</v>
      </c>
      <c r="I50" s="585">
        <f t="shared" si="2"/>
        <v>32221.304775000004</v>
      </c>
    </row>
    <row r="51" spans="2:13">
      <c r="B51" s="587" t="s">
        <v>206</v>
      </c>
      <c r="C51" s="588">
        <v>1051.54</v>
      </c>
      <c r="D51" s="588">
        <v>84932.885800000004</v>
      </c>
      <c r="E51" s="588">
        <v>0</v>
      </c>
      <c r="F51" s="588">
        <v>0</v>
      </c>
      <c r="G51" s="606">
        <v>84932.885800000004</v>
      </c>
      <c r="H51" s="590">
        <v>1051.54</v>
      </c>
      <c r="I51" s="585">
        <f t="shared" si="2"/>
        <v>347.00819999999999</v>
      </c>
    </row>
    <row r="52" spans="2:13">
      <c r="B52" s="587" t="s">
        <v>207</v>
      </c>
      <c r="C52" s="588">
        <v>65.775000000000006</v>
      </c>
      <c r="D52" s="588">
        <v>7280.6347500000002</v>
      </c>
      <c r="E52" s="588">
        <v>42625.387499999997</v>
      </c>
      <c r="F52" s="588">
        <v>4718204.1423749998</v>
      </c>
      <c r="G52" s="606">
        <v>4725484.777125</v>
      </c>
      <c r="H52" s="590">
        <v>42691.162499999999</v>
      </c>
      <c r="I52" s="585">
        <f t="shared" si="2"/>
        <v>14088.083624999999</v>
      </c>
    </row>
    <row r="53" spans="2:13">
      <c r="B53" s="587" t="s">
        <v>205</v>
      </c>
      <c r="C53" s="588">
        <v>177.25</v>
      </c>
      <c r="D53" s="588">
        <v>26835.65</v>
      </c>
      <c r="E53" s="588">
        <v>0</v>
      </c>
      <c r="F53" s="588">
        <v>0</v>
      </c>
      <c r="G53" s="606">
        <v>26835.65</v>
      </c>
      <c r="H53" s="590">
        <v>177.25</v>
      </c>
      <c r="I53" s="585">
        <f t="shared" si="2"/>
        <v>58.4925</v>
      </c>
    </row>
    <row r="54" spans="2:13" ht="15.75" thickBot="1">
      <c r="B54" s="587" t="s">
        <v>753</v>
      </c>
      <c r="C54" s="592">
        <v>0</v>
      </c>
      <c r="D54" s="592">
        <v>0</v>
      </c>
      <c r="E54" s="592">
        <v>2862.9500000000003</v>
      </c>
      <c r="F54" s="592">
        <v>470039.13100000005</v>
      </c>
      <c r="G54" s="607">
        <v>470039.13100000005</v>
      </c>
      <c r="H54" s="594">
        <v>2862.9500000000003</v>
      </c>
      <c r="I54" s="585">
        <f t="shared" si="2"/>
        <v>944.77350000000013</v>
      </c>
    </row>
    <row r="55" spans="2:13" ht="16.5" thickTop="1" thickBot="1">
      <c r="B55" s="603" t="s">
        <v>241</v>
      </c>
      <c r="C55" s="596">
        <v>2545842.34</v>
      </c>
      <c r="D55" s="597">
        <v>32138025.316000003</v>
      </c>
      <c r="E55" s="596">
        <v>191483.76</v>
      </c>
      <c r="F55" s="597">
        <v>19971743.581549998</v>
      </c>
      <c r="G55" s="608">
        <v>52109768.897550002</v>
      </c>
      <c r="H55" s="598">
        <v>2737326.1</v>
      </c>
      <c r="I55" s="598">
        <f>SUM(I41:I54)</f>
        <v>903317.61300000024</v>
      </c>
    </row>
    <row r="56" spans="2:13" ht="15.75" thickBot="1"/>
    <row r="57" spans="2:13" ht="18.75">
      <c r="B57" s="998" t="s">
        <v>757</v>
      </c>
      <c r="C57" s="999"/>
      <c r="D57" s="999"/>
      <c r="E57" s="999"/>
      <c r="F57" s="999"/>
      <c r="G57" s="999"/>
      <c r="H57" s="1000"/>
    </row>
    <row r="58" spans="2:13">
      <c r="B58" s="601" t="s">
        <v>744</v>
      </c>
      <c r="C58" s="573" t="s">
        <v>745</v>
      </c>
      <c r="D58" s="573" t="s">
        <v>746</v>
      </c>
      <c r="E58" s="573" t="s">
        <v>747</v>
      </c>
      <c r="F58" s="573" t="s">
        <v>746</v>
      </c>
      <c r="G58" s="604" t="s">
        <v>8</v>
      </c>
      <c r="H58" s="602" t="s">
        <v>756</v>
      </c>
      <c r="I58" s="583" t="s">
        <v>749</v>
      </c>
    </row>
    <row r="59" spans="2:13">
      <c r="B59" s="584" t="s">
        <v>199</v>
      </c>
      <c r="C59" s="53">
        <v>741586.88499999989</v>
      </c>
      <c r="D59" s="53">
        <v>1787224.3928499999</v>
      </c>
      <c r="E59" s="53">
        <v>0</v>
      </c>
      <c r="F59" s="53">
        <v>0</v>
      </c>
      <c r="G59" s="605">
        <v>1787224.3928499999</v>
      </c>
      <c r="H59" s="585">
        <v>741586.88499999989</v>
      </c>
      <c r="I59" s="585">
        <f t="shared" ref="I59:I72" si="3">H59*$I$1</f>
        <v>244723.67204999996</v>
      </c>
      <c r="M59">
        <v>893155.62</v>
      </c>
    </row>
    <row r="60" spans="2:13">
      <c r="B60" s="584" t="s">
        <v>198</v>
      </c>
      <c r="C60" s="53">
        <v>741586.88499999989</v>
      </c>
      <c r="D60" s="53">
        <v>2039363.9337499996</v>
      </c>
      <c r="E60" s="53">
        <v>0</v>
      </c>
      <c r="F60" s="53">
        <v>0</v>
      </c>
      <c r="G60" s="605">
        <v>2039363.9337499996</v>
      </c>
      <c r="H60" s="585">
        <v>741586.88499999989</v>
      </c>
      <c r="I60" s="585">
        <f t="shared" si="3"/>
        <v>244723.67204999996</v>
      </c>
      <c r="M60">
        <v>0</v>
      </c>
    </row>
    <row r="61" spans="2:13">
      <c r="B61" s="584" t="s">
        <v>200</v>
      </c>
      <c r="C61" s="53">
        <v>741586.88499999989</v>
      </c>
      <c r="D61" s="53">
        <v>11235041.307749998</v>
      </c>
      <c r="E61" s="53">
        <v>0</v>
      </c>
      <c r="F61" s="53">
        <v>0</v>
      </c>
      <c r="G61" s="605">
        <v>11235041.307749998</v>
      </c>
      <c r="H61" s="585">
        <v>741586.88499999989</v>
      </c>
      <c r="I61" s="585">
        <f t="shared" si="3"/>
        <v>244723.67204999996</v>
      </c>
      <c r="M61">
        <v>5657.82</v>
      </c>
    </row>
    <row r="62" spans="2:13">
      <c r="B62" s="584" t="s">
        <v>751</v>
      </c>
      <c r="C62" s="53">
        <v>4392.7299999999996</v>
      </c>
      <c r="D62" s="53">
        <v>12782.844299999999</v>
      </c>
      <c r="E62" s="53">
        <v>0</v>
      </c>
      <c r="F62" s="53">
        <v>0</v>
      </c>
      <c r="G62" s="605">
        <v>12782.844299999999</v>
      </c>
      <c r="H62" s="585">
        <v>4392.7299999999996</v>
      </c>
      <c r="I62" s="585">
        <f t="shared" si="3"/>
        <v>1449.6008999999999</v>
      </c>
    </row>
    <row r="63" spans="2:13">
      <c r="B63" s="584" t="s">
        <v>208</v>
      </c>
      <c r="C63" s="53">
        <v>118734.44499999999</v>
      </c>
      <c r="D63" s="53">
        <v>11879381.22225</v>
      </c>
      <c r="E63" s="53">
        <v>0</v>
      </c>
      <c r="F63" s="53">
        <v>0</v>
      </c>
      <c r="G63" s="605">
        <v>11879381.22225</v>
      </c>
      <c r="H63" s="585">
        <v>118734.44499999999</v>
      </c>
      <c r="I63" s="585">
        <f t="shared" si="3"/>
        <v>39182.366849999999</v>
      </c>
    </row>
    <row r="64" spans="2:13">
      <c r="B64" s="584" t="s">
        <v>209</v>
      </c>
      <c r="C64" s="53">
        <v>27489.11</v>
      </c>
      <c r="D64" s="53">
        <v>3175541.9871999999</v>
      </c>
      <c r="E64" s="53">
        <v>0</v>
      </c>
      <c r="F64" s="53">
        <v>0</v>
      </c>
      <c r="G64" s="605">
        <v>3175541.9871999999</v>
      </c>
      <c r="H64" s="585">
        <v>27489.11</v>
      </c>
      <c r="I64" s="585">
        <f t="shared" si="3"/>
        <v>9071.4063000000006</v>
      </c>
    </row>
    <row r="65" spans="2:13">
      <c r="B65" s="587" t="s">
        <v>204</v>
      </c>
      <c r="C65" s="588">
        <v>92271.83</v>
      </c>
      <c r="D65" s="588">
        <v>4210363.6029000003</v>
      </c>
      <c r="E65" s="588">
        <v>0</v>
      </c>
      <c r="F65" s="588">
        <v>0</v>
      </c>
      <c r="G65" s="606">
        <v>4210363.6029000003</v>
      </c>
      <c r="H65" s="590">
        <v>92271.83</v>
      </c>
      <c r="I65" s="585">
        <f t="shared" si="3"/>
        <v>30449.7039</v>
      </c>
    </row>
    <row r="66" spans="2:13">
      <c r="B66" s="587" t="s">
        <v>202</v>
      </c>
      <c r="C66" s="588">
        <v>25905.759999999998</v>
      </c>
      <c r="D66" s="588">
        <v>1581546.6479999998</v>
      </c>
      <c r="E66" s="588">
        <v>9276.75</v>
      </c>
      <c r="F66" s="588">
        <v>566345.58750000002</v>
      </c>
      <c r="G66" s="606">
        <v>2147892.2355</v>
      </c>
      <c r="H66" s="590">
        <v>35182.509999999995</v>
      </c>
      <c r="I66" s="585">
        <f t="shared" si="3"/>
        <v>11610.228299999999</v>
      </c>
    </row>
    <row r="67" spans="2:13">
      <c r="B67" s="587" t="s">
        <v>203</v>
      </c>
      <c r="C67" s="588">
        <v>526.61500000000001</v>
      </c>
      <c r="D67" s="588">
        <v>44204.063099999999</v>
      </c>
      <c r="E67" s="588">
        <v>212885.28749999974</v>
      </c>
      <c r="F67" s="588">
        <v>17869591.032749977</v>
      </c>
      <c r="G67" s="606">
        <v>17913795.09584998</v>
      </c>
      <c r="H67" s="590">
        <v>213411.90249999973</v>
      </c>
      <c r="I67" s="585">
        <f t="shared" si="3"/>
        <v>70425.927824999919</v>
      </c>
    </row>
    <row r="68" spans="2:13">
      <c r="B68" s="587" t="s">
        <v>201</v>
      </c>
      <c r="C68" s="588">
        <v>124.425</v>
      </c>
      <c r="D68" s="588">
        <v>13787.534250000001</v>
      </c>
      <c r="E68" s="588">
        <v>40374.339999999997</v>
      </c>
      <c r="F68" s="588">
        <v>4473880.6153999995</v>
      </c>
      <c r="G68" s="606">
        <v>4487668.1496499991</v>
      </c>
      <c r="H68" s="590">
        <v>40498.764999999999</v>
      </c>
      <c r="I68" s="585">
        <f t="shared" si="3"/>
        <v>13364.59245</v>
      </c>
    </row>
    <row r="69" spans="2:13">
      <c r="B69" s="587" t="s">
        <v>206</v>
      </c>
      <c r="C69" s="588">
        <v>2574.4050000000002</v>
      </c>
      <c r="D69" s="588">
        <v>207934.69185</v>
      </c>
      <c r="E69" s="588">
        <v>0</v>
      </c>
      <c r="F69" s="588">
        <v>0</v>
      </c>
      <c r="G69" s="606">
        <v>207934.69185</v>
      </c>
      <c r="H69" s="590">
        <v>2574.4050000000002</v>
      </c>
      <c r="I69" s="585">
        <f t="shared" si="3"/>
        <v>849.55365000000006</v>
      </c>
    </row>
    <row r="70" spans="2:13">
      <c r="B70" s="587" t="s">
        <v>207</v>
      </c>
      <c r="C70" s="588">
        <v>0</v>
      </c>
      <c r="D70" s="588">
        <v>0</v>
      </c>
      <c r="E70" s="588">
        <v>0</v>
      </c>
      <c r="F70" s="588">
        <v>0</v>
      </c>
      <c r="G70" s="606">
        <v>0</v>
      </c>
      <c r="H70" s="590">
        <v>0</v>
      </c>
      <c r="I70" s="585">
        <f t="shared" si="3"/>
        <v>0</v>
      </c>
    </row>
    <row r="71" spans="2:13">
      <c r="B71" s="587" t="s">
        <v>205</v>
      </c>
      <c r="C71" s="588">
        <v>0</v>
      </c>
      <c r="D71" s="588">
        <v>0</v>
      </c>
      <c r="E71" s="588">
        <v>0</v>
      </c>
      <c r="F71" s="588">
        <v>0</v>
      </c>
      <c r="G71" s="606">
        <v>0</v>
      </c>
      <c r="H71" s="590">
        <v>0</v>
      </c>
      <c r="I71" s="585">
        <f t="shared" si="3"/>
        <v>0</v>
      </c>
    </row>
    <row r="72" spans="2:13" ht="15.75" thickBot="1">
      <c r="B72" s="587" t="s">
        <v>753</v>
      </c>
      <c r="C72" s="592">
        <v>0</v>
      </c>
      <c r="D72" s="592">
        <v>0</v>
      </c>
      <c r="E72" s="592">
        <v>4121.9499999999989</v>
      </c>
      <c r="F72" s="592">
        <v>676741.75099999981</v>
      </c>
      <c r="G72" s="607">
        <v>676741.75099999981</v>
      </c>
      <c r="H72" s="594">
        <v>4121.9499999999989</v>
      </c>
      <c r="I72" s="585">
        <f t="shared" si="3"/>
        <v>1360.2434999999998</v>
      </c>
    </row>
    <row r="73" spans="2:13" ht="16.5" thickTop="1" thickBot="1">
      <c r="B73" s="603" t="s">
        <v>241</v>
      </c>
      <c r="C73" s="596">
        <v>2496779.9749999992</v>
      </c>
      <c r="D73" s="597">
        <v>36187172.228199996</v>
      </c>
      <c r="E73" s="596">
        <v>266658.32749999972</v>
      </c>
      <c r="F73" s="597">
        <v>23586558.986649971</v>
      </c>
      <c r="G73" s="608">
        <v>59773731.214849979</v>
      </c>
      <c r="H73" s="598">
        <v>2763438.3024999993</v>
      </c>
      <c r="I73" s="598">
        <f>SUM(I59:I72)</f>
        <v>911934.63982499973</v>
      </c>
    </row>
    <row r="75" spans="2:13" ht="15.75" thickBot="1"/>
    <row r="76" spans="2:13" ht="18.75">
      <c r="B76" s="998" t="s">
        <v>758</v>
      </c>
      <c r="C76" s="999"/>
      <c r="D76" s="999"/>
      <c r="E76" s="999"/>
      <c r="F76" s="999"/>
      <c r="G76" s="999"/>
      <c r="H76" s="1000"/>
    </row>
    <row r="77" spans="2:13">
      <c r="B77" s="601" t="s">
        <v>744</v>
      </c>
      <c r="C77" s="573" t="s">
        <v>745</v>
      </c>
      <c r="D77" s="573" t="s">
        <v>746</v>
      </c>
      <c r="E77" s="573" t="s">
        <v>747</v>
      </c>
      <c r="F77" s="573" t="s">
        <v>746</v>
      </c>
      <c r="G77" s="604" t="s">
        <v>8</v>
      </c>
      <c r="H77" s="602" t="s">
        <v>756</v>
      </c>
      <c r="I77" s="583" t="s">
        <v>749</v>
      </c>
    </row>
    <row r="78" spans="2:13">
      <c r="B78" s="584" t="s">
        <v>199</v>
      </c>
      <c r="C78" s="53">
        <v>510987.09833333339</v>
      </c>
      <c r="D78" s="53">
        <v>1231478.9069833334</v>
      </c>
      <c r="E78" s="53">
        <v>0</v>
      </c>
      <c r="F78" s="53">
        <v>0</v>
      </c>
      <c r="G78" s="605">
        <v>1231478.9069833334</v>
      </c>
      <c r="H78" s="585">
        <v>510987.09833333339</v>
      </c>
      <c r="I78" s="585">
        <f t="shared" ref="I78:I91" si="4">H78*$I$1</f>
        <v>168625.74245000002</v>
      </c>
    </row>
    <row r="79" spans="2:13">
      <c r="B79" s="584" t="s">
        <v>198</v>
      </c>
      <c r="C79" s="53">
        <v>510987.09833333339</v>
      </c>
      <c r="D79" s="53">
        <v>1405214.5204166668</v>
      </c>
      <c r="E79" s="53">
        <v>0</v>
      </c>
      <c r="F79" s="53">
        <v>0</v>
      </c>
      <c r="G79" s="605">
        <v>1405214.5204166668</v>
      </c>
      <c r="H79" s="585">
        <v>510987.09833333339</v>
      </c>
      <c r="I79" s="585">
        <f t="shared" si="4"/>
        <v>168625.74245000002</v>
      </c>
      <c r="M79">
        <v>1147166.24</v>
      </c>
    </row>
    <row r="80" spans="2:13">
      <c r="B80" s="584" t="s">
        <v>200</v>
      </c>
      <c r="C80" s="53">
        <v>510987.09833333339</v>
      </c>
      <c r="D80" s="53">
        <v>7741454.5397500005</v>
      </c>
      <c r="E80" s="53">
        <v>0</v>
      </c>
      <c r="F80" s="53">
        <v>0</v>
      </c>
      <c r="G80" s="605">
        <v>7741454.5397500005</v>
      </c>
      <c r="H80" s="585">
        <v>510987.09833333339</v>
      </c>
      <c r="I80" s="585">
        <f t="shared" si="4"/>
        <v>168625.74245000002</v>
      </c>
      <c r="M80">
        <v>0</v>
      </c>
    </row>
    <row r="81" spans="2:13">
      <c r="B81" s="584" t="s">
        <v>751</v>
      </c>
      <c r="C81" s="53">
        <v>1136.1400000000001</v>
      </c>
      <c r="D81" s="53">
        <v>3306.1674000000003</v>
      </c>
      <c r="E81" s="53">
        <v>0</v>
      </c>
      <c r="F81" s="53">
        <v>0</v>
      </c>
      <c r="G81" s="605">
        <v>3306.1674000000003</v>
      </c>
      <c r="H81" s="585">
        <v>1136.1400000000001</v>
      </c>
      <c r="I81" s="585">
        <f t="shared" si="4"/>
        <v>374.92620000000005</v>
      </c>
      <c r="M81">
        <v>3620.5</v>
      </c>
    </row>
    <row r="82" spans="2:13">
      <c r="B82" s="584" t="s">
        <v>208</v>
      </c>
      <c r="C82" s="53">
        <v>63111.28</v>
      </c>
      <c r="D82" s="53">
        <v>6314283.5640000002</v>
      </c>
      <c r="E82" s="53">
        <v>0</v>
      </c>
      <c r="F82" s="53">
        <v>0</v>
      </c>
      <c r="G82" s="605">
        <v>6314283.5640000002</v>
      </c>
      <c r="H82" s="585">
        <v>63111.28</v>
      </c>
      <c r="I82" s="585">
        <f t="shared" si="4"/>
        <v>20826.722400000002</v>
      </c>
    </row>
    <row r="83" spans="2:13">
      <c r="B83" s="584" t="s">
        <v>209</v>
      </c>
      <c r="C83" s="53">
        <v>14700.539999999999</v>
      </c>
      <c r="D83" s="53">
        <v>1698206.3807999999</v>
      </c>
      <c r="E83" s="53">
        <v>0</v>
      </c>
      <c r="F83" s="53">
        <v>0</v>
      </c>
      <c r="G83" s="605">
        <v>1698206.3807999999</v>
      </c>
      <c r="H83" s="585">
        <v>14700.539999999999</v>
      </c>
      <c r="I83" s="585">
        <f t="shared" si="4"/>
        <v>4851.1782000000003</v>
      </c>
    </row>
    <row r="84" spans="2:13">
      <c r="B84" s="587" t="s">
        <v>204</v>
      </c>
      <c r="C84" s="53">
        <v>6298.6600000000008</v>
      </c>
      <c r="D84" s="53">
        <v>287407.85580000008</v>
      </c>
      <c r="E84" s="53">
        <v>17691.787500000002</v>
      </c>
      <c r="F84" s="53">
        <v>807276.26362500014</v>
      </c>
      <c r="G84" s="605">
        <v>1094684.1194250002</v>
      </c>
      <c r="H84" s="590">
        <v>23990.447500000002</v>
      </c>
      <c r="I84" s="585">
        <f t="shared" si="4"/>
        <v>7916.8476750000009</v>
      </c>
    </row>
    <row r="85" spans="2:13">
      <c r="B85" s="587" t="s">
        <v>202</v>
      </c>
      <c r="C85" s="53">
        <v>34445.919999999998</v>
      </c>
      <c r="D85" s="53">
        <v>2102923.4160000002</v>
      </c>
      <c r="E85" s="53">
        <v>45979.827499999985</v>
      </c>
      <c r="F85" s="53">
        <v>2807068.4688749989</v>
      </c>
      <c r="G85" s="605">
        <v>4909991.8848749986</v>
      </c>
      <c r="H85" s="590">
        <v>80425.747499999983</v>
      </c>
      <c r="I85" s="585">
        <f t="shared" si="4"/>
        <v>26540.496674999995</v>
      </c>
    </row>
    <row r="86" spans="2:13">
      <c r="B86" s="587" t="s">
        <v>203</v>
      </c>
      <c r="C86" s="53">
        <v>3330.55</v>
      </c>
      <c r="D86" s="53">
        <v>279566.36699999997</v>
      </c>
      <c r="E86" s="53">
        <v>195892.23250000004</v>
      </c>
      <c r="F86" s="53">
        <v>16443193.996050002</v>
      </c>
      <c r="G86" s="605">
        <v>16722760.363050003</v>
      </c>
      <c r="H86" s="590">
        <v>199222.78250000003</v>
      </c>
      <c r="I86" s="585">
        <f t="shared" si="4"/>
        <v>65743.518225000007</v>
      </c>
    </row>
    <row r="87" spans="2:13">
      <c r="B87" s="587" t="s">
        <v>201</v>
      </c>
      <c r="C87" s="53">
        <v>615.29999999999995</v>
      </c>
      <c r="D87" s="53">
        <v>68181.392999999996</v>
      </c>
      <c r="E87" s="53">
        <v>36243.025000000001</v>
      </c>
      <c r="F87" s="53">
        <v>4016089.6002500011</v>
      </c>
      <c r="G87" s="605">
        <v>4084270.9932500012</v>
      </c>
      <c r="H87" s="590">
        <v>36858.325000000004</v>
      </c>
      <c r="I87" s="585">
        <f t="shared" si="4"/>
        <v>12163.247250000002</v>
      </c>
    </row>
    <row r="88" spans="2:13">
      <c r="B88" s="587" t="s">
        <v>206</v>
      </c>
      <c r="C88" s="53">
        <v>492.31499999999994</v>
      </c>
      <c r="D88" s="53">
        <v>39764.282549999996</v>
      </c>
      <c r="E88" s="53">
        <v>13322.212500000003</v>
      </c>
      <c r="F88" s="53">
        <v>1076035.1036250002</v>
      </c>
      <c r="G88" s="605">
        <v>1115799.3861750001</v>
      </c>
      <c r="H88" s="590">
        <v>13814.527500000004</v>
      </c>
      <c r="I88" s="585">
        <f t="shared" si="4"/>
        <v>4558.7940750000016</v>
      </c>
    </row>
    <row r="89" spans="2:13">
      <c r="B89" s="587" t="s">
        <v>207</v>
      </c>
      <c r="C89" s="53">
        <v>0</v>
      </c>
      <c r="D89" s="53">
        <v>0</v>
      </c>
      <c r="E89" s="53">
        <v>77255.055000000008</v>
      </c>
      <c r="F89" s="53">
        <v>8551362.0379499998</v>
      </c>
      <c r="G89" s="605">
        <v>8551362.0379499998</v>
      </c>
      <c r="H89" s="590">
        <v>77255.055000000008</v>
      </c>
      <c r="I89" s="585">
        <f t="shared" si="4"/>
        <v>25494.168150000005</v>
      </c>
    </row>
    <row r="90" spans="2:13">
      <c r="B90" s="587" t="s">
        <v>205</v>
      </c>
      <c r="C90" s="53">
        <v>0</v>
      </c>
      <c r="D90" s="53">
        <v>0</v>
      </c>
      <c r="E90" s="53">
        <v>26912.025000000001</v>
      </c>
      <c r="F90" s="53">
        <v>4074480.5850000009</v>
      </c>
      <c r="G90" s="605">
        <v>4074480.5850000009</v>
      </c>
      <c r="H90" s="590">
        <v>26912.025000000001</v>
      </c>
      <c r="I90" s="585">
        <f t="shared" si="4"/>
        <v>8880.9682500000017</v>
      </c>
    </row>
    <row r="91" spans="2:13" ht="15.75" thickBot="1">
      <c r="B91" s="587" t="s">
        <v>753</v>
      </c>
      <c r="C91" s="609">
        <v>0</v>
      </c>
      <c r="D91" s="609">
        <v>0</v>
      </c>
      <c r="E91" s="609">
        <v>6408.5199999999995</v>
      </c>
      <c r="F91" s="609">
        <v>1052150.8136</v>
      </c>
      <c r="G91" s="610">
        <v>1052150.8136</v>
      </c>
      <c r="H91" s="594">
        <v>6408.5199999999995</v>
      </c>
      <c r="I91" s="585">
        <f t="shared" si="4"/>
        <v>2114.8116</v>
      </c>
    </row>
    <row r="92" spans="2:13" ht="16.5" thickTop="1" thickBot="1">
      <c r="B92" s="603" t="s">
        <v>241</v>
      </c>
      <c r="C92" s="596">
        <v>1657092</v>
      </c>
      <c r="D92" s="597">
        <v>21171787.3937</v>
      </c>
      <c r="E92" s="596">
        <v>419704.68500000011</v>
      </c>
      <c r="F92" s="597">
        <v>38827656.868974999</v>
      </c>
      <c r="G92" s="608">
        <v>59999444.262675002</v>
      </c>
      <c r="H92" s="598">
        <v>2076796.6850000001</v>
      </c>
      <c r="I92" s="598">
        <f>SUM(I78:I91)</f>
        <v>685342.90604999999</v>
      </c>
    </row>
    <row r="93" spans="2:13" ht="15.75" thickBot="1"/>
    <row r="94" spans="2:13" ht="18.75">
      <c r="B94" s="998" t="s">
        <v>759</v>
      </c>
      <c r="C94" s="999"/>
      <c r="D94" s="999"/>
      <c r="E94" s="999"/>
      <c r="F94" s="999"/>
      <c r="G94" s="999"/>
      <c r="H94" s="1000"/>
    </row>
    <row r="95" spans="2:13">
      <c r="B95" s="601" t="s">
        <v>744</v>
      </c>
      <c r="C95" s="573" t="s">
        <v>745</v>
      </c>
      <c r="D95" s="573" t="s">
        <v>746</v>
      </c>
      <c r="E95" s="573" t="s">
        <v>747</v>
      </c>
      <c r="F95" s="573" t="s">
        <v>746</v>
      </c>
      <c r="G95" s="604" t="s">
        <v>8</v>
      </c>
      <c r="H95" s="602" t="s">
        <v>756</v>
      </c>
      <c r="I95" s="583" t="s">
        <v>749</v>
      </c>
    </row>
    <row r="96" spans="2:13">
      <c r="B96" s="584" t="s">
        <v>199</v>
      </c>
      <c r="C96" s="53">
        <v>582755.14666666673</v>
      </c>
      <c r="D96" s="53">
        <v>1404439.9034666668</v>
      </c>
      <c r="E96" s="53">
        <v>0</v>
      </c>
      <c r="F96" s="53">
        <v>0</v>
      </c>
      <c r="G96" s="605">
        <v>1404439.9034666668</v>
      </c>
      <c r="H96" s="585">
        <v>582755.14666666673</v>
      </c>
      <c r="I96" s="585">
        <f t="shared" ref="I96:I109" si="5">H96*$I$1</f>
        <v>192309.19840000002</v>
      </c>
    </row>
    <row r="97" spans="2:13">
      <c r="B97" s="584" t="s">
        <v>198</v>
      </c>
      <c r="C97" s="53">
        <v>582755.14666666673</v>
      </c>
      <c r="D97" s="53">
        <v>1602576.6533333333</v>
      </c>
      <c r="E97" s="53">
        <v>0</v>
      </c>
      <c r="F97" s="53">
        <v>0</v>
      </c>
      <c r="G97" s="605">
        <v>1602576.6533333333</v>
      </c>
      <c r="H97" s="585">
        <v>582755.14666666673</v>
      </c>
      <c r="I97" s="585">
        <f t="shared" si="5"/>
        <v>192309.19840000002</v>
      </c>
      <c r="M97">
        <v>2636732.96</v>
      </c>
    </row>
    <row r="98" spans="2:13">
      <c r="B98" s="584" t="s">
        <v>200</v>
      </c>
      <c r="C98" s="53">
        <v>582755.14666666673</v>
      </c>
      <c r="D98" s="53">
        <v>8828740.4719999991</v>
      </c>
      <c r="E98" s="53">
        <v>0</v>
      </c>
      <c r="F98" s="53">
        <v>0</v>
      </c>
      <c r="G98" s="605">
        <v>8828740.4719999991</v>
      </c>
      <c r="H98" s="585">
        <v>582755.14666666673</v>
      </c>
      <c r="I98" s="585">
        <f t="shared" si="5"/>
        <v>192309.19840000002</v>
      </c>
      <c r="M98">
        <v>0</v>
      </c>
    </row>
    <row r="99" spans="2:13">
      <c r="B99" s="584" t="s">
        <v>751</v>
      </c>
      <c r="C99" s="53">
        <v>6252.0049999999992</v>
      </c>
      <c r="D99" s="53">
        <v>18193.33455</v>
      </c>
      <c r="E99" s="53">
        <v>0</v>
      </c>
      <c r="F99" s="53">
        <v>0</v>
      </c>
      <c r="G99" s="605">
        <v>18193.33455</v>
      </c>
      <c r="H99" s="585">
        <v>6252.0049999999992</v>
      </c>
      <c r="I99" s="585">
        <f t="shared" si="5"/>
        <v>2063.16165</v>
      </c>
      <c r="M99">
        <v>24374.2</v>
      </c>
    </row>
    <row r="100" spans="2:13">
      <c r="B100" s="584" t="s">
        <v>208</v>
      </c>
      <c r="C100" s="53">
        <v>39594.019999999997</v>
      </c>
      <c r="D100" s="53">
        <v>3961381.7009999994</v>
      </c>
      <c r="E100" s="53">
        <v>0</v>
      </c>
      <c r="F100" s="53">
        <v>0</v>
      </c>
      <c r="G100" s="605">
        <v>3961381.7009999994</v>
      </c>
      <c r="H100" s="585">
        <v>39594.019999999997</v>
      </c>
      <c r="I100" s="585">
        <f t="shared" si="5"/>
        <v>13066.026599999999</v>
      </c>
    </row>
    <row r="101" spans="2:13">
      <c r="B101" s="584" t="s">
        <v>209</v>
      </c>
      <c r="C101" s="53">
        <v>10117.94</v>
      </c>
      <c r="D101" s="53">
        <v>1168824.4287999999</v>
      </c>
      <c r="E101" s="53">
        <v>0</v>
      </c>
      <c r="F101" s="53">
        <v>0</v>
      </c>
      <c r="G101" s="605">
        <v>1168824.4287999999</v>
      </c>
      <c r="H101" s="585">
        <v>10117.94</v>
      </c>
      <c r="I101" s="585">
        <f t="shared" si="5"/>
        <v>3338.9202000000005</v>
      </c>
    </row>
    <row r="102" spans="2:13">
      <c r="B102" s="587" t="s">
        <v>204</v>
      </c>
      <c r="C102" s="588">
        <v>14090.2</v>
      </c>
      <c r="D102" s="588">
        <v>642935.82600000012</v>
      </c>
      <c r="E102" s="588">
        <v>56972.039999999986</v>
      </c>
      <c r="F102" s="588">
        <v>2599634.1851999997</v>
      </c>
      <c r="G102" s="606">
        <v>3242570.0112000001</v>
      </c>
      <c r="H102" s="590">
        <v>71062.239999999991</v>
      </c>
      <c r="I102" s="585">
        <f t="shared" si="5"/>
        <v>23450.539199999999</v>
      </c>
    </row>
    <row r="103" spans="2:13">
      <c r="B103" s="587" t="s">
        <v>202</v>
      </c>
      <c r="C103" s="588">
        <v>16391.454999999998</v>
      </c>
      <c r="D103" s="588">
        <v>1000698.3277499999</v>
      </c>
      <c r="E103" s="588">
        <v>4776.9374999999991</v>
      </c>
      <c r="F103" s="588">
        <v>291632.03437499993</v>
      </c>
      <c r="G103" s="606">
        <v>1292330.3621249998</v>
      </c>
      <c r="H103" s="590">
        <v>21168.392499999998</v>
      </c>
      <c r="I103" s="585">
        <f t="shared" si="5"/>
        <v>6985.5695249999999</v>
      </c>
    </row>
    <row r="104" spans="2:13">
      <c r="B104" s="587" t="s">
        <v>203</v>
      </c>
      <c r="C104" s="588">
        <v>917.21500000000003</v>
      </c>
      <c r="D104" s="588">
        <v>76991.027099999992</v>
      </c>
      <c r="E104" s="588">
        <v>167689.43499999997</v>
      </c>
      <c r="F104" s="588">
        <v>14075851.173899997</v>
      </c>
      <c r="G104" s="606">
        <v>14152842.200999998</v>
      </c>
      <c r="H104" s="590">
        <v>168606.64999999997</v>
      </c>
      <c r="I104" s="585">
        <f t="shared" si="5"/>
        <v>55640.194499999991</v>
      </c>
    </row>
    <row r="105" spans="2:13">
      <c r="B105" s="587" t="s">
        <v>201</v>
      </c>
      <c r="C105" s="588">
        <v>1605.415</v>
      </c>
      <c r="D105" s="588">
        <v>177896.03615</v>
      </c>
      <c r="E105" s="588">
        <v>21908.062500000007</v>
      </c>
      <c r="F105" s="588">
        <v>2427632.4056250011</v>
      </c>
      <c r="G105" s="606">
        <v>2605528.4417750011</v>
      </c>
      <c r="H105" s="590">
        <v>23513.477500000008</v>
      </c>
      <c r="I105" s="585">
        <f t="shared" si="5"/>
        <v>7759.4475750000029</v>
      </c>
    </row>
    <row r="106" spans="2:13">
      <c r="B106" s="587" t="s">
        <v>206</v>
      </c>
      <c r="C106" s="588">
        <v>1455.83</v>
      </c>
      <c r="D106" s="588">
        <v>117587.3891</v>
      </c>
      <c r="E106" s="588">
        <v>0</v>
      </c>
      <c r="F106" s="588">
        <v>0</v>
      </c>
      <c r="G106" s="606">
        <v>117587.3891</v>
      </c>
      <c r="H106" s="590">
        <v>1455.83</v>
      </c>
      <c r="I106" s="585">
        <f t="shared" si="5"/>
        <v>480.4239</v>
      </c>
    </row>
    <row r="107" spans="2:13">
      <c r="B107" s="587" t="s">
        <v>207</v>
      </c>
      <c r="C107" s="588">
        <v>0</v>
      </c>
      <c r="D107" s="588">
        <v>0</v>
      </c>
      <c r="E107" s="588">
        <v>21091.645000000008</v>
      </c>
      <c r="F107" s="588">
        <v>2334634.1850500009</v>
      </c>
      <c r="G107" s="606">
        <v>2334634.1850500009</v>
      </c>
      <c r="H107" s="590">
        <v>21091.645000000008</v>
      </c>
      <c r="I107" s="585">
        <f t="shared" si="5"/>
        <v>6960.2428500000033</v>
      </c>
    </row>
    <row r="108" spans="2:13">
      <c r="B108" s="587" t="s">
        <v>205</v>
      </c>
      <c r="C108" s="588">
        <v>0</v>
      </c>
      <c r="D108" s="588">
        <v>0</v>
      </c>
      <c r="E108" s="588">
        <v>0</v>
      </c>
      <c r="F108" s="588">
        <v>0</v>
      </c>
      <c r="G108" s="606">
        <v>0</v>
      </c>
      <c r="H108" s="590">
        <v>0</v>
      </c>
      <c r="I108" s="585">
        <f t="shared" si="5"/>
        <v>0</v>
      </c>
    </row>
    <row r="109" spans="2:13" ht="15.75" thickBot="1">
      <c r="B109" s="587" t="s">
        <v>753</v>
      </c>
      <c r="C109" s="592">
        <v>0</v>
      </c>
      <c r="D109" s="592">
        <v>0</v>
      </c>
      <c r="E109" s="592">
        <v>4968.9999999999991</v>
      </c>
      <c r="F109" s="592">
        <v>815810.41999999993</v>
      </c>
      <c r="G109" s="607">
        <v>815810.41999999993</v>
      </c>
      <c r="H109" s="594">
        <v>4968.9999999999991</v>
      </c>
      <c r="I109" s="585">
        <f t="shared" si="5"/>
        <v>1639.7699999999998</v>
      </c>
    </row>
    <row r="110" spans="2:13" ht="16.5" thickTop="1" thickBot="1">
      <c r="B110" s="603" t="s">
        <v>241</v>
      </c>
      <c r="C110" s="596">
        <v>1838689.5200000003</v>
      </c>
      <c r="D110" s="597">
        <v>19000265.099250004</v>
      </c>
      <c r="E110" s="596">
        <v>277407.11999999994</v>
      </c>
      <c r="F110" s="597">
        <v>22545194.404149994</v>
      </c>
      <c r="G110" s="608">
        <v>41545459.503399998</v>
      </c>
      <c r="H110" s="598">
        <v>2116096.64</v>
      </c>
      <c r="I110" s="598">
        <f>SUM(I96:I109)</f>
        <v>698311.8912000003</v>
      </c>
    </row>
    <row r="112" spans="2:13" ht="15.75" thickBot="1"/>
    <row r="113" spans="2:13" ht="18.75">
      <c r="B113" s="1001" t="s">
        <v>760</v>
      </c>
      <c r="C113" s="1002"/>
      <c r="D113" s="1002"/>
      <c r="E113" s="1002"/>
      <c r="F113" s="1002"/>
      <c r="G113" s="1002"/>
      <c r="H113" s="1003"/>
    </row>
    <row r="114" spans="2:13">
      <c r="B114" s="601" t="s">
        <v>744</v>
      </c>
      <c r="C114" s="573" t="s">
        <v>745</v>
      </c>
      <c r="D114" s="573" t="s">
        <v>746</v>
      </c>
      <c r="E114" s="573" t="s">
        <v>747</v>
      </c>
      <c r="F114" s="573" t="s">
        <v>746</v>
      </c>
      <c r="G114" s="604" t="s">
        <v>8</v>
      </c>
      <c r="H114" s="602" t="s">
        <v>756</v>
      </c>
      <c r="I114" s="583" t="s">
        <v>749</v>
      </c>
    </row>
    <row r="115" spans="2:13">
      <c r="B115" s="584" t="s">
        <v>199</v>
      </c>
      <c r="C115" s="53">
        <v>566008.45833333326</v>
      </c>
      <c r="D115" s="53">
        <v>1364080.3845833335</v>
      </c>
      <c r="E115" s="53">
        <v>0</v>
      </c>
      <c r="F115" s="53">
        <v>0</v>
      </c>
      <c r="G115" s="605">
        <v>1364080.3845833335</v>
      </c>
      <c r="H115" s="585">
        <v>566008.45833333326</v>
      </c>
      <c r="I115" s="585">
        <f t="shared" ref="I115:I128" si="6">H115*$I$1</f>
        <v>186782.79124999998</v>
      </c>
    </row>
    <row r="116" spans="2:13">
      <c r="B116" s="584" t="s">
        <v>198</v>
      </c>
      <c r="C116" s="53">
        <v>566008.45833333326</v>
      </c>
      <c r="D116" s="53">
        <v>1556523.2604166665</v>
      </c>
      <c r="E116" s="53">
        <v>0</v>
      </c>
      <c r="F116" s="53">
        <v>0</v>
      </c>
      <c r="G116" s="605">
        <v>1556523.2604166665</v>
      </c>
      <c r="H116" s="585">
        <v>566008.45833333326</v>
      </c>
      <c r="I116" s="585">
        <f t="shared" si="6"/>
        <v>186782.79124999998</v>
      </c>
      <c r="M116">
        <v>677357.77</v>
      </c>
    </row>
    <row r="117" spans="2:13">
      <c r="B117" s="584" t="s">
        <v>200</v>
      </c>
      <c r="C117" s="53">
        <v>566008.45833333326</v>
      </c>
      <c r="D117" s="53">
        <v>8575028.1437500007</v>
      </c>
      <c r="E117" s="53">
        <v>0</v>
      </c>
      <c r="F117" s="53">
        <v>0</v>
      </c>
      <c r="G117" s="605">
        <v>8575028.1437500007</v>
      </c>
      <c r="H117" s="585">
        <v>566008.45833333326</v>
      </c>
      <c r="I117" s="585">
        <f t="shared" si="6"/>
        <v>186782.79124999998</v>
      </c>
      <c r="M117">
        <v>0</v>
      </c>
    </row>
    <row r="118" spans="2:13">
      <c r="B118" s="584" t="s">
        <v>751</v>
      </c>
      <c r="C118" s="53">
        <v>6483.29</v>
      </c>
      <c r="D118" s="53">
        <v>18866.373899999999</v>
      </c>
      <c r="E118" s="53">
        <v>0</v>
      </c>
      <c r="F118" s="53">
        <v>0</v>
      </c>
      <c r="G118" s="605">
        <v>18866.373899999999</v>
      </c>
      <c r="H118" s="585">
        <v>6483.29</v>
      </c>
      <c r="I118" s="585">
        <f t="shared" si="6"/>
        <v>2139.4857000000002</v>
      </c>
      <c r="M118">
        <v>13967.63</v>
      </c>
    </row>
    <row r="119" spans="2:13">
      <c r="B119" s="584" t="s">
        <v>208</v>
      </c>
      <c r="C119" s="53">
        <v>30236.05</v>
      </c>
      <c r="D119" s="53">
        <v>3025116.8025000002</v>
      </c>
      <c r="E119" s="53">
        <v>0</v>
      </c>
      <c r="F119" s="53">
        <v>0</v>
      </c>
      <c r="G119" s="605">
        <v>3025116.8025000002</v>
      </c>
      <c r="H119" s="585">
        <v>30236.05</v>
      </c>
      <c r="I119" s="585">
        <f t="shared" si="6"/>
        <v>9977.8965000000007</v>
      </c>
    </row>
    <row r="120" spans="2:13">
      <c r="B120" s="584" t="s">
        <v>209</v>
      </c>
      <c r="C120" s="53">
        <v>7514.0050000000001</v>
      </c>
      <c r="D120" s="53">
        <v>868017.85759999999</v>
      </c>
      <c r="E120" s="53">
        <v>0</v>
      </c>
      <c r="F120" s="53">
        <v>0</v>
      </c>
      <c r="G120" s="605">
        <v>868017.85759999999</v>
      </c>
      <c r="H120" s="585">
        <v>7514.0050000000001</v>
      </c>
      <c r="I120" s="585">
        <f t="shared" si="6"/>
        <v>2479.62165</v>
      </c>
    </row>
    <row r="121" spans="2:13">
      <c r="B121" s="587" t="s">
        <v>204</v>
      </c>
      <c r="C121" s="588">
        <v>19994.490000000002</v>
      </c>
      <c r="D121" s="588">
        <v>912348.57870000019</v>
      </c>
      <c r="E121" s="588">
        <v>0</v>
      </c>
      <c r="F121" s="588">
        <v>0</v>
      </c>
      <c r="G121" s="606">
        <v>912348.57870000019</v>
      </c>
      <c r="H121" s="590">
        <v>19994.490000000002</v>
      </c>
      <c r="I121" s="585">
        <f t="shared" si="6"/>
        <v>6598.181700000001</v>
      </c>
    </row>
    <row r="122" spans="2:13">
      <c r="B122" s="587" t="s">
        <v>202</v>
      </c>
      <c r="C122" s="588">
        <v>18178.14</v>
      </c>
      <c r="D122" s="588">
        <v>1109775.4469999999</v>
      </c>
      <c r="E122" s="588">
        <v>16914.314999999999</v>
      </c>
      <c r="F122" s="588">
        <v>1032618.9307499998</v>
      </c>
      <c r="G122" s="606">
        <v>2142394.3777499995</v>
      </c>
      <c r="H122" s="590">
        <v>35092.455000000002</v>
      </c>
      <c r="I122" s="585">
        <f t="shared" si="6"/>
        <v>11580.510150000002</v>
      </c>
    </row>
    <row r="123" spans="2:13">
      <c r="B123" s="587" t="s">
        <v>203</v>
      </c>
      <c r="C123" s="588">
        <v>243.3</v>
      </c>
      <c r="D123" s="588">
        <v>20422.601999999999</v>
      </c>
      <c r="E123" s="588">
        <v>29941.602499999994</v>
      </c>
      <c r="F123" s="588">
        <v>2513298.1138499994</v>
      </c>
      <c r="G123" s="606">
        <v>2533720.7158499993</v>
      </c>
      <c r="H123" s="590">
        <v>30184.902499999993</v>
      </c>
      <c r="I123" s="585">
        <f t="shared" si="6"/>
        <v>9961.017824999999</v>
      </c>
    </row>
    <row r="124" spans="2:13">
      <c r="B124" s="587" t="s">
        <v>201</v>
      </c>
      <c r="C124" s="588">
        <v>0</v>
      </c>
      <c r="D124" s="588">
        <v>0</v>
      </c>
      <c r="E124" s="588">
        <v>7818.48</v>
      </c>
      <c r="F124" s="588">
        <v>866365.76879999996</v>
      </c>
      <c r="G124" s="606">
        <v>866365.76879999996</v>
      </c>
      <c r="H124" s="590">
        <v>7818.48</v>
      </c>
      <c r="I124" s="585">
        <f t="shared" si="6"/>
        <v>2580.0983999999999</v>
      </c>
    </row>
    <row r="125" spans="2:13">
      <c r="B125" s="587" t="s">
        <v>206</v>
      </c>
      <c r="C125" s="588">
        <v>4605.2700000000004</v>
      </c>
      <c r="D125" s="588">
        <v>371967.65789999993</v>
      </c>
      <c r="E125" s="588">
        <v>9314.0874999999996</v>
      </c>
      <c r="F125" s="588">
        <v>752298.8473749999</v>
      </c>
      <c r="G125" s="606">
        <v>1124266.5052749999</v>
      </c>
      <c r="H125" s="590">
        <v>13919.3575</v>
      </c>
      <c r="I125" s="585">
        <f t="shared" si="6"/>
        <v>4593.3879750000006</v>
      </c>
    </row>
    <row r="126" spans="2:13">
      <c r="B126" s="587" t="s">
        <v>207</v>
      </c>
      <c r="C126" s="588">
        <v>0</v>
      </c>
      <c r="D126" s="588">
        <v>0</v>
      </c>
      <c r="E126" s="588">
        <v>4845.4874999999993</v>
      </c>
      <c r="F126" s="588">
        <v>536347.01137499989</v>
      </c>
      <c r="G126" s="606">
        <v>536347.01137499989</v>
      </c>
      <c r="H126" s="590">
        <v>4845.4874999999993</v>
      </c>
      <c r="I126" s="585">
        <f t="shared" si="6"/>
        <v>1599.0108749999999</v>
      </c>
    </row>
    <row r="127" spans="2:13">
      <c r="B127" s="587" t="s">
        <v>205</v>
      </c>
      <c r="C127" s="588">
        <v>0</v>
      </c>
      <c r="D127" s="588">
        <v>0</v>
      </c>
      <c r="E127" s="588">
        <v>101420.43749999997</v>
      </c>
      <c r="F127" s="588">
        <v>15355054.237499997</v>
      </c>
      <c r="G127" s="606">
        <v>15355054.237499997</v>
      </c>
      <c r="H127" s="590">
        <v>101420.43749999997</v>
      </c>
      <c r="I127" s="585">
        <f t="shared" si="6"/>
        <v>33468.744374999995</v>
      </c>
    </row>
    <row r="128" spans="2:13" ht="15.75" thickBot="1">
      <c r="B128" s="587" t="s">
        <v>753</v>
      </c>
      <c r="C128" s="592">
        <v>0</v>
      </c>
      <c r="D128" s="592">
        <v>0</v>
      </c>
      <c r="E128" s="592">
        <v>6109.9</v>
      </c>
      <c r="F128" s="592">
        <v>1003123.3820000001</v>
      </c>
      <c r="G128" s="607">
        <v>1003123.3820000001</v>
      </c>
      <c r="H128" s="594">
        <v>6109.9</v>
      </c>
      <c r="I128" s="585">
        <f t="shared" si="6"/>
        <v>2016.2670000000001</v>
      </c>
    </row>
    <row r="129" spans="2:13" ht="16.5" thickTop="1" thickBot="1">
      <c r="B129" s="603" t="s">
        <v>241</v>
      </c>
      <c r="C129" s="596">
        <v>1785279.9199999997</v>
      </c>
      <c r="D129" s="597">
        <v>17822147.108350001</v>
      </c>
      <c r="E129" s="596">
        <v>176364.30999999997</v>
      </c>
      <c r="F129" s="597">
        <v>22059106.291649997</v>
      </c>
      <c r="G129" s="608">
        <v>39881253.399999991</v>
      </c>
      <c r="H129" s="598">
        <v>1961644.2299999997</v>
      </c>
      <c r="I129" s="598">
        <f>SUM(I115:I128)</f>
        <v>647342.59589999984</v>
      </c>
    </row>
    <row r="130" spans="2:13" ht="15.75" thickBot="1"/>
    <row r="131" spans="2:13" ht="18.75">
      <c r="B131" s="1001" t="s">
        <v>761</v>
      </c>
      <c r="C131" s="1002"/>
      <c r="D131" s="1002"/>
      <c r="E131" s="1002"/>
      <c r="F131" s="1002"/>
      <c r="G131" s="1002"/>
      <c r="H131" s="1003"/>
    </row>
    <row r="132" spans="2:13">
      <c r="B132" s="601" t="s">
        <v>744</v>
      </c>
      <c r="C132" s="573" t="s">
        <v>745</v>
      </c>
      <c r="D132" s="573" t="s">
        <v>746</v>
      </c>
      <c r="E132" s="573" t="s">
        <v>747</v>
      </c>
      <c r="F132" s="573" t="s">
        <v>746</v>
      </c>
      <c r="G132" s="604" t="s">
        <v>8</v>
      </c>
      <c r="H132" s="602" t="s">
        <v>756</v>
      </c>
      <c r="I132" s="583" t="s">
        <v>749</v>
      </c>
    </row>
    <row r="133" spans="2:13">
      <c r="B133" s="584" t="s">
        <v>199</v>
      </c>
      <c r="C133" s="53">
        <v>767743.16666666674</v>
      </c>
      <c r="D133" s="53">
        <v>1850261.031666667</v>
      </c>
      <c r="E133" s="53">
        <v>0</v>
      </c>
      <c r="F133" s="53">
        <v>0</v>
      </c>
      <c r="G133" s="605">
        <v>1850261.031666667</v>
      </c>
      <c r="H133" s="585">
        <v>767743.16666666674</v>
      </c>
      <c r="I133" s="585">
        <f t="shared" ref="I133:I146" si="7">H133*$I$1</f>
        <v>253355.24500000002</v>
      </c>
    </row>
    <row r="134" spans="2:13">
      <c r="B134" s="584" t="s">
        <v>198</v>
      </c>
      <c r="C134" s="53">
        <v>767743.16666666674</v>
      </c>
      <c r="D134" s="53">
        <v>2111293.7083333335</v>
      </c>
      <c r="E134" s="53">
        <v>0</v>
      </c>
      <c r="F134" s="53">
        <v>0</v>
      </c>
      <c r="G134" s="605">
        <v>2111293.7083333335</v>
      </c>
      <c r="H134" s="585">
        <v>767743.16666666674</v>
      </c>
      <c r="I134" s="585">
        <f t="shared" si="7"/>
        <v>253355.24500000002</v>
      </c>
      <c r="M134">
        <v>282069.17</v>
      </c>
    </row>
    <row r="135" spans="2:13">
      <c r="B135" s="584" t="s">
        <v>200</v>
      </c>
      <c r="C135" s="53">
        <v>767743.16666666674</v>
      </c>
      <c r="D135" s="53">
        <v>11631308.975000003</v>
      </c>
      <c r="E135" s="53">
        <v>0</v>
      </c>
      <c r="F135" s="53">
        <v>0</v>
      </c>
      <c r="G135" s="605">
        <v>11631308.975000003</v>
      </c>
      <c r="H135" s="585">
        <v>767743.16666666674</v>
      </c>
      <c r="I135" s="585">
        <f t="shared" si="7"/>
        <v>253355.24500000002</v>
      </c>
      <c r="M135">
        <v>0</v>
      </c>
    </row>
    <row r="136" spans="2:13">
      <c r="B136" s="584" t="s">
        <v>751</v>
      </c>
      <c r="C136" s="53">
        <v>6912.625</v>
      </c>
      <c r="D136" s="53">
        <v>20115.738750000004</v>
      </c>
      <c r="E136" s="53">
        <v>0</v>
      </c>
      <c r="F136" s="53">
        <v>0</v>
      </c>
      <c r="G136" s="605">
        <v>20115.738750000004</v>
      </c>
      <c r="H136" s="585">
        <v>6912.625</v>
      </c>
      <c r="I136" s="585">
        <f t="shared" si="7"/>
        <v>2281.1662500000002</v>
      </c>
      <c r="M136">
        <v>10508.93</v>
      </c>
    </row>
    <row r="137" spans="2:13">
      <c r="B137" s="584" t="s">
        <v>208</v>
      </c>
      <c r="C137" s="53">
        <v>11822.865</v>
      </c>
      <c r="D137" s="53">
        <v>1182877.64325</v>
      </c>
      <c r="E137" s="53">
        <v>0</v>
      </c>
      <c r="F137" s="53">
        <v>0</v>
      </c>
      <c r="G137" s="605">
        <v>1182877.64325</v>
      </c>
      <c r="H137" s="585">
        <v>11822.865</v>
      </c>
      <c r="I137" s="585">
        <f t="shared" si="7"/>
        <v>3901.5454500000001</v>
      </c>
    </row>
    <row r="138" spans="2:13">
      <c r="B138" s="584" t="s">
        <v>209</v>
      </c>
      <c r="C138" s="53">
        <v>7856.1549999999997</v>
      </c>
      <c r="D138" s="53">
        <v>907543.02559999994</v>
      </c>
      <c r="E138" s="53">
        <v>0</v>
      </c>
      <c r="F138" s="53">
        <v>0</v>
      </c>
      <c r="G138" s="605">
        <v>907543.02559999994</v>
      </c>
      <c r="H138" s="585">
        <v>7856.1549999999997</v>
      </c>
      <c r="I138" s="585">
        <f t="shared" si="7"/>
        <v>2592.5311500000003</v>
      </c>
    </row>
    <row r="139" spans="2:13">
      <c r="B139" s="587" t="s">
        <v>204</v>
      </c>
      <c r="C139" s="588">
        <v>8250.3700000000008</v>
      </c>
      <c r="D139" s="588">
        <v>376464.38310000004</v>
      </c>
      <c r="E139" s="588">
        <v>17297.374999999996</v>
      </c>
      <c r="F139" s="588">
        <v>789279.22124999983</v>
      </c>
      <c r="G139" s="606">
        <v>1165743.6043499999</v>
      </c>
      <c r="H139" s="590">
        <v>25547.744999999995</v>
      </c>
      <c r="I139" s="585">
        <f t="shared" si="7"/>
        <v>8430.7558499999996</v>
      </c>
    </row>
    <row r="140" spans="2:13">
      <c r="B140" s="587" t="s">
        <v>202</v>
      </c>
      <c r="C140" s="588">
        <v>7315.5150000000003</v>
      </c>
      <c r="D140" s="588">
        <v>446612.19075000001</v>
      </c>
      <c r="E140" s="588">
        <v>5899.2875000000004</v>
      </c>
      <c r="F140" s="588">
        <v>360151.50187500002</v>
      </c>
      <c r="G140" s="606">
        <v>806763.69262499991</v>
      </c>
      <c r="H140" s="590">
        <v>13214.802500000002</v>
      </c>
      <c r="I140" s="585">
        <f t="shared" si="7"/>
        <v>4360.884825000001</v>
      </c>
    </row>
    <row r="141" spans="2:13">
      <c r="B141" s="587" t="s">
        <v>203</v>
      </c>
      <c r="C141" s="588">
        <v>314.05</v>
      </c>
      <c r="D141" s="588">
        <v>26361.357</v>
      </c>
      <c r="E141" s="588">
        <v>54957.395000000004</v>
      </c>
      <c r="F141" s="588">
        <v>4613123.7363000009</v>
      </c>
      <c r="G141" s="606">
        <v>4639485.0933000008</v>
      </c>
      <c r="H141" s="590">
        <v>55271.445000000007</v>
      </c>
      <c r="I141" s="585">
        <f t="shared" si="7"/>
        <v>18239.576850000005</v>
      </c>
    </row>
    <row r="142" spans="2:13">
      <c r="B142" s="587" t="s">
        <v>201</v>
      </c>
      <c r="C142" s="588">
        <v>0</v>
      </c>
      <c r="D142" s="588">
        <v>0</v>
      </c>
      <c r="E142" s="588">
        <v>5027.2224999999999</v>
      </c>
      <c r="F142" s="588">
        <v>557066.52522499999</v>
      </c>
      <c r="G142" s="606">
        <v>557066.52522499999</v>
      </c>
      <c r="H142" s="590">
        <v>5027.2224999999999</v>
      </c>
      <c r="I142" s="585">
        <f t="shared" si="7"/>
        <v>1658.9834250000001</v>
      </c>
    </row>
    <row r="143" spans="2:13">
      <c r="B143" s="587" t="s">
        <v>206</v>
      </c>
      <c r="C143" s="588">
        <v>110.075</v>
      </c>
      <c r="D143" s="588">
        <v>8890.7577500000007</v>
      </c>
      <c r="E143" s="588">
        <v>43298.962500000009</v>
      </c>
      <c r="F143" s="588">
        <v>3497257.2011250006</v>
      </c>
      <c r="G143" s="606">
        <v>3506147.9588750005</v>
      </c>
      <c r="H143" s="590">
        <v>43409.037500000006</v>
      </c>
      <c r="I143" s="585">
        <f t="shared" si="7"/>
        <v>14324.982375000003</v>
      </c>
    </row>
    <row r="144" spans="2:13">
      <c r="B144" s="587" t="s">
        <v>207</v>
      </c>
      <c r="C144" s="588">
        <v>34.08</v>
      </c>
      <c r="D144" s="588">
        <v>3772.3151999999995</v>
      </c>
      <c r="E144" s="588">
        <v>97568.240000000049</v>
      </c>
      <c r="F144" s="588">
        <v>10799828.485600006</v>
      </c>
      <c r="G144" s="606">
        <v>10803600.800800005</v>
      </c>
      <c r="H144" s="590">
        <v>97602.320000000051</v>
      </c>
      <c r="I144" s="585">
        <f t="shared" si="7"/>
        <v>32208.765600000017</v>
      </c>
    </row>
    <row r="145" spans="2:13">
      <c r="B145" s="587" t="s">
        <v>205</v>
      </c>
      <c r="C145" s="588">
        <v>0</v>
      </c>
      <c r="D145" s="588">
        <v>0</v>
      </c>
      <c r="E145" s="588">
        <v>0</v>
      </c>
      <c r="F145" s="588">
        <v>0</v>
      </c>
      <c r="G145" s="606">
        <v>0</v>
      </c>
      <c r="H145" s="590">
        <v>0</v>
      </c>
      <c r="I145" s="585">
        <f t="shared" si="7"/>
        <v>0</v>
      </c>
    </row>
    <row r="146" spans="2:13" ht="15.75" thickBot="1">
      <c r="B146" s="587" t="s">
        <v>753</v>
      </c>
      <c r="C146" s="592">
        <v>0</v>
      </c>
      <c r="D146" s="592">
        <v>0</v>
      </c>
      <c r="E146" s="592">
        <v>3043.1800000000003</v>
      </c>
      <c r="F146" s="592">
        <v>499629.29240000003</v>
      </c>
      <c r="G146" s="607">
        <v>499629.29240000003</v>
      </c>
      <c r="H146" s="594">
        <v>3043.1800000000003</v>
      </c>
      <c r="I146" s="585">
        <f t="shared" si="7"/>
        <v>1004.2494000000002</v>
      </c>
    </row>
    <row r="147" spans="2:13" ht="16.5" thickTop="1" thickBot="1">
      <c r="B147" s="603" t="s">
        <v>241</v>
      </c>
      <c r="C147" s="596">
        <v>2345845.2350000003</v>
      </c>
      <c r="D147" s="597">
        <v>18565501.126400005</v>
      </c>
      <c r="E147" s="596">
        <v>227091.66250000003</v>
      </c>
      <c r="F147" s="597">
        <v>21116335.963775005</v>
      </c>
      <c r="G147" s="608">
        <v>39681837.09017501</v>
      </c>
      <c r="H147" s="598">
        <v>2572936.8975000004</v>
      </c>
      <c r="I147" s="598">
        <f>SUM(I133:I146)</f>
        <v>849069.17617500003</v>
      </c>
    </row>
    <row r="149" spans="2:13" ht="15.75" thickBot="1"/>
    <row r="150" spans="2:13" ht="18.75">
      <c r="B150" s="998" t="s">
        <v>762</v>
      </c>
      <c r="C150" s="999"/>
      <c r="D150" s="999"/>
      <c r="E150" s="999"/>
      <c r="F150" s="999"/>
      <c r="G150" s="999"/>
      <c r="H150" s="1000"/>
    </row>
    <row r="151" spans="2:13">
      <c r="B151" s="601" t="s">
        <v>744</v>
      </c>
      <c r="C151" s="573" t="s">
        <v>745</v>
      </c>
      <c r="D151" s="573" t="s">
        <v>746</v>
      </c>
      <c r="E151" s="573" t="s">
        <v>747</v>
      </c>
      <c r="F151" s="573" t="s">
        <v>746</v>
      </c>
      <c r="G151" s="604" t="s">
        <v>8</v>
      </c>
      <c r="H151" s="602" t="s">
        <v>756</v>
      </c>
      <c r="I151" s="583" t="s">
        <v>749</v>
      </c>
    </row>
    <row r="152" spans="2:13">
      <c r="B152" s="584" t="s">
        <v>199</v>
      </c>
      <c r="C152" s="53">
        <v>668041.7566666666</v>
      </c>
      <c r="D152" s="53">
        <v>1609980.6335666669</v>
      </c>
      <c r="E152" s="53">
        <v>0</v>
      </c>
      <c r="F152" s="53">
        <v>0</v>
      </c>
      <c r="G152" s="605">
        <v>1609980.6335666669</v>
      </c>
      <c r="H152" s="585">
        <v>668041.7566666666</v>
      </c>
      <c r="I152" s="585">
        <f t="shared" ref="I152:I165" si="8">H152*$I$1</f>
        <v>220453.77969999998</v>
      </c>
    </row>
    <row r="153" spans="2:13">
      <c r="B153" s="584" t="s">
        <v>198</v>
      </c>
      <c r="C153" s="53">
        <v>668041.7566666666</v>
      </c>
      <c r="D153" s="53">
        <v>1837114.8308333335</v>
      </c>
      <c r="E153" s="53">
        <v>0</v>
      </c>
      <c r="F153" s="53">
        <v>0</v>
      </c>
      <c r="G153" s="605">
        <v>1837114.8308333335</v>
      </c>
      <c r="H153" s="585">
        <v>668041.7566666666</v>
      </c>
      <c r="I153" s="585">
        <f t="shared" si="8"/>
        <v>220453.77969999998</v>
      </c>
      <c r="M153">
        <v>3058394.05</v>
      </c>
    </row>
    <row r="154" spans="2:13">
      <c r="B154" s="584" t="s">
        <v>200</v>
      </c>
      <c r="C154" s="53">
        <v>668041.7566666666</v>
      </c>
      <c r="D154" s="53">
        <v>10120832.613499999</v>
      </c>
      <c r="E154" s="53">
        <v>0</v>
      </c>
      <c r="F154" s="53">
        <v>0</v>
      </c>
      <c r="G154" s="605">
        <v>10120832.613499999</v>
      </c>
      <c r="H154" s="585">
        <v>668041.7566666666</v>
      </c>
      <c r="I154" s="585">
        <f t="shared" si="8"/>
        <v>220453.77969999998</v>
      </c>
      <c r="M154">
        <v>0</v>
      </c>
    </row>
    <row r="155" spans="2:13">
      <c r="B155" s="584" t="s">
        <v>751</v>
      </c>
      <c r="C155" s="53">
        <v>15290.205000000002</v>
      </c>
      <c r="D155" s="53">
        <v>44494.496550000003</v>
      </c>
      <c r="E155" s="53">
        <v>0</v>
      </c>
      <c r="F155" s="53">
        <v>0</v>
      </c>
      <c r="G155" s="605">
        <v>44494.496550000003</v>
      </c>
      <c r="H155" s="585">
        <v>15290.205000000002</v>
      </c>
      <c r="I155" s="585">
        <f t="shared" si="8"/>
        <v>5045.7676500000007</v>
      </c>
      <c r="M155">
        <v>492313.82</v>
      </c>
    </row>
    <row r="156" spans="2:13">
      <c r="B156" s="584" t="s">
        <v>208</v>
      </c>
      <c r="C156" s="53">
        <v>41998.470000000008</v>
      </c>
      <c r="D156" s="53">
        <v>4201946.9234999996</v>
      </c>
      <c r="E156" s="53">
        <v>0</v>
      </c>
      <c r="F156" s="53">
        <v>0</v>
      </c>
      <c r="G156" s="605">
        <v>4201946.9234999996</v>
      </c>
      <c r="H156" s="585">
        <v>41998.470000000008</v>
      </c>
      <c r="I156" s="585">
        <f t="shared" si="8"/>
        <v>13859.495100000004</v>
      </c>
    </row>
    <row r="157" spans="2:13">
      <c r="B157" s="584" t="s">
        <v>209</v>
      </c>
      <c r="C157" s="53">
        <v>6034.08</v>
      </c>
      <c r="D157" s="53">
        <v>697056.9216</v>
      </c>
      <c r="E157" s="53">
        <v>0</v>
      </c>
      <c r="F157" s="53">
        <v>0</v>
      </c>
      <c r="G157" s="605">
        <v>697056.9216</v>
      </c>
      <c r="H157" s="585">
        <v>6034.08</v>
      </c>
      <c r="I157" s="585">
        <f t="shared" si="8"/>
        <v>1991.2464</v>
      </c>
    </row>
    <row r="158" spans="2:13">
      <c r="B158" s="587" t="s">
        <v>204</v>
      </c>
      <c r="C158" s="588">
        <v>9336.4500000000007</v>
      </c>
      <c r="D158" s="588">
        <v>426022.21350000001</v>
      </c>
      <c r="E158" s="588">
        <v>31799.725000000002</v>
      </c>
      <c r="F158" s="588">
        <v>1451021.4517500002</v>
      </c>
      <c r="G158" s="606">
        <v>1877043.6652500003</v>
      </c>
      <c r="H158" s="590">
        <v>41136.175000000003</v>
      </c>
      <c r="I158" s="585">
        <f t="shared" si="8"/>
        <v>13574.937750000001</v>
      </c>
    </row>
    <row r="159" spans="2:13">
      <c r="B159" s="587" t="s">
        <v>202</v>
      </c>
      <c r="C159" s="588">
        <v>22969.864999999998</v>
      </c>
      <c r="D159" s="588">
        <v>1402310.25825</v>
      </c>
      <c r="E159" s="588">
        <v>44896.714999999997</v>
      </c>
      <c r="F159" s="588">
        <v>2740944.4507499998</v>
      </c>
      <c r="G159" s="606">
        <v>4143254.7089999993</v>
      </c>
      <c r="H159" s="590">
        <v>67866.579999999987</v>
      </c>
      <c r="I159" s="585">
        <f t="shared" si="8"/>
        <v>22395.971399999999</v>
      </c>
    </row>
    <row r="160" spans="2:13">
      <c r="B160" s="587" t="s">
        <v>203</v>
      </c>
      <c r="C160" s="588">
        <v>551.35500000000002</v>
      </c>
      <c r="D160" s="588">
        <v>46280.738700000002</v>
      </c>
      <c r="E160" s="588">
        <v>55070.01</v>
      </c>
      <c r="F160" s="588">
        <v>4622576.6393999998</v>
      </c>
      <c r="G160" s="606">
        <v>4668857.3780999994</v>
      </c>
      <c r="H160" s="590">
        <v>55621.365000000005</v>
      </c>
      <c r="I160" s="585">
        <f t="shared" si="8"/>
        <v>18355.050450000002</v>
      </c>
    </row>
    <row r="161" spans="2:13">
      <c r="B161" s="587" t="s">
        <v>201</v>
      </c>
      <c r="C161" s="588">
        <v>0</v>
      </c>
      <c r="D161" s="588">
        <v>0</v>
      </c>
      <c r="E161" s="588">
        <v>0</v>
      </c>
      <c r="F161" s="588">
        <v>0</v>
      </c>
      <c r="G161" s="606">
        <v>0</v>
      </c>
      <c r="H161" s="590">
        <v>0</v>
      </c>
      <c r="I161" s="585">
        <f t="shared" si="8"/>
        <v>0</v>
      </c>
    </row>
    <row r="162" spans="2:13">
      <c r="B162" s="587" t="s">
        <v>206</v>
      </c>
      <c r="C162" s="588">
        <v>369.44</v>
      </c>
      <c r="D162" s="588">
        <v>29839.668799999999</v>
      </c>
      <c r="E162" s="588">
        <v>8031.0024999999996</v>
      </c>
      <c r="F162" s="588">
        <v>648664.07192499994</v>
      </c>
      <c r="G162" s="606">
        <v>678503.74072499992</v>
      </c>
      <c r="H162" s="590">
        <v>8400.4424999999992</v>
      </c>
      <c r="I162" s="585">
        <f t="shared" si="8"/>
        <v>2772.146025</v>
      </c>
    </row>
    <row r="163" spans="2:13">
      <c r="B163" s="587" t="s">
        <v>207</v>
      </c>
      <c r="C163" s="588">
        <v>0</v>
      </c>
      <c r="D163" s="588">
        <v>0</v>
      </c>
      <c r="E163" s="588">
        <v>105797.58999999998</v>
      </c>
      <c r="F163" s="588">
        <v>11710735.237099996</v>
      </c>
      <c r="G163" s="606">
        <v>11710735.237099996</v>
      </c>
      <c r="H163" s="590">
        <v>105797.58999999998</v>
      </c>
      <c r="I163" s="585">
        <f t="shared" si="8"/>
        <v>34913.204699999995</v>
      </c>
    </row>
    <row r="164" spans="2:13">
      <c r="B164" s="587" t="s">
        <v>205</v>
      </c>
      <c r="C164" s="588">
        <v>0</v>
      </c>
      <c r="D164" s="588">
        <v>0</v>
      </c>
      <c r="E164" s="588">
        <v>81283.262500000026</v>
      </c>
      <c r="F164" s="588">
        <v>12306285.942500005</v>
      </c>
      <c r="G164" s="606">
        <v>12306285.942500005</v>
      </c>
      <c r="H164" s="590">
        <v>81283.262500000026</v>
      </c>
      <c r="I164" s="585">
        <f t="shared" si="8"/>
        <v>26823.47662500001</v>
      </c>
    </row>
    <row r="165" spans="2:13" ht="15.75" thickBot="1">
      <c r="B165" s="587" t="s">
        <v>753</v>
      </c>
      <c r="C165" s="592">
        <v>0</v>
      </c>
      <c r="D165" s="592">
        <v>0</v>
      </c>
      <c r="E165" s="592">
        <v>4299.55</v>
      </c>
      <c r="F165" s="592">
        <v>705900.11900000006</v>
      </c>
      <c r="G165" s="607">
        <v>705900.11900000006</v>
      </c>
      <c r="H165" s="594">
        <v>4299.55</v>
      </c>
      <c r="I165" s="585">
        <f t="shared" si="8"/>
        <v>1418.8515000000002</v>
      </c>
    </row>
    <row r="166" spans="2:13" ht="16.5" thickTop="1" thickBot="1">
      <c r="B166" s="603" t="s">
        <v>241</v>
      </c>
      <c r="C166" s="596">
        <v>2100675.1349999998</v>
      </c>
      <c r="D166" s="597">
        <v>20415879.298799999</v>
      </c>
      <c r="E166" s="596">
        <v>331177.85499999998</v>
      </c>
      <c r="F166" s="597">
        <v>34186127.912425004</v>
      </c>
      <c r="G166" s="608">
        <v>54602007.211224996</v>
      </c>
      <c r="H166" s="598">
        <v>2431852.9899999998</v>
      </c>
      <c r="I166" s="598">
        <f>SUM(I152:I165)</f>
        <v>802511.48670000012</v>
      </c>
    </row>
    <row r="167" spans="2:13" ht="15.75" thickBot="1"/>
    <row r="168" spans="2:13" ht="18.75">
      <c r="B168" s="998" t="s">
        <v>763</v>
      </c>
      <c r="C168" s="999"/>
      <c r="D168" s="999"/>
      <c r="E168" s="999"/>
      <c r="F168" s="999"/>
      <c r="G168" s="999"/>
      <c r="H168" s="1000"/>
    </row>
    <row r="169" spans="2:13">
      <c r="B169" s="601" t="s">
        <v>744</v>
      </c>
      <c r="C169" s="573" t="s">
        <v>745</v>
      </c>
      <c r="D169" s="573" t="s">
        <v>746</v>
      </c>
      <c r="E169" s="573" t="s">
        <v>747</v>
      </c>
      <c r="F169" s="573" t="s">
        <v>746</v>
      </c>
      <c r="G169" s="604" t="s">
        <v>8</v>
      </c>
      <c r="H169" s="602" t="s">
        <v>756</v>
      </c>
      <c r="I169" s="583" t="s">
        <v>749</v>
      </c>
    </row>
    <row r="170" spans="2:13">
      <c r="B170" s="584" t="s">
        <v>199</v>
      </c>
      <c r="C170" s="53">
        <v>828997.45499999996</v>
      </c>
      <c r="D170" s="53">
        <v>1997883.8665499999</v>
      </c>
      <c r="E170" s="53">
        <v>0</v>
      </c>
      <c r="F170" s="53">
        <v>0</v>
      </c>
      <c r="G170" s="605">
        <v>1997883.8665499999</v>
      </c>
      <c r="H170" s="585">
        <v>828997.45499999996</v>
      </c>
      <c r="I170" s="585">
        <f t="shared" ref="I170:I183" si="9">H170*$I$1</f>
        <v>273569.16015000001</v>
      </c>
    </row>
    <row r="171" spans="2:13">
      <c r="B171" s="584" t="s">
        <v>198</v>
      </c>
      <c r="C171" s="53">
        <v>828997.45499999996</v>
      </c>
      <c r="D171" s="53">
        <v>2279743.0012499997</v>
      </c>
      <c r="E171" s="53">
        <v>0</v>
      </c>
      <c r="F171" s="53">
        <v>0</v>
      </c>
      <c r="G171" s="605">
        <v>2279743.0012499997</v>
      </c>
      <c r="H171" s="585">
        <v>828997.45499999996</v>
      </c>
      <c r="I171" s="585">
        <f t="shared" si="9"/>
        <v>273569.16015000001</v>
      </c>
      <c r="M171">
        <v>1422710.17</v>
      </c>
    </row>
    <row r="172" spans="2:13">
      <c r="B172" s="584" t="s">
        <v>200</v>
      </c>
      <c r="C172" s="53">
        <v>828997.45499999996</v>
      </c>
      <c r="D172" s="53">
        <v>12559311.44325</v>
      </c>
      <c r="E172" s="53">
        <v>0</v>
      </c>
      <c r="F172" s="53">
        <v>0</v>
      </c>
      <c r="G172" s="605">
        <v>12559311.44325</v>
      </c>
      <c r="H172" s="585">
        <v>828997.45499999996</v>
      </c>
      <c r="I172" s="585">
        <f t="shared" si="9"/>
        <v>273569.16015000001</v>
      </c>
      <c r="M172">
        <v>0</v>
      </c>
    </row>
    <row r="173" spans="2:13">
      <c r="B173" s="584" t="s">
        <v>751</v>
      </c>
      <c r="C173" s="53">
        <v>5643.0650000000005</v>
      </c>
      <c r="D173" s="53">
        <v>16421.319150000003</v>
      </c>
      <c r="E173" s="53">
        <v>0</v>
      </c>
      <c r="F173" s="53">
        <v>0</v>
      </c>
      <c r="G173" s="605">
        <v>16421.319150000003</v>
      </c>
      <c r="H173" s="585">
        <v>5643.0650000000005</v>
      </c>
      <c r="I173" s="585">
        <f t="shared" si="9"/>
        <v>1862.2114500000002</v>
      </c>
      <c r="M173">
        <v>26076.35</v>
      </c>
    </row>
    <row r="174" spans="2:13">
      <c r="B174" s="584" t="s">
        <v>208</v>
      </c>
      <c r="C174" s="53">
        <v>32168.465</v>
      </c>
      <c r="D174" s="53">
        <v>3218454.92325</v>
      </c>
      <c r="E174" s="53">
        <v>0</v>
      </c>
      <c r="F174" s="53">
        <v>0</v>
      </c>
      <c r="G174" s="605">
        <v>3218454.92325</v>
      </c>
      <c r="H174" s="585">
        <v>32168.465</v>
      </c>
      <c r="I174" s="585">
        <f t="shared" si="9"/>
        <v>10615.59345</v>
      </c>
    </row>
    <row r="175" spans="2:13">
      <c r="B175" s="584" t="s">
        <v>209</v>
      </c>
      <c r="C175" s="53">
        <v>14388.79</v>
      </c>
      <c r="D175" s="53">
        <v>1662193.0208000001</v>
      </c>
      <c r="E175" s="53">
        <v>0</v>
      </c>
      <c r="F175" s="53">
        <v>0</v>
      </c>
      <c r="G175" s="605">
        <v>1662193.0208000001</v>
      </c>
      <c r="H175" s="585">
        <v>14388.79</v>
      </c>
      <c r="I175" s="585">
        <f t="shared" si="9"/>
        <v>4748.3007000000007</v>
      </c>
    </row>
    <row r="176" spans="2:13">
      <c r="B176" s="587" t="s">
        <v>204</v>
      </c>
      <c r="C176" s="588">
        <v>28202.494999999999</v>
      </c>
      <c r="D176" s="588">
        <v>1286879.8468500001</v>
      </c>
      <c r="E176" s="588">
        <v>0</v>
      </c>
      <c r="F176" s="588">
        <v>0</v>
      </c>
      <c r="G176" s="606">
        <v>1286879.8468500001</v>
      </c>
      <c r="H176" s="590">
        <v>28202.494999999999</v>
      </c>
      <c r="I176" s="585">
        <f t="shared" si="9"/>
        <v>9306.8233500000006</v>
      </c>
    </row>
    <row r="177" spans="2:9">
      <c r="B177" s="587" t="s">
        <v>202</v>
      </c>
      <c r="C177" s="588">
        <v>21298.065000000002</v>
      </c>
      <c r="D177" s="588">
        <v>1300246.8682499998</v>
      </c>
      <c r="E177" s="588">
        <v>22208.025000000005</v>
      </c>
      <c r="F177" s="588">
        <v>1355799.9262500003</v>
      </c>
      <c r="G177" s="606">
        <v>2656046.7944999998</v>
      </c>
      <c r="H177" s="590">
        <v>43506.090000000011</v>
      </c>
      <c r="I177" s="585">
        <f t="shared" si="9"/>
        <v>14357.009700000004</v>
      </c>
    </row>
    <row r="178" spans="2:9">
      <c r="B178" s="587" t="s">
        <v>203</v>
      </c>
      <c r="C178" s="588">
        <v>5455</v>
      </c>
      <c r="D178" s="588">
        <v>457892.7</v>
      </c>
      <c r="E178" s="588">
        <v>181994.33999999994</v>
      </c>
      <c r="F178" s="588">
        <v>15276604.899599994</v>
      </c>
      <c r="G178" s="606">
        <v>15734497.599599993</v>
      </c>
      <c r="H178" s="590">
        <v>187449.33999999994</v>
      </c>
      <c r="I178" s="585">
        <f t="shared" si="9"/>
        <v>61858.28219999998</v>
      </c>
    </row>
    <row r="179" spans="2:9">
      <c r="B179" s="587" t="s">
        <v>201</v>
      </c>
      <c r="C179" s="588">
        <v>0</v>
      </c>
      <c r="D179" s="588">
        <v>0</v>
      </c>
      <c r="E179" s="588">
        <v>36179.667499999996</v>
      </c>
      <c r="F179" s="588">
        <v>4009068.9556749999</v>
      </c>
      <c r="G179" s="606">
        <v>4009068.9556749999</v>
      </c>
      <c r="H179" s="590">
        <v>36179.667499999996</v>
      </c>
      <c r="I179" s="585">
        <f t="shared" si="9"/>
        <v>11939.290274999999</v>
      </c>
    </row>
    <row r="180" spans="2:9">
      <c r="B180" s="587" t="s">
        <v>206</v>
      </c>
      <c r="C180" s="588">
        <v>123.97499999999999</v>
      </c>
      <c r="D180" s="588">
        <v>10013.460749999998</v>
      </c>
      <c r="E180" s="588">
        <v>16565.700000000004</v>
      </c>
      <c r="F180" s="588">
        <v>1338011.5890000004</v>
      </c>
      <c r="G180" s="606">
        <v>1348025.0497500005</v>
      </c>
      <c r="H180" s="590">
        <v>16689.675000000003</v>
      </c>
      <c r="I180" s="585">
        <f t="shared" si="9"/>
        <v>5507.5927500000016</v>
      </c>
    </row>
    <row r="181" spans="2:9">
      <c r="B181" s="587" t="s">
        <v>207</v>
      </c>
      <c r="C181" s="588">
        <v>0</v>
      </c>
      <c r="D181" s="588">
        <v>0</v>
      </c>
      <c r="E181" s="588">
        <v>10321.719999999999</v>
      </c>
      <c r="F181" s="588">
        <v>1142511.1867999998</v>
      </c>
      <c r="G181" s="606">
        <v>1142511.1867999998</v>
      </c>
      <c r="H181" s="590">
        <v>10321.719999999999</v>
      </c>
      <c r="I181" s="585">
        <f t="shared" si="9"/>
        <v>3406.1675999999998</v>
      </c>
    </row>
    <row r="182" spans="2:9">
      <c r="B182" s="587" t="s">
        <v>205</v>
      </c>
      <c r="C182" s="588">
        <v>0</v>
      </c>
      <c r="D182" s="588">
        <v>0</v>
      </c>
      <c r="E182" s="588">
        <v>0</v>
      </c>
      <c r="F182" s="588">
        <v>0</v>
      </c>
      <c r="G182" s="606">
        <v>0</v>
      </c>
      <c r="H182" s="590">
        <v>0</v>
      </c>
      <c r="I182" s="585">
        <f t="shared" si="9"/>
        <v>0</v>
      </c>
    </row>
    <row r="183" spans="2:9" ht="15.75" thickBot="1">
      <c r="B183" s="587" t="s">
        <v>753</v>
      </c>
      <c r="C183" s="592">
        <v>0</v>
      </c>
      <c r="D183" s="592">
        <v>0</v>
      </c>
      <c r="E183" s="592">
        <v>5846.75</v>
      </c>
      <c r="F183" s="592">
        <v>959919.41500000004</v>
      </c>
      <c r="G183" s="607">
        <v>959919.41500000004</v>
      </c>
      <c r="H183" s="594">
        <v>5846.75</v>
      </c>
      <c r="I183" s="585">
        <f t="shared" si="9"/>
        <v>1929.4275</v>
      </c>
    </row>
    <row r="184" spans="2:9" ht="16.5" thickTop="1" thickBot="1">
      <c r="B184" s="603" t="s">
        <v>241</v>
      </c>
      <c r="C184" s="596">
        <v>2594272.2199999997</v>
      </c>
      <c r="D184" s="597">
        <v>24789040.450099997</v>
      </c>
      <c r="E184" s="596">
        <v>273116.2024999999</v>
      </c>
      <c r="F184" s="597">
        <v>24081915.972324993</v>
      </c>
      <c r="G184" s="608">
        <v>48870956.422424994</v>
      </c>
      <c r="H184" s="598">
        <v>2867388.4224999994</v>
      </c>
      <c r="I184" s="598">
        <f>SUM(I170:I183)</f>
        <v>946238.1794250001</v>
      </c>
    </row>
  </sheetData>
  <mergeCells count="11">
    <mergeCell ref="B76:H76"/>
    <mergeCell ref="A1:G1"/>
    <mergeCell ref="B3:H3"/>
    <mergeCell ref="B21:H21"/>
    <mergeCell ref="B39:H39"/>
    <mergeCell ref="B57:H57"/>
    <mergeCell ref="B94:H94"/>
    <mergeCell ref="B113:H113"/>
    <mergeCell ref="B131:H131"/>
    <mergeCell ref="B150:H150"/>
    <mergeCell ref="B168:H168"/>
  </mergeCells>
  <pageMargins left="0.51181102362204722" right="0.51181102362204722" top="0.78740157480314965" bottom="0.78740157480314965" header="0.31496062992125984" footer="0.31496062992125984"/>
  <pageSetup paperSize="9" scale="75" orientation="landscape" r:id="rId1"/>
  <headerFooter>
    <oddHeader>&amp;R&amp;A</oddHeader>
  </headerFooter>
  <rowBreaks count="4" manualBreakCount="4">
    <brk id="38" max="8" man="1"/>
    <brk id="75" max="8" man="1"/>
    <brk id="112" max="8" man="1"/>
    <brk id="149" max="8" man="1"/>
  </rowBreaks>
</worksheet>
</file>

<file path=xl/worksheets/sheet9.xml><?xml version="1.0" encoding="utf-8"?>
<worksheet xmlns="http://schemas.openxmlformats.org/spreadsheetml/2006/main" xmlns:r="http://schemas.openxmlformats.org/officeDocument/2006/relationships">
  <dimension ref="A1:H79"/>
  <sheetViews>
    <sheetView view="pageBreakPreview" topLeftCell="A61" zoomScaleNormal="100" zoomScaleSheetLayoutView="100" workbookViewId="0">
      <selection activeCell="F83" sqref="F83"/>
    </sheetView>
  </sheetViews>
  <sheetFormatPr defaultRowHeight="15"/>
  <cols>
    <col min="2" max="2" width="16.7109375" style="58" bestFit="1" customWidth="1"/>
    <col min="3" max="3" width="66.42578125" style="16" customWidth="1"/>
    <col min="4" max="6" width="18.7109375" style="69" customWidth="1"/>
    <col min="7" max="7" width="21.28515625" style="69" customWidth="1"/>
  </cols>
  <sheetData>
    <row r="1" spans="1:7" ht="24.75">
      <c r="B1" s="281"/>
      <c r="C1" s="283" t="s">
        <v>339</v>
      </c>
      <c r="D1" s="281"/>
      <c r="E1" s="281"/>
      <c r="F1" s="281"/>
      <c r="G1" s="281"/>
    </row>
    <row r="2" spans="1:7">
      <c r="B2" s="18"/>
      <c r="C2" s="18"/>
      <c r="D2" s="18"/>
      <c r="E2" s="18"/>
      <c r="G2" s="18" t="s">
        <v>196</v>
      </c>
    </row>
    <row r="3" spans="1:7">
      <c r="B3" s="18"/>
      <c r="C3" s="510" t="str">
        <f>capa!A22</f>
        <v>SEM  DESONERAÇÃO</v>
      </c>
      <c r="D3" s="18"/>
      <c r="E3" s="18"/>
      <c r="G3" s="284">
        <f>'ESTIMATIVA DE PREÇOS'!C47</f>
        <v>0.182</v>
      </c>
    </row>
    <row r="4" spans="1:7">
      <c r="B4" s="18"/>
      <c r="C4" s="18"/>
      <c r="D4" s="18"/>
      <c r="E4" s="18"/>
      <c r="F4" s="18"/>
      <c r="G4" s="18"/>
    </row>
    <row r="5" spans="1:7">
      <c r="B5" s="282"/>
      <c r="C5" s="1011" t="str">
        <f>capa!A15</f>
        <v>LOTE 9 - Cruzeiro; Sudoeste / Octogonal; SAI; Estrutural / Scia; Candangolândia e Núcleo Bandeirante</v>
      </c>
      <c r="D5" s="1011"/>
      <c r="E5" s="1011"/>
      <c r="F5" s="1011"/>
      <c r="G5" s="282"/>
    </row>
    <row r="6" spans="1:7">
      <c r="B6" s="59"/>
      <c r="C6" s="44" t="s">
        <v>211</v>
      </c>
      <c r="D6" s="279"/>
      <c r="E6" s="279"/>
      <c r="F6" s="279"/>
      <c r="G6" s="68"/>
    </row>
    <row r="7" spans="1:7">
      <c r="B7" s="60" t="s">
        <v>47</v>
      </c>
      <c r="C7" s="271" t="s">
        <v>46</v>
      </c>
      <c r="D7" s="20" t="s">
        <v>341</v>
      </c>
      <c r="E7" s="20" t="s">
        <v>359</v>
      </c>
      <c r="F7" s="20" t="s">
        <v>343</v>
      </c>
      <c r="G7" s="267" t="s">
        <v>340</v>
      </c>
    </row>
    <row r="8" spans="1:7">
      <c r="C8" s="17"/>
      <c r="D8" s="94"/>
      <c r="F8" s="280"/>
    </row>
    <row r="9" spans="1:7">
      <c r="A9" s="511">
        <v>35</v>
      </c>
      <c r="B9" s="260" t="s">
        <v>193</v>
      </c>
      <c r="C9" s="272" t="s">
        <v>135</v>
      </c>
      <c r="D9" s="81" t="e">
        <f>'ESTIMATIVA DE PREÇOS'!#REF!</f>
        <v>#REF!</v>
      </c>
      <c r="E9" s="81" t="e">
        <f>D9-E10</f>
        <v>#REF!</v>
      </c>
      <c r="F9" s="103" t="e">
        <f>E9*(1+$G$3)+E10</f>
        <v>#REF!</v>
      </c>
      <c r="G9" s="268" t="e">
        <f>'ESTIMATIVA DE PREÇOS'!#REF!</f>
        <v>#REF!</v>
      </c>
    </row>
    <row r="10" spans="1:7" s="300" customFormat="1">
      <c r="A10" s="295"/>
      <c r="B10" s="61"/>
      <c r="C10" s="296"/>
      <c r="D10" s="294"/>
      <c r="E10" s="294" t="e">
        <f>'ESTIMATIVA DE PREÇOS'!#REF!</f>
        <v>#REF!</v>
      </c>
      <c r="F10" s="297"/>
      <c r="G10" s="299"/>
    </row>
    <row r="11" spans="1:7">
      <c r="A11" s="511">
        <v>32</v>
      </c>
      <c r="B11" s="260" t="s">
        <v>194</v>
      </c>
      <c r="C11" s="272" t="s">
        <v>132</v>
      </c>
      <c r="D11" s="81" t="e">
        <f>'ESTIMATIVA DE PREÇOS'!#REF!</f>
        <v>#REF!</v>
      </c>
      <c r="E11" s="81" t="e">
        <f>D11-E12</f>
        <v>#REF!</v>
      </c>
      <c r="F11" s="103" t="e">
        <f>E11*(1+$G$3)+E12</f>
        <v>#REF!</v>
      </c>
      <c r="G11" s="268" t="e">
        <f>'ESTIMATIVA DE PREÇOS'!#REF!</f>
        <v>#REF!</v>
      </c>
    </row>
    <row r="12" spans="1:7" s="300" customFormat="1">
      <c r="A12" s="295"/>
      <c r="B12" s="61"/>
      <c r="C12" s="296"/>
      <c r="D12" s="294"/>
      <c r="E12" s="294" t="e">
        <f>'ESTIMATIVA DE PREÇOS'!#REF!</f>
        <v>#REF!</v>
      </c>
      <c r="F12" s="297"/>
      <c r="G12" s="299"/>
    </row>
    <row r="13" spans="1:7">
      <c r="A13" s="511">
        <v>34</v>
      </c>
      <c r="B13" s="260" t="s">
        <v>192</v>
      </c>
      <c r="C13" s="272" t="s">
        <v>139</v>
      </c>
      <c r="D13" s="81" t="e">
        <f>'ESTIMATIVA DE PREÇOS'!#REF!</f>
        <v>#REF!</v>
      </c>
      <c r="E13" s="81" t="e">
        <f>D13-E14</f>
        <v>#REF!</v>
      </c>
      <c r="F13" s="103" t="e">
        <f>E13*(1+$G$3)+E14</f>
        <v>#REF!</v>
      </c>
      <c r="G13" s="268" t="e">
        <f>'ESTIMATIVA DE PREÇOS'!#REF!</f>
        <v>#REF!</v>
      </c>
    </row>
    <row r="14" spans="1:7" s="300" customFormat="1">
      <c r="A14" s="295"/>
      <c r="B14" s="61"/>
      <c r="C14" s="296"/>
      <c r="D14" s="294"/>
      <c r="E14" s="294" t="e">
        <f>'ESTIMATIVA DE PREÇOS'!#REF!</f>
        <v>#REF!</v>
      </c>
      <c r="F14" s="297"/>
      <c r="G14" s="299"/>
    </row>
    <row r="15" spans="1:7">
      <c r="A15" s="511">
        <v>8</v>
      </c>
      <c r="B15" s="260" t="s">
        <v>157</v>
      </c>
      <c r="C15" s="272" t="s">
        <v>130</v>
      </c>
      <c r="D15" s="81" t="e">
        <f>'ESTIMATIVA DE PREÇOS'!#REF!</f>
        <v>#REF!</v>
      </c>
      <c r="E15" s="81" t="e">
        <f>D15-E16</f>
        <v>#REF!</v>
      </c>
      <c r="F15" s="103" t="e">
        <f>E15*(1+$G$3)+E16</f>
        <v>#REF!</v>
      </c>
      <c r="G15" s="268" t="e">
        <f>'ESTIMATIVA DE PREÇOS'!#REF!</f>
        <v>#REF!</v>
      </c>
    </row>
    <row r="16" spans="1:7" s="300" customFormat="1">
      <c r="A16" s="295"/>
      <c r="B16" s="61"/>
      <c r="C16" s="296"/>
      <c r="D16" s="294"/>
      <c r="E16" s="294" t="e">
        <f>'ESTIMATIVA DE PREÇOS'!#REF!</f>
        <v>#REF!</v>
      </c>
      <c r="F16" s="297"/>
      <c r="G16" s="299"/>
    </row>
    <row r="17" spans="1:7">
      <c r="A17" s="511">
        <v>29</v>
      </c>
      <c r="B17" s="260" t="s">
        <v>156</v>
      </c>
      <c r="C17" s="272" t="s">
        <v>44</v>
      </c>
      <c r="D17" s="81" t="e">
        <f>'ESTIMATIVA DE PREÇOS'!#REF!</f>
        <v>#REF!</v>
      </c>
      <c r="E17" s="81" t="e">
        <f>D17-E18</f>
        <v>#REF!</v>
      </c>
      <c r="F17" s="103" t="e">
        <f>E17*(1+$G$3)+E18</f>
        <v>#REF!</v>
      </c>
      <c r="G17" s="268" t="e">
        <f>'ESTIMATIVA DE PREÇOS'!#REF!</f>
        <v>#REF!</v>
      </c>
    </row>
    <row r="18" spans="1:7" s="300" customFormat="1">
      <c r="A18" s="295"/>
      <c r="B18" s="61"/>
      <c r="C18" s="296"/>
      <c r="D18" s="294"/>
      <c r="E18" s="294" t="e">
        <f>'ESTIMATIVA DE PREÇOS'!#REF!+'ESTIMATIVA DE PREÇOS'!#REF!</f>
        <v>#REF!</v>
      </c>
      <c r="F18" s="297"/>
      <c r="G18" s="299"/>
    </row>
    <row r="19" spans="1:7">
      <c r="A19" s="511">
        <v>19</v>
      </c>
      <c r="B19" s="261" t="s">
        <v>155</v>
      </c>
      <c r="C19" s="272" t="s">
        <v>143</v>
      </c>
      <c r="D19" s="81" t="e">
        <f>'ESTIMATIVA DE PREÇOS'!#REF!</f>
        <v>#REF!</v>
      </c>
      <c r="E19" s="81" t="e">
        <f>D19-E20</f>
        <v>#REF!</v>
      </c>
      <c r="F19" s="103" t="e">
        <f>E19*(1+$G$3)+E20</f>
        <v>#REF!</v>
      </c>
      <c r="G19" s="268" t="e">
        <f>'ESTIMATIVA DE PREÇOS'!#REF!</f>
        <v>#REF!</v>
      </c>
    </row>
    <row r="20" spans="1:7" s="300" customFormat="1">
      <c r="A20" s="295"/>
      <c r="B20" s="130"/>
      <c r="C20" s="296"/>
      <c r="D20" s="294"/>
      <c r="E20" s="294" t="e">
        <f>'ESTIMATIVA DE PREÇOS'!#REF!+'ESTIMATIVA DE PREÇOS'!#REF!</f>
        <v>#REF!</v>
      </c>
      <c r="F20" s="297"/>
      <c r="G20" s="299"/>
    </row>
    <row r="21" spans="1:7">
      <c r="A21" s="511">
        <v>31</v>
      </c>
      <c r="B21" s="260" t="s">
        <v>158</v>
      </c>
      <c r="C21" s="273" t="s">
        <v>256</v>
      </c>
      <c r="D21" s="81" t="e">
        <f>'ESTIMATIVA DE PREÇOS'!#REF!</f>
        <v>#REF!</v>
      </c>
      <c r="E21" s="81" t="e">
        <f>D21-E22</f>
        <v>#REF!</v>
      </c>
      <c r="F21" s="103" t="e">
        <f>E21*(1+$G$3)+E22</f>
        <v>#REF!</v>
      </c>
      <c r="G21" s="268" t="e">
        <f>'ESTIMATIVA DE PREÇOS'!#REF!</f>
        <v>#REF!</v>
      </c>
    </row>
    <row r="22" spans="1:7" s="300" customFormat="1">
      <c r="A22" s="295"/>
      <c r="B22" s="61"/>
      <c r="C22" s="301"/>
      <c r="D22" s="294"/>
      <c r="E22" s="294" t="e">
        <f>'ESTIMATIVA DE PREÇOS'!#REF!+'ESTIMATIVA DE PREÇOS'!#REF!</f>
        <v>#REF!</v>
      </c>
      <c r="F22" s="297"/>
      <c r="G22" s="299"/>
    </row>
    <row r="23" spans="1:7" ht="30">
      <c r="A23" s="511">
        <v>7</v>
      </c>
      <c r="B23" s="260" t="s">
        <v>160</v>
      </c>
      <c r="C23" s="39" t="s">
        <v>257</v>
      </c>
      <c r="D23" s="81" t="e">
        <f>'ESTIMATIVA DE PREÇOS'!#REF!</f>
        <v>#REF!</v>
      </c>
      <c r="E23" s="81" t="e">
        <f>D23-E24</f>
        <v>#REF!</v>
      </c>
      <c r="F23" s="103" t="e">
        <f>E23*(1+$G$3)+E24</f>
        <v>#REF!</v>
      </c>
      <c r="G23" s="268" t="e">
        <f>'ESTIMATIVA DE PREÇOS'!#REF!</f>
        <v>#REF!</v>
      </c>
    </row>
    <row r="24" spans="1:7" s="300" customFormat="1">
      <c r="A24" s="295"/>
      <c r="B24" s="61"/>
      <c r="C24" s="303"/>
      <c r="D24" s="294"/>
      <c r="E24" s="294" t="e">
        <f>'ESTIMATIVA DE PREÇOS'!#REF!+'ESTIMATIVA DE PREÇOS'!F26+'ESTIMATIVA DE PREÇOS'!F21</f>
        <v>#REF!</v>
      </c>
      <c r="F24" s="297"/>
      <c r="G24" s="299"/>
    </row>
    <row r="25" spans="1:7" ht="30">
      <c r="A25" s="511">
        <v>17</v>
      </c>
      <c r="B25" s="260" t="s">
        <v>163</v>
      </c>
      <c r="C25" s="39" t="s">
        <v>254</v>
      </c>
      <c r="D25" s="81" t="e">
        <f>'ESTIMATIVA DE PREÇOS'!#REF!</f>
        <v>#REF!</v>
      </c>
      <c r="E25" s="81" t="e">
        <f>D25-E26</f>
        <v>#REF!</v>
      </c>
      <c r="F25" s="103" t="e">
        <f>E25*(1+$G$3)+E26</f>
        <v>#REF!</v>
      </c>
      <c r="G25" s="268" t="e">
        <f>'ESTIMATIVA DE PREÇOS'!#REF!</f>
        <v>#REF!</v>
      </c>
    </row>
    <row r="26" spans="1:7" s="300" customFormat="1">
      <c r="A26" s="295"/>
      <c r="B26" s="61"/>
      <c r="C26" s="303"/>
      <c r="D26" s="294"/>
      <c r="E26" s="294" t="e">
        <f>'ESTIMATIVA DE PREÇOS'!#REF!+'ESTIMATIVA DE PREÇOS'!#REF!+'ESTIMATIVA DE PREÇOS'!#REF!</f>
        <v>#REF!</v>
      </c>
      <c r="F26" s="297"/>
      <c r="G26" s="299"/>
    </row>
    <row r="27" spans="1:7" ht="30">
      <c r="A27" s="511">
        <v>27</v>
      </c>
      <c r="B27" s="260" t="s">
        <v>165</v>
      </c>
      <c r="C27" s="39" t="s">
        <v>250</v>
      </c>
      <c r="D27" s="81" t="e">
        <f>'ESTIMATIVA DE PREÇOS'!#REF!</f>
        <v>#REF!</v>
      </c>
      <c r="E27" s="81" t="e">
        <f>D27-E28</f>
        <v>#REF!</v>
      </c>
      <c r="F27" s="103" t="e">
        <f>E27*(1+$G$3)+E28</f>
        <v>#REF!</v>
      </c>
      <c r="G27" s="268" t="e">
        <f>'ESTIMATIVA DE PREÇOS'!#REF!</f>
        <v>#REF!</v>
      </c>
    </row>
    <row r="28" spans="1:7" s="300" customFormat="1">
      <c r="A28" s="295"/>
      <c r="B28" s="61"/>
      <c r="C28" s="303"/>
      <c r="D28" s="294"/>
      <c r="E28" s="294" t="e">
        <f>'ESTIMATIVA DE PREÇOS'!#REF!+'ESTIMATIVA DE PREÇOS'!#REF!+'ESTIMATIVA DE PREÇOS'!#REF!</f>
        <v>#REF!</v>
      </c>
      <c r="F28" s="297"/>
      <c r="G28" s="299"/>
    </row>
    <row r="29" spans="1:7" ht="30">
      <c r="A29" s="511">
        <v>30</v>
      </c>
      <c r="B29" s="260" t="s">
        <v>170</v>
      </c>
      <c r="C29" s="39" t="s">
        <v>248</v>
      </c>
      <c r="D29" s="81" t="e">
        <f>'ESTIMATIVA DE PREÇOS'!#REF!</f>
        <v>#REF!</v>
      </c>
      <c r="E29" s="81" t="e">
        <f>D29-E30</f>
        <v>#REF!</v>
      </c>
      <c r="F29" s="103" t="e">
        <f>E29*(1+$G$3)+E30</f>
        <v>#REF!</v>
      </c>
      <c r="G29" s="268" t="e">
        <f>'ESTIMATIVA DE PREÇOS'!#REF!</f>
        <v>#REF!</v>
      </c>
    </row>
    <row r="30" spans="1:7" s="300" customFormat="1">
      <c r="A30" s="295"/>
      <c r="B30" s="61"/>
      <c r="C30" s="303"/>
      <c r="D30" s="294"/>
      <c r="E30" s="294" t="e">
        <f>'ESTIMATIVA DE PREÇOS'!#REF!+'ESTIMATIVA DE PREÇOS'!#REF!+'ESTIMATIVA DE PREÇOS'!#REF!+'ESTIMATIVA DE PREÇOS'!#REF!+'ESTIMATIVA DE PREÇOS'!#REF!</f>
        <v>#REF!</v>
      </c>
      <c r="F30" s="297"/>
      <c r="G30" s="299"/>
    </row>
    <row r="31" spans="1:7" ht="30">
      <c r="A31" s="511">
        <v>22</v>
      </c>
      <c r="B31" s="260" t="s">
        <v>175</v>
      </c>
      <c r="C31" s="39" t="s">
        <v>255</v>
      </c>
      <c r="D31" s="81" t="e">
        <f>'ESTIMATIVA DE PREÇOS'!#REF!</f>
        <v>#REF!</v>
      </c>
      <c r="E31" s="81" t="e">
        <f>D31-E32</f>
        <v>#REF!</v>
      </c>
      <c r="F31" s="103" t="e">
        <f>E31*(1+$G$3)+E32</f>
        <v>#REF!</v>
      </c>
      <c r="G31" s="268" t="e">
        <f>'ESTIMATIVA DE PREÇOS'!#REF!</f>
        <v>#REF!</v>
      </c>
    </row>
    <row r="32" spans="1:7" s="300" customFormat="1">
      <c r="A32" s="295"/>
      <c r="B32" s="61"/>
      <c r="C32" s="303"/>
      <c r="D32" s="294"/>
      <c r="E32" s="294" t="e">
        <f>'ESTIMATIVA DE PREÇOS'!#REF!+'ESTIMATIVA DE PREÇOS'!#REF!+'ESTIMATIVA DE PREÇOS'!#REF!+'ESTIMATIVA DE PREÇOS'!#REF!</f>
        <v>#REF!</v>
      </c>
      <c r="F32" s="297"/>
      <c r="G32" s="299"/>
    </row>
    <row r="33" spans="1:7" ht="30">
      <c r="A33" s="511">
        <v>21</v>
      </c>
      <c r="B33" s="260" t="s">
        <v>177</v>
      </c>
      <c r="C33" s="39" t="s">
        <v>253</v>
      </c>
      <c r="D33" s="81" t="e">
        <f>'ESTIMATIVA DE PREÇOS'!#REF!</f>
        <v>#REF!</v>
      </c>
      <c r="E33" s="81" t="e">
        <f>D33-E34</f>
        <v>#REF!</v>
      </c>
      <c r="F33" s="103" t="e">
        <f>E33*(1+$G$3)+E34</f>
        <v>#REF!</v>
      </c>
      <c r="G33" s="268" t="e">
        <f>'ESTIMATIVA DE PREÇOS'!#REF!</f>
        <v>#REF!</v>
      </c>
    </row>
    <row r="34" spans="1:7" s="300" customFormat="1">
      <c r="A34" s="295"/>
      <c r="B34" s="61"/>
      <c r="C34" s="303"/>
      <c r="D34" s="294"/>
      <c r="E34" s="294" t="e">
        <f>'ESTIMATIVA DE PREÇOS'!#REF!+'ESTIMATIVA DE PREÇOS'!#REF!+'ESTIMATIVA DE PREÇOS'!#REF!+'ESTIMATIVA DE PREÇOS'!#REF!</f>
        <v>#REF!</v>
      </c>
      <c r="F34" s="297"/>
      <c r="G34" s="299"/>
    </row>
    <row r="35" spans="1:7" ht="30">
      <c r="A35" s="511">
        <v>25</v>
      </c>
      <c r="B35" s="260" t="s">
        <v>178</v>
      </c>
      <c r="C35" s="39" t="s">
        <v>252</v>
      </c>
      <c r="D35" s="81" t="e">
        <f>'ESTIMATIVA DE PREÇOS'!#REF!</f>
        <v>#REF!</v>
      </c>
      <c r="E35" s="81" t="e">
        <f>D35-E36</f>
        <v>#REF!</v>
      </c>
      <c r="F35" s="103" t="e">
        <f>E35*(1+$G$3)+E36</f>
        <v>#REF!</v>
      </c>
      <c r="G35" s="268" t="e">
        <f>'ESTIMATIVA DE PREÇOS'!#REF!</f>
        <v>#REF!</v>
      </c>
    </row>
    <row r="36" spans="1:7" s="300" customFormat="1">
      <c r="A36" s="295"/>
      <c r="B36" s="61"/>
      <c r="C36" s="303"/>
      <c r="D36" s="294"/>
      <c r="E36" s="294" t="e">
        <f>'ESTIMATIVA DE PREÇOS'!#REF!+'ESTIMATIVA DE PREÇOS'!#REF!+'ESTIMATIVA DE PREÇOS'!#REF!+'ESTIMATIVA DE PREÇOS'!#REF!+'ESTIMATIVA DE PREÇOS'!#REF!+'ESTIMATIVA DE PREÇOS'!#REF!</f>
        <v>#REF!</v>
      </c>
      <c r="F36" s="297"/>
      <c r="G36" s="299"/>
    </row>
    <row r="37" spans="1:7">
      <c r="A37" s="511">
        <v>15</v>
      </c>
      <c r="B37" s="260" t="s">
        <v>181</v>
      </c>
      <c r="C37" s="273" t="s">
        <v>239</v>
      </c>
      <c r="D37" s="81" t="e">
        <f>'ESTIMATIVA DE PREÇOS'!#REF!</f>
        <v>#REF!</v>
      </c>
      <c r="E37" s="81" t="e">
        <f>D37-E38</f>
        <v>#REF!</v>
      </c>
      <c r="F37" s="103" t="e">
        <f>E37*(1+$G$3)+E38</f>
        <v>#REF!</v>
      </c>
      <c r="G37" s="268" t="e">
        <f>'ESTIMATIVA DE PREÇOS'!#REF!</f>
        <v>#REF!</v>
      </c>
    </row>
    <row r="38" spans="1:7" s="300" customFormat="1">
      <c r="A38" s="295"/>
      <c r="B38" s="61"/>
      <c r="C38" s="301"/>
      <c r="D38" s="294"/>
      <c r="E38" s="294" t="e">
        <f>'ESTIMATIVA DE PREÇOS'!#REF!+'ESTIMATIVA DE PREÇOS'!#REF!</f>
        <v>#REF!</v>
      </c>
      <c r="F38" s="297"/>
      <c r="G38" s="299"/>
    </row>
    <row r="39" spans="1:7">
      <c r="A39" s="511">
        <v>20</v>
      </c>
      <c r="B39" s="260" t="s">
        <v>182</v>
      </c>
      <c r="C39" s="273" t="s">
        <v>240</v>
      </c>
      <c r="D39" s="81" t="e">
        <f>'ESTIMATIVA DE PREÇOS'!#REF!</f>
        <v>#REF!</v>
      </c>
      <c r="E39" s="81" t="e">
        <f>D39-E40</f>
        <v>#REF!</v>
      </c>
      <c r="F39" s="103" t="e">
        <f>E39*(1+$G$3)+E40</f>
        <v>#REF!</v>
      </c>
      <c r="G39" s="268" t="e">
        <f>'ESTIMATIVA DE PREÇOS'!#REF!</f>
        <v>#REF!</v>
      </c>
    </row>
    <row r="40" spans="1:7" s="300" customFormat="1">
      <c r="A40" s="295"/>
      <c r="B40" s="61"/>
      <c r="C40" s="301"/>
      <c r="D40" s="294"/>
      <c r="E40" s="294" t="e">
        <f>'ESTIMATIVA DE PREÇOS'!#REF!+'ESTIMATIVA DE PREÇOS'!#REF!</f>
        <v>#REF!</v>
      </c>
      <c r="F40" s="297"/>
      <c r="G40" s="299"/>
    </row>
    <row r="41" spans="1:7">
      <c r="A41" s="511">
        <v>11</v>
      </c>
      <c r="B41" s="260" t="s">
        <v>183</v>
      </c>
      <c r="C41" s="273" t="s">
        <v>238</v>
      </c>
      <c r="D41" s="81" t="e">
        <f>'ESTIMATIVA DE PREÇOS'!#REF!</f>
        <v>#REF!</v>
      </c>
      <c r="E41" s="81" t="e">
        <f>D41-E42</f>
        <v>#REF!</v>
      </c>
      <c r="F41" s="103" t="e">
        <f>E41*(1+$G$3)+E42</f>
        <v>#REF!</v>
      </c>
      <c r="G41" s="268" t="e">
        <f>'ESTIMATIVA DE PREÇOS'!#REF!</f>
        <v>#REF!</v>
      </c>
    </row>
    <row r="42" spans="1:7" s="300" customFormat="1">
      <c r="A42" s="295"/>
      <c r="B42" s="61"/>
      <c r="C42" s="301"/>
      <c r="D42" s="294"/>
      <c r="E42" s="294" t="e">
        <f>'ESTIMATIVA DE PREÇOS'!#REF!+'ESTIMATIVA DE PREÇOS'!#REF!+'ESTIMATIVA DE PREÇOS'!#REF!+'ESTIMATIVA DE PREÇOS'!#REF!+'ESTIMATIVA DE PREÇOS'!#REF!</f>
        <v>#REF!</v>
      </c>
      <c r="F42" s="297"/>
      <c r="G42" s="299"/>
    </row>
    <row r="43" spans="1:7" ht="30">
      <c r="A43" s="511">
        <v>12</v>
      </c>
      <c r="B43" s="260" t="s">
        <v>224</v>
      </c>
      <c r="C43" s="263" t="s">
        <v>251</v>
      </c>
      <c r="D43" s="81" t="e">
        <f>'ESTIMATIVA DE PREÇOS'!#REF!</f>
        <v>#REF!</v>
      </c>
      <c r="E43" s="81" t="e">
        <f>D43-E44</f>
        <v>#REF!</v>
      </c>
      <c r="F43" s="103" t="e">
        <f>E43*(1+$G$3)+E44</f>
        <v>#REF!</v>
      </c>
      <c r="G43" s="268" t="e">
        <f>'ESTIMATIVA DE PREÇOS'!#REF!</f>
        <v>#REF!</v>
      </c>
    </row>
    <row r="44" spans="1:7" s="300" customFormat="1">
      <c r="A44" s="295"/>
      <c r="B44" s="61"/>
      <c r="C44" s="304"/>
      <c r="D44" s="294"/>
      <c r="E44" s="294" t="e">
        <f>'ESTIMATIVA DE PREÇOS'!#REF!+'ESTIMATIVA DE PREÇOS'!#REF!</f>
        <v>#REF!</v>
      </c>
      <c r="F44" s="297"/>
      <c r="G44" s="299"/>
    </row>
    <row r="45" spans="1:7" ht="30">
      <c r="A45" s="511">
        <v>2</v>
      </c>
      <c r="B45" s="260" t="s">
        <v>226</v>
      </c>
      <c r="C45" s="263" t="s">
        <v>249</v>
      </c>
      <c r="D45" s="81" t="e">
        <f>'ESTIMATIVA DE PREÇOS'!#REF!</f>
        <v>#REF!</v>
      </c>
      <c r="E45" s="81" t="e">
        <f>D45-E46</f>
        <v>#REF!</v>
      </c>
      <c r="F45" s="103" t="e">
        <f>E45*(1+$G$3)+E46</f>
        <v>#REF!</v>
      </c>
      <c r="G45" s="268" t="e">
        <f>'ESTIMATIVA DE PREÇOS'!#REF!</f>
        <v>#REF!</v>
      </c>
    </row>
    <row r="46" spans="1:7" s="300" customFormat="1">
      <c r="A46" s="295"/>
      <c r="B46" s="61"/>
      <c r="C46" s="304"/>
      <c r="D46" s="294"/>
      <c r="E46" s="294" t="e">
        <f>'ESTIMATIVA DE PREÇOS'!#REF!+'ESTIMATIVA DE PREÇOS'!#REF!</f>
        <v>#REF!</v>
      </c>
      <c r="F46" s="297"/>
      <c r="G46" s="299"/>
    </row>
    <row r="47" spans="1:7" ht="30">
      <c r="A47" s="511">
        <v>6</v>
      </c>
      <c r="B47" s="260" t="s">
        <v>225</v>
      </c>
      <c r="C47" s="263" t="s">
        <v>247</v>
      </c>
      <c r="D47" s="81" t="e">
        <f>'ESTIMATIVA DE PREÇOS'!#REF!</f>
        <v>#REF!</v>
      </c>
      <c r="E47" s="81" t="e">
        <f>D47-E48</f>
        <v>#REF!</v>
      </c>
      <c r="F47" s="103" t="e">
        <f>E47*(1+$G$3)+E48</f>
        <v>#REF!</v>
      </c>
      <c r="G47" s="269" t="e">
        <f>'ESTIMATIVA DE PREÇOS'!#REF!</f>
        <v>#REF!</v>
      </c>
    </row>
    <row r="48" spans="1:7" s="300" customFormat="1">
      <c r="A48" s="295"/>
      <c r="B48" s="305"/>
      <c r="C48" s="306"/>
      <c r="D48" s="294"/>
      <c r="E48" s="294" t="e">
        <f>'ESTIMATIVA DE PREÇOS'!#REF!+'ESTIMATIVA DE PREÇOS'!#REF!+'ESTIMATIVA DE PREÇOS'!#REF!+'ESTIMATIVA DE PREÇOS'!#REF!</f>
        <v>#REF!</v>
      </c>
      <c r="F48" s="297"/>
      <c r="G48" s="308"/>
    </row>
    <row r="49" spans="1:8">
      <c r="A49" s="511">
        <v>3</v>
      </c>
      <c r="B49" s="265"/>
      <c r="C49" s="274" t="s">
        <v>246</v>
      </c>
      <c r="D49" s="91" t="e">
        <f>'ESTIMATIVA DE PREÇOS'!#REF!</f>
        <v>#REF!</v>
      </c>
      <c r="E49" s="91"/>
      <c r="F49" s="318" t="e">
        <f>D49*(1+$G$3)</f>
        <v>#REF!</v>
      </c>
      <c r="G49" s="270" t="e">
        <f>'ESTIMATIVA DE PREÇOS'!#REF!</f>
        <v>#REF!</v>
      </c>
    </row>
    <row r="50" spans="1:8">
      <c r="B50" s="249"/>
      <c r="C50" s="370" t="s">
        <v>99</v>
      </c>
      <c r="D50" s="371"/>
      <c r="E50" s="371"/>
      <c r="F50" s="103"/>
      <c r="G50" s="264"/>
    </row>
    <row r="51" spans="1:8">
      <c r="B51" s="5"/>
      <c r="C51" s="372" t="s">
        <v>95</v>
      </c>
      <c r="D51" s="373" t="e">
        <f>'ESTIMATIVA DE PREÇOS'!#REF!</f>
        <v>#REF!</v>
      </c>
      <c r="E51" s="373"/>
      <c r="F51" s="103" t="e">
        <f>D51*(1+$G$3)</f>
        <v>#REF!</v>
      </c>
      <c r="G51" s="269">
        <v>95.87</v>
      </c>
      <c r="H51" s="125"/>
    </row>
    <row r="52" spans="1:8" s="300" customFormat="1">
      <c r="B52" s="374"/>
      <c r="C52" s="375"/>
      <c r="D52" s="309"/>
      <c r="E52" s="309"/>
      <c r="F52" s="297"/>
      <c r="G52" s="310"/>
      <c r="H52" s="311"/>
    </row>
    <row r="53" spans="1:8">
      <c r="B53" s="377"/>
      <c r="C53" s="378" t="s">
        <v>342</v>
      </c>
      <c r="D53" s="373" t="e">
        <f>'ESTIMATIVA DE PREÇOS'!#REF!+'ESTIMATIVA DE PREÇOS'!#REF!</f>
        <v>#REF!</v>
      </c>
      <c r="E53" s="285"/>
      <c r="F53" s="103" t="e">
        <f>D53*(1+$G$3)</f>
        <v>#REF!</v>
      </c>
      <c r="G53" s="269"/>
      <c r="H53" s="125"/>
    </row>
    <row r="54" spans="1:8" s="300" customFormat="1">
      <c r="B54" s="379"/>
      <c r="C54" s="380"/>
      <c r="D54" s="312"/>
      <c r="E54" s="312"/>
      <c r="F54" s="297"/>
      <c r="G54" s="310"/>
      <c r="H54" s="311"/>
    </row>
    <row r="55" spans="1:8">
      <c r="B55" s="5"/>
      <c r="C55" s="372" t="s">
        <v>328</v>
      </c>
      <c r="D55" s="286" t="e">
        <f>'ESTIMATIVA DE PREÇOS'!#REF!</f>
        <v>#REF!</v>
      </c>
      <c r="E55" s="286"/>
      <c r="F55" s="103" t="e">
        <f>D55*(1+$G$3)</f>
        <v>#REF!</v>
      </c>
      <c r="G55" s="269">
        <v>45.024000000000001</v>
      </c>
      <c r="H55" s="125"/>
    </row>
    <row r="56" spans="1:8" s="300" customFormat="1">
      <c r="B56" s="374"/>
      <c r="C56" s="375"/>
      <c r="D56" s="313"/>
      <c r="E56" s="313"/>
      <c r="F56" s="297"/>
      <c r="G56" s="310"/>
      <c r="H56" s="311"/>
    </row>
    <row r="57" spans="1:8">
      <c r="B57" s="5"/>
      <c r="C57" s="372" t="s">
        <v>97</v>
      </c>
      <c r="D57" s="286" t="e">
        <f>'ESTIMATIVA DE PREÇOS'!#REF!</f>
        <v>#REF!</v>
      </c>
      <c r="E57" s="286"/>
      <c r="F57" s="103" t="e">
        <f>D57*(1+$G$3)</f>
        <v>#REF!</v>
      </c>
      <c r="G57" s="269">
        <v>33.549999999999997</v>
      </c>
      <c r="H57" s="125"/>
    </row>
    <row r="58" spans="1:8" s="300" customFormat="1">
      <c r="B58" s="374"/>
      <c r="C58" s="375"/>
      <c r="D58" s="313"/>
      <c r="E58" s="313"/>
      <c r="F58" s="297"/>
      <c r="G58" s="310"/>
      <c r="H58" s="311"/>
    </row>
    <row r="59" spans="1:8">
      <c r="B59" s="5"/>
      <c r="C59" s="372" t="s">
        <v>98</v>
      </c>
      <c r="D59" s="266" t="e">
        <f>'ESTIMATIVA DE PREÇOS'!#REF!+'ESTIMATIVA DE PREÇOS'!#REF!</f>
        <v>#REF!</v>
      </c>
      <c r="E59" s="81" t="e">
        <f>D59-E60</f>
        <v>#REF!</v>
      </c>
      <c r="F59" s="103" t="e">
        <f>E59*(1+$G$3)+E60</f>
        <v>#REF!</v>
      </c>
      <c r="G59" s="269">
        <v>161.7696401314</v>
      </c>
      <c r="H59" s="259"/>
    </row>
    <row r="60" spans="1:8" s="300" customFormat="1">
      <c r="B60" s="374"/>
      <c r="C60" s="375"/>
      <c r="D60" s="314"/>
      <c r="E60" s="294" t="e">
        <f>'ESTIMATIVA DE PREÇOS'!#REF!+'ESTIMATIVA DE PREÇOS'!#REF!+'ESTIMATIVA DE PREÇOS'!#REF!+'ESTIMATIVA DE PREÇOS'!#REF!</f>
        <v>#REF!</v>
      </c>
      <c r="F60" s="297"/>
      <c r="G60" s="310"/>
      <c r="H60" s="315"/>
    </row>
    <row r="61" spans="1:8">
      <c r="B61" s="24"/>
      <c r="C61" s="372" t="s">
        <v>111</v>
      </c>
      <c r="D61" s="266" t="e">
        <f>'ESTIMATIVA DE PREÇOS'!#REF!</f>
        <v>#REF!</v>
      </c>
      <c r="E61" s="266"/>
      <c r="F61" s="103" t="e">
        <f>D61*(1+$G$3)</f>
        <v>#REF!</v>
      </c>
      <c r="G61" s="269">
        <v>4.0782799999999995</v>
      </c>
      <c r="H61" s="259"/>
    </row>
    <row r="62" spans="1:8" s="300" customFormat="1">
      <c r="B62" s="382"/>
      <c r="C62" s="375"/>
      <c r="D62" s="314"/>
      <c r="E62" s="314"/>
      <c r="F62" s="297"/>
      <c r="G62" s="310"/>
      <c r="H62" s="315"/>
    </row>
    <row r="63" spans="1:8" ht="30">
      <c r="B63" s="24"/>
      <c r="C63" s="372" t="s">
        <v>337</v>
      </c>
      <c r="D63" s="266" t="e">
        <f>'ESTIMATIVA DE PREÇOS'!#REF!</f>
        <v>#REF!</v>
      </c>
      <c r="E63" s="266"/>
      <c r="F63" s="103" t="e">
        <f>D63*(1+$G$3)</f>
        <v>#REF!</v>
      </c>
      <c r="G63" s="269">
        <v>41.653649253731345</v>
      </c>
      <c r="H63" s="259"/>
    </row>
    <row r="64" spans="1:8" s="300" customFormat="1">
      <c r="B64" s="382"/>
      <c r="C64" s="375"/>
      <c r="D64" s="314"/>
      <c r="E64" s="314"/>
      <c r="F64" s="297"/>
      <c r="G64" s="310"/>
      <c r="H64" s="315"/>
    </row>
    <row r="65" spans="2:8">
      <c r="B65" s="24"/>
      <c r="C65" s="372" t="s">
        <v>114</v>
      </c>
      <c r="D65" s="266">
        <f>'ESTIMATIVA DE PREÇOS'!F35</f>
        <v>61493.760000000002</v>
      </c>
      <c r="E65" s="266"/>
      <c r="F65" s="103">
        <f>D65*(1+$G$3)</f>
        <v>72685.624320000003</v>
      </c>
      <c r="G65" s="269">
        <v>13.784999999999998</v>
      </c>
      <c r="H65" s="259"/>
    </row>
    <row r="66" spans="2:8" s="300" customFormat="1">
      <c r="B66" s="382"/>
      <c r="C66" s="375"/>
      <c r="D66" s="314"/>
      <c r="E66" s="314"/>
      <c r="F66" s="297"/>
      <c r="G66" s="310"/>
      <c r="H66" s="315"/>
    </row>
    <row r="67" spans="2:8">
      <c r="B67" s="24"/>
      <c r="C67" s="372" t="s">
        <v>110</v>
      </c>
      <c r="D67" s="266" t="e">
        <f>'ESTIMATIVA DE PREÇOS'!#REF!</f>
        <v>#REF!</v>
      </c>
      <c r="E67" s="266"/>
      <c r="F67" s="103" t="e">
        <f>D67*(1+$G$3)</f>
        <v>#REF!</v>
      </c>
      <c r="G67" s="269">
        <v>2.5</v>
      </c>
      <c r="H67" s="259"/>
    </row>
    <row r="68" spans="2:8" s="300" customFormat="1">
      <c r="B68" s="382"/>
      <c r="C68" s="375"/>
      <c r="D68" s="314"/>
      <c r="E68" s="314"/>
      <c r="F68" s="297"/>
      <c r="G68" s="310"/>
      <c r="H68" s="316"/>
    </row>
    <row r="69" spans="2:8" s="4" customFormat="1">
      <c r="B69" s="24"/>
      <c r="C69" s="372" t="s">
        <v>430</v>
      </c>
      <c r="D69" s="266" t="e">
        <f>'ESTIMATIVA DE PREÇOS'!#REF!</f>
        <v>#REF!</v>
      </c>
      <c r="E69" s="266"/>
      <c r="F69" s="103" t="e">
        <f>D69*(1+$G$3)</f>
        <v>#REF!</v>
      </c>
      <c r="G69" s="269"/>
      <c r="H69" s="99"/>
    </row>
    <row r="70" spans="2:8" s="300" customFormat="1">
      <c r="B70" s="382"/>
      <c r="C70" s="375"/>
      <c r="D70" s="314"/>
      <c r="E70" s="314"/>
      <c r="F70" s="297"/>
      <c r="G70" s="310"/>
      <c r="H70" s="316"/>
    </row>
    <row r="71" spans="2:8">
      <c r="B71" s="24"/>
      <c r="C71" s="372" t="s">
        <v>100</v>
      </c>
      <c r="D71" s="266" t="e">
        <f>'ESTIMATIVA DE PREÇOS'!#REF!</f>
        <v>#REF!</v>
      </c>
      <c r="E71" s="266"/>
      <c r="F71" s="103" t="e">
        <f>D71*(1+$G$3)</f>
        <v>#REF!</v>
      </c>
      <c r="G71" s="27"/>
    </row>
    <row r="72" spans="2:8" s="300" customFormat="1">
      <c r="B72" s="382"/>
      <c r="C72" s="375"/>
      <c r="D72" s="314"/>
      <c r="E72" s="314"/>
      <c r="F72" s="297"/>
      <c r="G72" s="317"/>
    </row>
    <row r="73" spans="2:8">
      <c r="B73" s="24"/>
      <c r="C73" s="372" t="s">
        <v>338</v>
      </c>
      <c r="D73" s="266">
        <f>'CCU - ADM LOCAL'!F16</f>
        <v>104252.76240000001</v>
      </c>
      <c r="E73" s="266"/>
      <c r="F73" s="103">
        <f>D73*(1+$G$3)</f>
        <v>123226.7651568</v>
      </c>
      <c r="G73" s="27"/>
    </row>
    <row r="74" spans="2:8">
      <c r="B74" s="62"/>
      <c r="C74" s="9"/>
      <c r="D74" s="72"/>
      <c r="E74" s="72"/>
      <c r="F74" s="103"/>
    </row>
    <row r="75" spans="2:8">
      <c r="B75" s="519"/>
      <c r="C75" s="520" t="s">
        <v>13044</v>
      </c>
      <c r="D75" s="409"/>
      <c r="E75" s="409"/>
      <c r="F75" s="522" t="e">
        <f>SUM(F8:F74)</f>
        <v>#REF!</v>
      </c>
    </row>
    <row r="76" spans="2:8">
      <c r="B76" s="518"/>
      <c r="C76" s="521" t="s">
        <v>652</v>
      </c>
      <c r="D76" s="86"/>
      <c r="E76" s="86"/>
      <c r="F76" s="523" t="e">
        <f>F75/'ESTIMATIVA DE PREÇOS'!F55</f>
        <v>#REF!</v>
      </c>
    </row>
    <row r="79" spans="2:8">
      <c r="F79" s="891" t="e">
        <f>F76+'RESUMO DAS ATIVIDADES - DOMINGO'!F76+'RESUMO DAS ATIVIDADES - SÁBADO'!F76</f>
        <v>#REF!</v>
      </c>
    </row>
  </sheetData>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0.xml><?xml version="1.0" encoding="utf-8"?>
<worksheet xmlns="http://schemas.openxmlformats.org/spreadsheetml/2006/main" xmlns:r="http://schemas.openxmlformats.org/officeDocument/2006/relationships">
  <dimension ref="A1:G76"/>
  <sheetViews>
    <sheetView view="pageBreakPreview" topLeftCell="B58" zoomScaleNormal="100" zoomScaleSheetLayoutView="100" workbookViewId="0">
      <selection activeCell="D27" sqref="D27"/>
    </sheetView>
  </sheetViews>
  <sheetFormatPr defaultRowHeight="15"/>
  <cols>
    <col min="2" max="2" width="16.7109375" style="58" bestFit="1" customWidth="1"/>
    <col min="3" max="3" width="66.42578125" style="16" customWidth="1"/>
    <col min="4" max="6" width="17.7109375" style="70" customWidth="1"/>
    <col min="7" max="7" width="16.85546875"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11" t="str">
        <f>capa!A15</f>
        <v>LOTE 9 - Cruzeiro; Sudoeste / Octogonal; SAI; Estrutural / Scia; Candangolândia e Núcleo Bandeirante</v>
      </c>
      <c r="D5" s="1011"/>
      <c r="E5" s="1011"/>
      <c r="F5" s="1011"/>
    </row>
    <row r="6" spans="1:7">
      <c r="B6" s="59"/>
      <c r="C6" s="44" t="s">
        <v>211</v>
      </c>
      <c r="D6" s="67"/>
      <c r="E6" s="67"/>
      <c r="F6" s="67"/>
    </row>
    <row r="7" spans="1:7">
      <c r="B7" s="60" t="s">
        <v>47</v>
      </c>
      <c r="C7" s="271" t="s">
        <v>46</v>
      </c>
      <c r="D7" s="275" t="s">
        <v>362</v>
      </c>
      <c r="E7" s="275"/>
      <c r="F7" s="275" t="s">
        <v>648</v>
      </c>
    </row>
    <row r="8" spans="1:7">
      <c r="C8" s="17"/>
      <c r="D8" s="69"/>
      <c r="E8" s="94"/>
      <c r="F8" s="69"/>
    </row>
    <row r="9" spans="1:7">
      <c r="A9" s="511">
        <v>35</v>
      </c>
      <c r="B9" s="260" t="s">
        <v>193</v>
      </c>
      <c r="C9" s="272" t="s">
        <v>135</v>
      </c>
      <c r="D9" s="276" t="e">
        <f>'ESTIMATIVA DE PREÇOS'!#REF!</f>
        <v>#REF!</v>
      </c>
      <c r="E9" s="81" t="e">
        <f>D9-E10</f>
        <v>#REF!</v>
      </c>
      <c r="F9" s="103"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6">
      <c r="A17" s="511">
        <v>29</v>
      </c>
      <c r="B17" s="260" t="s">
        <v>156</v>
      </c>
      <c r="C17" s="272" t="s">
        <v>44</v>
      </c>
      <c r="D17" s="276" t="e">
        <f>'ESTIMATIVA DE PREÇOS'!#REF!</f>
        <v>#REF!</v>
      </c>
      <c r="E17" s="81" t="e">
        <f>D17-E18</f>
        <v>#REF!</v>
      </c>
      <c r="F17" s="103" t="e">
        <f>E17*(1+$G$3)+E18</f>
        <v>#REF!</v>
      </c>
    </row>
    <row r="18" spans="1:6" s="300" customFormat="1">
      <c r="A18" s="295"/>
      <c r="B18" s="61"/>
      <c r="C18" s="296"/>
      <c r="D18" s="298"/>
      <c r="E18" s="294" t="e">
        <f>'ESTIMATIVA DE PREÇOS'!#REF!+'ESTIMATIVA DE PREÇOS'!#REF!</f>
        <v>#REF!</v>
      </c>
      <c r="F18" s="297"/>
    </row>
    <row r="19" spans="1:6">
      <c r="A19" s="511">
        <v>19</v>
      </c>
      <c r="B19" s="261" t="s">
        <v>155</v>
      </c>
      <c r="C19" s="272" t="s">
        <v>143</v>
      </c>
      <c r="D19" s="276" t="e">
        <f>'ESTIMATIVA DE PREÇOS'!#REF!</f>
        <v>#REF!</v>
      </c>
      <c r="E19" s="81" t="e">
        <f>D19-E20</f>
        <v>#REF!</v>
      </c>
      <c r="F19" s="103" t="e">
        <f>E19*(1+$G$3)+E20</f>
        <v>#REF!</v>
      </c>
    </row>
    <row r="20" spans="1:6" s="300" customFormat="1">
      <c r="A20" s="295"/>
      <c r="B20" s="130"/>
      <c r="C20" s="296"/>
      <c r="D20" s="298"/>
      <c r="E20" s="294" t="e">
        <f>'ESTIMATIVA DE PREÇOS'!#REF!+'ESTIMATIVA DE PREÇOS'!#REF!</f>
        <v>#REF!</v>
      </c>
      <c r="F20" s="297"/>
    </row>
    <row r="21" spans="1:6">
      <c r="A21" s="511">
        <v>31</v>
      </c>
      <c r="B21" s="260" t="s">
        <v>158</v>
      </c>
      <c r="C21" s="273" t="s">
        <v>256</v>
      </c>
      <c r="D21" s="277" t="e">
        <f>'ESTIMATIVA DE PREÇOS'!#REF!</f>
        <v>#REF!</v>
      </c>
      <c r="E21" s="81" t="e">
        <f>D21-E22</f>
        <v>#REF!</v>
      </c>
      <c r="F21" s="103" t="e">
        <f>E21*(1+$G$3)+E22</f>
        <v>#REF!</v>
      </c>
    </row>
    <row r="22" spans="1:6" s="300" customFormat="1">
      <c r="A22" s="295"/>
      <c r="B22" s="61"/>
      <c r="C22" s="301"/>
      <c r="D22" s="302"/>
      <c r="E22" s="294" t="e">
        <f>'ESTIMATIVA DE PREÇOS'!#REF!+'ESTIMATIVA DE PREÇOS'!#REF!</f>
        <v>#REF!</v>
      </c>
      <c r="F22" s="297"/>
    </row>
    <row r="23" spans="1:6" ht="30">
      <c r="A23" s="511">
        <v>7</v>
      </c>
      <c r="B23" s="260" t="s">
        <v>160</v>
      </c>
      <c r="C23" s="39" t="s">
        <v>257</v>
      </c>
      <c r="D23" s="277" t="e">
        <f>'ESTIMATIVA DE PREÇOS'!#REF!</f>
        <v>#REF!</v>
      </c>
      <c r="E23" s="81" t="e">
        <f>D23-E24</f>
        <v>#REF!</v>
      </c>
      <c r="F23" s="103" t="e">
        <f>E23*(1+$G$3)+E24</f>
        <v>#REF!</v>
      </c>
    </row>
    <row r="24" spans="1:6" s="300" customFormat="1">
      <c r="A24" s="295"/>
      <c r="B24" s="61"/>
      <c r="C24" s="303"/>
      <c r="D24" s="302"/>
      <c r="E24" s="294" t="e">
        <f>'ESTIMATIVA DE PREÇOS'!#REF!</f>
        <v>#REF!</v>
      </c>
      <c r="F24" s="297"/>
    </row>
    <row r="25" spans="1:6" ht="30">
      <c r="A25" s="511">
        <v>17</v>
      </c>
      <c r="B25" s="260" t="s">
        <v>163</v>
      </c>
      <c r="C25" s="39" t="s">
        <v>254</v>
      </c>
      <c r="D25" s="277" t="e">
        <f>'ESTIMATIVA DE PREÇOS'!#REF!</f>
        <v>#REF!</v>
      </c>
      <c r="E25" s="81" t="e">
        <f>D25-E26</f>
        <v>#REF!</v>
      </c>
      <c r="F25" s="103" t="e">
        <f>E25*(1+$G$3)+E26</f>
        <v>#REF!</v>
      </c>
    </row>
    <row r="26" spans="1:6" s="300" customFormat="1">
      <c r="A26" s="295"/>
      <c r="B26" s="61"/>
      <c r="C26" s="303"/>
      <c r="D26" s="302"/>
      <c r="E26" s="294" t="e">
        <f>'ESTIMATIVA DE PREÇOS'!#REF!+'ESTIMATIVA DE PREÇOS'!#REF!+'ESTIMATIVA DE PREÇOS'!#REF!</f>
        <v>#REF!</v>
      </c>
      <c r="F26" s="297"/>
    </row>
    <row r="27" spans="1:6" ht="30">
      <c r="A27" s="511">
        <v>27</v>
      </c>
      <c r="B27" s="260" t="s">
        <v>165</v>
      </c>
      <c r="C27" s="39" t="s">
        <v>250</v>
      </c>
      <c r="D27" s="276" t="e">
        <f>'ESTIMATIVA DE PREÇOS'!#REF!</f>
        <v>#REF!</v>
      </c>
      <c r="E27" s="81" t="e">
        <f>D27-E28</f>
        <v>#REF!</v>
      </c>
      <c r="F27" s="103" t="e">
        <f>E27*(1+$G$3)+E28</f>
        <v>#REF!</v>
      </c>
    </row>
    <row r="28" spans="1:6" s="300" customFormat="1">
      <c r="A28" s="295"/>
      <c r="B28" s="61"/>
      <c r="C28" s="303"/>
      <c r="D28" s="298"/>
      <c r="E28" s="294" t="e">
        <f>'ESTIMATIVA DE PREÇOS'!#REF!+'ESTIMATIVA DE PREÇOS'!#REF!+'ESTIMATIVA DE PREÇOS'!#REF!</f>
        <v>#REF!</v>
      </c>
      <c r="F28" s="297"/>
    </row>
    <row r="29" spans="1:6" ht="30">
      <c r="A29" s="511">
        <v>30</v>
      </c>
      <c r="B29" s="260" t="s">
        <v>170</v>
      </c>
      <c r="C29" s="39" t="s">
        <v>248</v>
      </c>
      <c r="D29" s="276" t="e">
        <f>'ESTIMATIVA DE PREÇOS'!#REF!</f>
        <v>#REF!</v>
      </c>
      <c r="E29" s="81" t="e">
        <f>D29-E30</f>
        <v>#REF!</v>
      </c>
      <c r="F29" s="103" t="e">
        <f>E29*(1+$G$3)+E30</f>
        <v>#REF!</v>
      </c>
    </row>
    <row r="30" spans="1:6" s="300" customFormat="1">
      <c r="A30" s="295"/>
      <c r="B30" s="61"/>
      <c r="C30" s="303"/>
      <c r="D30" s="298"/>
      <c r="E30" s="294" t="e">
        <f>'ESTIMATIVA DE PREÇOS'!#REF!+'ESTIMATIVA DE PREÇOS'!#REF!+'ESTIMATIVA DE PREÇOS'!#REF!+'ESTIMATIVA DE PREÇOS'!#REF!+'ESTIMATIVA DE PREÇOS'!#REF!</f>
        <v>#REF!</v>
      </c>
      <c r="F30" s="297"/>
    </row>
    <row r="31" spans="1:6" ht="30">
      <c r="A31" s="511">
        <v>22</v>
      </c>
      <c r="B31" s="260" t="s">
        <v>175</v>
      </c>
      <c r="C31" s="39" t="s">
        <v>255</v>
      </c>
      <c r="D31" s="276" t="e">
        <f>'ESTIMATIVA DE PREÇOS'!#REF!</f>
        <v>#REF!</v>
      </c>
      <c r="E31" s="81" t="e">
        <f>D31-E32</f>
        <v>#REF!</v>
      </c>
      <c r="F31" s="103" t="e">
        <f>E31*(1+$G$3)+E32</f>
        <v>#REF!</v>
      </c>
    </row>
    <row r="32" spans="1:6"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336</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654</v>
      </c>
      <c r="D75" s="409"/>
      <c r="E75" s="409"/>
      <c r="F75" s="522" t="e">
        <f>SUM(F8:F74)</f>
        <v>#REF!</v>
      </c>
    </row>
    <row r="76" spans="2:6">
      <c r="B76" s="518"/>
      <c r="C76" s="521" t="s">
        <v>652</v>
      </c>
      <c r="D76" s="86"/>
      <c r="E76" s="86"/>
      <c r="F76" s="523" t="e">
        <f>F75/'ESTIMATIVA DE PREÇOS'!F55</f>
        <v>#REF!</v>
      </c>
    </row>
  </sheetData>
  <sheetProtection algorithmName="SHA-512" hashValue="DxaDtIwq2r/gyc7YYIwrKNMTqiSuGFNMWl/zNkNg1sv3x4QCwYffEU7fJ6ryk+LESaTPrnsAfDr17nSeEB/DJg==" saltValue="CHmd/mXvS9tgOSScwVAL8g=="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ignoredErrors>
    <ignoredError sqref="E10:E35 E36:E47" formula="1"/>
  </ignoredErrors>
  <drawing r:id="rId2"/>
</worksheet>
</file>

<file path=xl/worksheets/sheet11.xml><?xml version="1.0" encoding="utf-8"?>
<worksheet xmlns="http://schemas.openxmlformats.org/spreadsheetml/2006/main" xmlns:r="http://schemas.openxmlformats.org/officeDocument/2006/relationships">
  <dimension ref="A1:H76"/>
  <sheetViews>
    <sheetView view="pageBreakPreview" topLeftCell="C64"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11" t="str">
        <f>capa!A15</f>
        <v>LOTE 9 - Cruzeiro; Sudoeste / Octogonal; SAI; Estrutural / Scia; Candangolândia e Núcleo Bandeirante</v>
      </c>
      <c r="D5" s="1011"/>
      <c r="E5" s="1011"/>
      <c r="F5" s="1011"/>
    </row>
    <row r="6" spans="1:7">
      <c r="B6" s="59"/>
      <c r="C6" s="44" t="s">
        <v>211</v>
      </c>
      <c r="D6" s="67"/>
      <c r="E6" s="67"/>
      <c r="F6" s="67"/>
    </row>
    <row r="7" spans="1:7">
      <c r="B7" s="60" t="s">
        <v>47</v>
      </c>
      <c r="C7" s="271" t="s">
        <v>46</v>
      </c>
      <c r="D7" s="275" t="s">
        <v>634</v>
      </c>
      <c r="E7" s="275"/>
      <c r="F7" s="275" t="s">
        <v>649</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653</v>
      </c>
      <c r="D75" s="409"/>
      <c r="E75" s="409"/>
      <c r="F75" s="522" t="e">
        <f>SUM(F8:F74)</f>
        <v>#REF!</v>
      </c>
    </row>
    <row r="76" spans="2:6">
      <c r="B76" s="518"/>
      <c r="C76" s="521" t="s">
        <v>652</v>
      </c>
      <c r="D76" s="86"/>
      <c r="E76" s="86"/>
      <c r="F76" s="523" t="e">
        <f>F75/'ESTIMATIVA DE PREÇOS'!F55</f>
        <v>#REF!</v>
      </c>
    </row>
  </sheetData>
  <sheetProtection algorithmName="SHA-512" hashValue="e042NwZsrFSIH1t1eIOP+pWCq4mORKr+GYtrCVuSPojwxOgOM4RPvLMqbqEvX7slUBpSFz3dgvuGDERMEVzjGA==" saltValue="A5qjmrFX36NmBAP2Q09uzw=="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2.xml><?xml version="1.0" encoding="utf-8"?>
<worksheet xmlns="http://schemas.openxmlformats.org/spreadsheetml/2006/main" xmlns:r="http://schemas.openxmlformats.org/officeDocument/2006/relationships">
  <dimension ref="A1:H78"/>
  <sheetViews>
    <sheetView view="pageBreakPreview" topLeftCell="B55"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11" t="str">
        <f>capa!A15</f>
        <v>LOTE 9 - Cruzeiro; Sudoeste / Octogonal; SAI; Estrutural / Scia; Candangolândia e Núcleo Bandeirante</v>
      </c>
      <c r="D5" s="1011"/>
      <c r="E5" s="1011"/>
      <c r="F5" s="1011"/>
    </row>
    <row r="6" spans="1:7">
      <c r="B6" s="59"/>
      <c r="C6" s="44" t="s">
        <v>211</v>
      </c>
      <c r="D6" s="67"/>
      <c r="E6" s="67"/>
      <c r="F6" s="67"/>
    </row>
    <row r="7" spans="1:7">
      <c r="B7" s="60" t="s">
        <v>47</v>
      </c>
      <c r="C7" s="271" t="s">
        <v>46</v>
      </c>
      <c r="D7" s="275" t="s">
        <v>635</v>
      </c>
      <c r="E7" s="275"/>
      <c r="F7" s="275" t="s">
        <v>650</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515"/>
      <c r="C74" s="219"/>
      <c r="D74" s="516"/>
      <c r="E74" s="318"/>
      <c r="F74" s="517"/>
    </row>
    <row r="75" spans="2:6">
      <c r="B75" s="519"/>
      <c r="C75" s="520" t="s">
        <v>651</v>
      </c>
      <c r="D75" s="409"/>
      <c r="E75" s="409"/>
      <c r="F75" s="522" t="e">
        <f>SUM(F8:F74)</f>
        <v>#REF!</v>
      </c>
    </row>
    <row r="76" spans="2:6">
      <c r="B76" s="518"/>
      <c r="C76" s="521" t="s">
        <v>652</v>
      </c>
      <c r="D76" s="86"/>
      <c r="E76" s="86"/>
      <c r="F76" s="523" t="e">
        <f>F75/'ESTIMATIVA DE PREÇOS'!F55</f>
        <v>#REF!</v>
      </c>
    </row>
    <row r="78" spans="2:6">
      <c r="D78" s="70" t="e">
        <f>SUM(D9:D77)</f>
        <v>#REF!</v>
      </c>
    </row>
  </sheetData>
  <sheetProtection algorithmName="SHA-512" hashValue="gu8kIo3T/C/gaROTMQfckvkkV6rBaUp7BiNz3NLdcZmLW3kbFFafEQ+MsR3qMNuLkH3v8mvb4LXBygFDqpHT/w==" saltValue="OMNntaULgoom70iTBEhsxA=="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3.xml><?xml version="1.0" encoding="utf-8"?>
<worksheet xmlns="http://schemas.openxmlformats.org/spreadsheetml/2006/main" xmlns:r="http://schemas.openxmlformats.org/officeDocument/2006/relationships">
  <dimension ref="A1:J28"/>
  <sheetViews>
    <sheetView view="pageBreakPreview" topLeftCell="A13" zoomScaleNormal="160" zoomScaleSheetLayoutView="100" workbookViewId="0">
      <selection activeCell="N18" sqref="N18"/>
    </sheetView>
  </sheetViews>
  <sheetFormatPr defaultRowHeight="15"/>
  <cols>
    <col min="1" max="1" width="13.42578125" style="16" customWidth="1"/>
    <col min="2" max="2" width="8.85546875" style="16" customWidth="1"/>
    <col min="3" max="3" width="38.42578125" style="16" customWidth="1"/>
    <col min="4" max="4" width="6.85546875" style="18" bestFit="1" customWidth="1"/>
    <col min="5" max="5" width="12.28515625" style="18" customWidth="1"/>
    <col min="6" max="6" width="10.28515625" style="18" bestFit="1" customWidth="1"/>
    <col min="7" max="7" width="14.85546875" customWidth="1"/>
    <col min="8" max="8" width="11.7109375" bestFit="1" customWidth="1"/>
    <col min="9" max="9" width="8.140625" bestFit="1" customWidth="1"/>
    <col min="10" max="10" width="13.7109375" bestFit="1" customWidth="1"/>
    <col min="11" max="11" width="9.42578125" bestFit="1" customWidth="1"/>
    <col min="12" max="12" width="13" bestFit="1" customWidth="1"/>
    <col min="13" max="13" width="9.28515625" bestFit="1" customWidth="1"/>
    <col min="14" max="14" width="15" customWidth="1"/>
  </cols>
  <sheetData>
    <row r="1" spans="1:10">
      <c r="A1" s="18"/>
      <c r="B1" s="18"/>
      <c r="C1" s="989"/>
      <c r="D1" s="989"/>
      <c r="E1" s="989"/>
      <c r="F1" s="989"/>
      <c r="G1" s="989"/>
    </row>
    <row r="2" spans="1:10">
      <c r="A2" s="18"/>
      <c r="B2" s="18"/>
      <c r="C2" s="989" t="str">
        <f>capa!A15</f>
        <v>LOTE 9 - Cruzeiro; Sudoeste / Octogonal; SAI; Estrutural / Scia; Candangolândia e Núcleo Bandeirante</v>
      </c>
      <c r="D2" s="989"/>
      <c r="E2" s="989"/>
      <c r="F2" s="989"/>
      <c r="G2" s="989"/>
    </row>
    <row r="3" spans="1:10">
      <c r="A3" s="18"/>
      <c r="B3" s="18"/>
      <c r="C3" s="989" t="str">
        <f>capa!A19</f>
        <v>INTERESSADO: PROCESSO 00112-00012738/2021-12</v>
      </c>
      <c r="D3" s="989"/>
      <c r="E3" s="989"/>
      <c r="F3" s="989"/>
      <c r="G3" s="989"/>
    </row>
    <row r="4" spans="1:10">
      <c r="A4" s="18"/>
      <c r="B4" s="18"/>
      <c r="C4" s="989"/>
      <c r="D4" s="989"/>
      <c r="E4" s="989"/>
      <c r="F4" s="989"/>
      <c r="G4" s="989"/>
    </row>
    <row r="5" spans="1:10">
      <c r="A5" s="240"/>
      <c r="B5" s="240"/>
      <c r="C5" s="747"/>
      <c r="D5" s="240"/>
      <c r="E5" s="240"/>
      <c r="F5" s="240"/>
    </row>
    <row r="6" spans="1:10">
      <c r="A6" s="187"/>
      <c r="B6" s="188"/>
      <c r="C6" s="43" t="s">
        <v>293</v>
      </c>
      <c r="D6" s="188"/>
      <c r="E6" s="188"/>
      <c r="F6" s="188"/>
      <c r="G6" s="190"/>
      <c r="H6" s="190"/>
      <c r="I6" s="191"/>
      <c r="J6" s="4"/>
    </row>
    <row r="7" spans="1:10">
      <c r="A7" s="192"/>
      <c r="B7" s="193" t="s">
        <v>294</v>
      </c>
      <c r="C7" s="748" t="s">
        <v>295</v>
      </c>
      <c r="D7" s="193" t="s">
        <v>296</v>
      </c>
      <c r="E7" s="193" t="s">
        <v>297</v>
      </c>
      <c r="F7" s="193" t="s">
        <v>298</v>
      </c>
      <c r="G7" s="194"/>
      <c r="H7" s="194" t="s">
        <v>299</v>
      </c>
      <c r="I7" s="195"/>
      <c r="J7" s="4"/>
    </row>
    <row r="8" spans="1:10" s="18" customFormat="1">
      <c r="A8" s="226"/>
      <c r="B8" s="227"/>
      <c r="C8" s="228"/>
      <c r="D8" s="229"/>
      <c r="E8" s="229"/>
      <c r="F8" s="230"/>
      <c r="G8" s="231"/>
      <c r="H8" s="232"/>
      <c r="I8" s="233"/>
    </row>
    <row r="9" spans="1:10" s="18" customFormat="1" ht="15" customHeight="1">
      <c r="A9" s="196">
        <v>10900</v>
      </c>
      <c r="B9" s="197" t="s">
        <v>322</v>
      </c>
      <c r="C9" s="198"/>
      <c r="D9" s="198"/>
      <c r="E9" s="198"/>
      <c r="F9" s="198"/>
      <c r="G9" s="199" t="s">
        <v>281</v>
      </c>
      <c r="H9" s="200"/>
      <c r="I9" s="201" t="e">
        <f>SUM(H10:H16)</f>
        <v>#REF!</v>
      </c>
      <c r="J9" s="216" t="e">
        <f>I9*#REF!</f>
        <v>#REF!</v>
      </c>
    </row>
    <row r="10" spans="1:10" s="18" customFormat="1" ht="22.5">
      <c r="A10" s="202"/>
      <c r="B10" s="203">
        <v>88253</v>
      </c>
      <c r="C10" s="204" t="e">
        <f>VLOOKUP($B10,#REF!,2,FALSE)</f>
        <v>#REF!</v>
      </c>
      <c r="D10" s="211" t="e">
        <f>VLOOKUP($B10,#REF!,3,FALSE)</f>
        <v>#REF!</v>
      </c>
      <c r="E10" s="211" t="e">
        <f>VLOOKUP($B10,#REF!,5,FALSE)</f>
        <v>#REF!</v>
      </c>
      <c r="F10" s="205">
        <v>5.4999999999999997E-3</v>
      </c>
      <c r="G10" s="206"/>
      <c r="H10" s="207" t="e">
        <f t="shared" ref="H10:H15" si="0">F10*E10</f>
        <v>#REF!</v>
      </c>
      <c r="I10" s="208"/>
    </row>
    <row r="11" spans="1:10" s="18" customFormat="1" ht="22.5">
      <c r="A11" s="202"/>
      <c r="B11" s="203">
        <v>88258</v>
      </c>
      <c r="C11" s="204" t="e">
        <f>VLOOKUP($B11,#REF!,2,FALSE)</f>
        <v>#REF!</v>
      </c>
      <c r="D11" s="211" t="e">
        <f>VLOOKUP($B11,#REF!,3,FALSE)</f>
        <v>#REF!</v>
      </c>
      <c r="E11" s="211" t="e">
        <f>VLOOKUP($B11,#REF!,5,FALSE)</f>
        <v>#REF!</v>
      </c>
      <c r="F11" s="205">
        <v>1E-3</v>
      </c>
      <c r="G11" s="206"/>
      <c r="H11" s="207" t="e">
        <f t="shared" si="0"/>
        <v>#REF!</v>
      </c>
      <c r="I11" s="208"/>
    </row>
    <row r="12" spans="1:10" s="18" customFormat="1" ht="22.5">
      <c r="A12" s="202"/>
      <c r="B12" s="203">
        <v>88597</v>
      </c>
      <c r="C12" s="204" t="e">
        <f>VLOOKUP($B12,#REF!,2,FALSE)</f>
        <v>#REF!</v>
      </c>
      <c r="D12" s="211" t="e">
        <f>VLOOKUP($B12,#REF!,3,FALSE)</f>
        <v>#REF!</v>
      </c>
      <c r="E12" s="211" t="e">
        <f>VLOOKUP($B12,#REF!,5,FALSE)</f>
        <v>#REF!</v>
      </c>
      <c r="F12" s="205">
        <v>2E-3</v>
      </c>
      <c r="G12" s="206"/>
      <c r="H12" s="207" t="e">
        <f t="shared" si="0"/>
        <v>#REF!</v>
      </c>
      <c r="I12" s="208"/>
    </row>
    <row r="13" spans="1:10" s="18" customFormat="1" ht="22.5">
      <c r="A13" s="202"/>
      <c r="B13" s="203">
        <v>90781</v>
      </c>
      <c r="C13" s="204" t="e">
        <f>VLOOKUP($B13,#REF!,2,FALSE)</f>
        <v>#REF!</v>
      </c>
      <c r="D13" s="211" t="e">
        <f>VLOOKUP($B13,#REF!,3,FALSE)</f>
        <v>#REF!</v>
      </c>
      <c r="E13" s="211" t="e">
        <f>VLOOKUP($B13,#REF!,5,FALSE)</f>
        <v>#REF!</v>
      </c>
      <c r="F13" s="205">
        <v>2.7000000000000001E-3</v>
      </c>
      <c r="G13" s="206"/>
      <c r="H13" s="207" t="e">
        <f t="shared" si="0"/>
        <v>#REF!</v>
      </c>
      <c r="I13" s="208"/>
    </row>
    <row r="14" spans="1:10" s="18" customFormat="1" ht="33.75">
      <c r="A14" s="202"/>
      <c r="B14" s="203">
        <v>7247</v>
      </c>
      <c r="C14" s="204" t="e">
        <f>VLOOKUP($B14,#REF!,2,FALSE)</f>
        <v>#REF!</v>
      </c>
      <c r="D14" s="211" t="e">
        <f>VLOOKUP($B14,#REF!,3,FALSE)</f>
        <v>#REF!</v>
      </c>
      <c r="E14" s="211" t="e">
        <f>VLOOKUP($B14,#REF!,5,FALSE)</f>
        <v>#REF!</v>
      </c>
      <c r="F14" s="205">
        <v>2.7000000000000001E-3</v>
      </c>
      <c r="G14" s="206"/>
      <c r="H14" s="207" t="e">
        <f t="shared" si="0"/>
        <v>#REF!</v>
      </c>
      <c r="I14" s="208"/>
    </row>
    <row r="15" spans="1:10" s="18" customFormat="1">
      <c r="A15" s="202"/>
      <c r="B15" s="203" t="s">
        <v>306</v>
      </c>
      <c r="C15" s="204" t="e">
        <f>VLOOKUP($B15,#REF!,2,FALSE)</f>
        <v>#REF!</v>
      </c>
      <c r="D15" s="211" t="e">
        <f>VLOOKUP($B15,#REF!,3,FALSE)</f>
        <v>#REF!</v>
      </c>
      <c r="E15" s="211" t="e">
        <f>VLOOKUP($B15,#REF!,5,FALSE)</f>
        <v>#REF!</v>
      </c>
      <c r="F15" s="205">
        <v>1.6000000000000001E-3</v>
      </c>
      <c r="G15" s="206"/>
      <c r="H15" s="207" t="e">
        <f t="shared" si="0"/>
        <v>#REF!</v>
      </c>
      <c r="I15" s="208"/>
    </row>
    <row r="16" spans="1:10" s="18" customFormat="1">
      <c r="A16" s="226"/>
      <c r="B16" s="227"/>
      <c r="C16" s="234"/>
      <c r="D16" s="229"/>
      <c r="E16" s="229"/>
      <c r="F16" s="230"/>
      <c r="G16" s="231"/>
      <c r="H16" s="232"/>
      <c r="I16" s="233"/>
    </row>
    <row r="17" spans="1:8">
      <c r="F17" s="18" t="s">
        <v>345</v>
      </c>
    </row>
    <row r="18" spans="1:8" ht="36">
      <c r="A18" s="9" t="s">
        <v>300</v>
      </c>
      <c r="B18" s="185" t="s">
        <v>346</v>
      </c>
      <c r="C18" s="184" t="s">
        <v>301</v>
      </c>
      <c r="D18" s="183" t="s">
        <v>302</v>
      </c>
      <c r="E18" s="185">
        <v>633.16</v>
      </c>
      <c r="F18" s="11" t="e">
        <f>#REF!</f>
        <v>#REF!</v>
      </c>
      <c r="G18" s="244" t="e">
        <f>F18*E18</f>
        <v>#REF!</v>
      </c>
      <c r="H18" s="117"/>
    </row>
    <row r="19" spans="1:8" ht="36">
      <c r="A19" s="9"/>
      <c r="B19" s="185" t="s">
        <v>347</v>
      </c>
      <c r="C19" s="184" t="s">
        <v>303</v>
      </c>
      <c r="D19" s="183" t="s">
        <v>302</v>
      </c>
      <c r="E19" s="185">
        <v>300.63</v>
      </c>
      <c r="F19" s="11"/>
      <c r="G19" s="3"/>
    </row>
    <row r="20" spans="1:8" ht="48">
      <c r="A20" s="9"/>
      <c r="B20" s="185" t="s">
        <v>348</v>
      </c>
      <c r="C20" s="184" t="s">
        <v>304</v>
      </c>
      <c r="D20" s="183" t="s">
        <v>60</v>
      </c>
      <c r="E20" s="290">
        <v>9334.69</v>
      </c>
      <c r="F20" s="215" t="e">
        <f>#REF!/2</f>
        <v>#REF!</v>
      </c>
      <c r="G20" s="244" t="e">
        <f>F20*E20</f>
        <v>#REF!</v>
      </c>
      <c r="H20" s="160" t="e">
        <f>G20/20</f>
        <v>#REF!</v>
      </c>
    </row>
    <row r="22" spans="1:8">
      <c r="B22" s="220">
        <v>10900</v>
      </c>
      <c r="C22" s="1012" t="s">
        <v>322</v>
      </c>
      <c r="D22" s="1012"/>
      <c r="E22" s="1012"/>
      <c r="F22" s="1012"/>
      <c r="G22" s="1012"/>
      <c r="H22" s="1012"/>
    </row>
    <row r="23" spans="1:8" ht="23.25">
      <c r="B23" s="221">
        <v>1134</v>
      </c>
      <c r="C23" s="222" t="s">
        <v>323</v>
      </c>
      <c r="D23" s="223" t="s">
        <v>84</v>
      </c>
      <c r="E23" s="224">
        <v>22.8</v>
      </c>
      <c r="F23" s="225">
        <v>5.4999999999999997E-3</v>
      </c>
      <c r="G23" s="205"/>
      <c r="H23" s="289"/>
    </row>
    <row r="24" spans="1:8">
      <c r="B24" s="221">
        <v>1158</v>
      </c>
      <c r="C24" s="222" t="s">
        <v>324</v>
      </c>
      <c r="D24" s="223" t="s">
        <v>84</v>
      </c>
      <c r="E24" s="224">
        <v>49.08</v>
      </c>
      <c r="F24" s="225">
        <v>1E-3</v>
      </c>
      <c r="G24" s="205"/>
      <c r="H24" s="289"/>
    </row>
    <row r="25" spans="1:8" ht="23.25">
      <c r="B25" s="221">
        <v>1163</v>
      </c>
      <c r="C25" s="222" t="s">
        <v>325</v>
      </c>
      <c r="D25" s="223" t="s">
        <v>84</v>
      </c>
      <c r="E25" s="224">
        <v>47.68</v>
      </c>
      <c r="F25" s="225">
        <v>2E-3</v>
      </c>
      <c r="G25" s="205"/>
      <c r="H25" s="289"/>
    </row>
    <row r="26" spans="1:8">
      <c r="B26" s="221">
        <v>1181</v>
      </c>
      <c r="C26" s="222" t="s">
        <v>326</v>
      </c>
      <c r="D26" s="223" t="s">
        <v>84</v>
      </c>
      <c r="E26" s="224">
        <v>70.010000000000005</v>
      </c>
      <c r="F26" s="225">
        <v>2.7000000000000001E-3</v>
      </c>
      <c r="G26" s="205"/>
      <c r="H26" s="289"/>
    </row>
    <row r="27" spans="1:8">
      <c r="B27" s="221">
        <v>94286</v>
      </c>
      <c r="C27" s="222" t="s">
        <v>327</v>
      </c>
      <c r="D27" s="223" t="s">
        <v>84</v>
      </c>
      <c r="E27" s="224">
        <v>0.67</v>
      </c>
      <c r="F27" s="225">
        <v>2.7000000000000001E-3</v>
      </c>
      <c r="G27" s="205"/>
      <c r="H27" s="289"/>
    </row>
    <row r="28" spans="1:8" ht="23.25">
      <c r="B28" s="221">
        <v>94298</v>
      </c>
      <c r="C28" s="222" t="s">
        <v>116</v>
      </c>
      <c r="D28" s="223" t="s">
        <v>84</v>
      </c>
      <c r="E28" s="224">
        <v>48.03</v>
      </c>
      <c r="F28" s="225">
        <v>1.6000000000000001E-3</v>
      </c>
      <c r="G28" s="205"/>
      <c r="H28" s="289"/>
    </row>
  </sheetData>
  <mergeCells count="5">
    <mergeCell ref="C22:H22"/>
    <mergeCell ref="C1:G1"/>
    <mergeCell ref="C2:G2"/>
    <mergeCell ref="C3:G3"/>
    <mergeCell ref="C4:G4"/>
  </mergeCells>
  <conditionalFormatting sqref="B18:E20">
    <cfRule type="expression" dxfId="3" priority="5" stopIfTrue="1">
      <formula>AND(#REF!&lt;&gt;"COMPOSICAO",#REF!&lt;&gt;"INSUMO",#REF!&lt;&gt;"")</formula>
    </cfRule>
    <cfRule type="expression" dxfId="2" priority="6"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98" orientation="landscape" r:id="rId1"/>
  <headerFooter>
    <oddHeader>&amp;R&amp;A</oddHeader>
    <oddFooter>&amp;RFabio Rossignoli Marques
CREA 83382/D MG
Mat. 973128-8 - NOVACAP</oddFooter>
  </headerFooter>
  <rowBreaks count="1" manualBreakCount="1">
    <brk id="21" max="9" man="1"/>
  </rowBreaks>
  <colBreaks count="1" manualBreakCount="1">
    <brk id="10" max="1048575" man="1"/>
  </colBreaks>
  <drawing r:id="rId2"/>
</worksheet>
</file>

<file path=xl/worksheets/sheet14.xml><?xml version="1.0" encoding="utf-8"?>
<worksheet xmlns="http://schemas.openxmlformats.org/spreadsheetml/2006/main" xmlns:r="http://schemas.openxmlformats.org/officeDocument/2006/relationships">
  <dimension ref="A1:G13"/>
  <sheetViews>
    <sheetView view="pageBreakPreview" zoomScale="60" zoomScaleNormal="100" workbookViewId="0">
      <selection activeCell="E55" sqref="E55"/>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 min="7" max="7" width="83.85546875" customWidth="1"/>
  </cols>
  <sheetData>
    <row r="1" spans="1:7">
      <c r="A1" s="351"/>
      <c r="B1" s="21" t="s">
        <v>441</v>
      </c>
      <c r="C1" s="22"/>
      <c r="D1" s="391"/>
      <c r="E1" s="22" t="s">
        <v>330</v>
      </c>
      <c r="F1" s="23"/>
      <c r="G1" s="241"/>
    </row>
    <row r="2" spans="1:7">
      <c r="A2" s="335">
        <v>93567</v>
      </c>
      <c r="B2" s="7" t="e">
        <f>VLOOKUP($A2,#REF!,2,FALSE)</f>
        <v>#REF!</v>
      </c>
      <c r="C2" s="5" t="e">
        <f>VLOOKUP($A2,#REF!,3,FALSE)</f>
        <v>#REF!</v>
      </c>
      <c r="D2" s="323" t="e">
        <f>((#REF!/C9)/C10)*C11</f>
        <v>#REF!</v>
      </c>
      <c r="E2" s="8" t="e">
        <f>VLOOKUP($A2,#REF!,5,FALSE)</f>
        <v>#REF!</v>
      </c>
      <c r="F2" s="8" t="e">
        <f>D2*E2</f>
        <v>#REF!</v>
      </c>
      <c r="G2" s="242" t="s">
        <v>435</v>
      </c>
    </row>
    <row r="3" spans="1:7" ht="45">
      <c r="A3" s="57" t="s">
        <v>320</v>
      </c>
      <c r="B3" s="7" t="e">
        <f>VLOOKUP($A3,#REF!,2,FALSE)</f>
        <v>#REF!</v>
      </c>
      <c r="C3" s="5" t="e">
        <f>VLOOKUP($A3,#REF!,3,FALSE)</f>
        <v>#REF!</v>
      </c>
      <c r="D3" s="323" t="e">
        <f>#REF!/C9/C10</f>
        <v>#REF!</v>
      </c>
      <c r="E3" s="8" t="e">
        <f>VLOOKUP($A3,#REF!,5,FALSE)</f>
        <v>#REF!</v>
      </c>
      <c r="F3" s="8" t="e">
        <f>D3*E3</f>
        <v>#REF!</v>
      </c>
      <c r="G3" s="2" t="s">
        <v>331</v>
      </c>
    </row>
    <row r="4" spans="1:7">
      <c r="F4" s="287" t="e">
        <f>SUM(F2:F3)</f>
        <v>#REF!</v>
      </c>
    </row>
    <row r="5" spans="1:7">
      <c r="F5" s="287" t="e">
        <f>0.02*F4</f>
        <v>#REF!</v>
      </c>
    </row>
    <row r="6" spans="1:7">
      <c r="F6" s="293" t="e">
        <f>F4/'ESTIMATIVA DE PREÇOS'!F44</f>
        <v>#REF!</v>
      </c>
    </row>
    <row r="8" spans="1:7">
      <c r="B8" s="408" t="s">
        <v>442</v>
      </c>
      <c r="C8" s="146"/>
      <c r="D8" s="147"/>
    </row>
    <row r="9" spans="1:7">
      <c r="B9" s="3" t="s">
        <v>436</v>
      </c>
      <c r="C9" s="3">
        <v>2</v>
      </c>
      <c r="D9" s="3" t="s">
        <v>437</v>
      </c>
    </row>
    <row r="10" spans="1:7">
      <c r="B10" s="3" t="s">
        <v>439</v>
      </c>
      <c r="C10" s="3">
        <v>22</v>
      </c>
      <c r="D10" s="3" t="s">
        <v>438</v>
      </c>
    </row>
    <row r="11" spans="1:7">
      <c r="B11" s="3" t="s">
        <v>440</v>
      </c>
      <c r="C11" s="407">
        <v>0.5</v>
      </c>
      <c r="D11" s="3"/>
    </row>
    <row r="12" spans="1:7">
      <c r="B12" s="321"/>
      <c r="C12" s="148"/>
      <c r="D12" s="149"/>
    </row>
    <row r="13" spans="1:7">
      <c r="B13" s="330" t="s">
        <v>656</v>
      </c>
    </row>
  </sheetData>
  <pageMargins left="0.511811024" right="0.511811024" top="0.78740157499999996" bottom="0.78740157499999996" header="0.31496062000000002" footer="0.31496062000000002"/>
  <pageSetup paperSize="9" scale="57" orientation="landscape" r:id="rId1"/>
</worksheet>
</file>

<file path=xl/worksheets/sheet15.xml><?xml version="1.0" encoding="utf-8"?>
<worksheet xmlns="http://schemas.openxmlformats.org/spreadsheetml/2006/main" xmlns:r="http://schemas.openxmlformats.org/officeDocument/2006/relationships">
  <dimension ref="A1:H47"/>
  <sheetViews>
    <sheetView view="pageBreakPreview" topLeftCell="B37" zoomScaleNormal="100" zoomScaleSheetLayoutView="100" workbookViewId="0">
      <selection activeCell="C34" sqref="C34"/>
    </sheetView>
  </sheetViews>
  <sheetFormatPr defaultRowHeight="15"/>
  <cols>
    <col min="2" max="2" width="16.7109375" style="58" bestFit="1" customWidth="1"/>
    <col min="3" max="3" width="66.42578125" style="16" customWidth="1"/>
    <col min="4" max="4" width="13.28515625" style="69" hidden="1" customWidth="1"/>
    <col min="5" max="5" width="15.5703125" style="70" hidden="1" customWidth="1"/>
    <col min="6" max="6" width="17.140625" style="69" hidden="1" customWidth="1"/>
    <col min="7" max="7" width="21.28515625" style="69" customWidth="1"/>
    <col min="8" max="8" width="107" customWidth="1"/>
  </cols>
  <sheetData>
    <row r="1" spans="2:7" ht="24.75">
      <c r="B1" s="984" t="s">
        <v>147</v>
      </c>
      <c r="C1" s="984"/>
      <c r="D1" s="984"/>
      <c r="E1" s="984"/>
      <c r="F1" s="984"/>
      <c r="G1" s="984"/>
    </row>
    <row r="2" spans="2:7">
      <c r="B2" s="989"/>
      <c r="C2" s="989"/>
      <c r="D2" s="989"/>
      <c r="E2" s="989"/>
      <c r="F2" s="989"/>
      <c r="G2" s="989"/>
    </row>
    <row r="3" spans="2:7">
      <c r="B3" s="989"/>
      <c r="C3" s="989"/>
      <c r="D3" s="989"/>
      <c r="E3" s="989"/>
      <c r="F3" s="989"/>
      <c r="G3" s="989"/>
    </row>
    <row r="4" spans="2:7">
      <c r="B4" s="989"/>
      <c r="C4" s="989"/>
      <c r="D4" s="989"/>
      <c r="E4" s="989"/>
      <c r="F4" s="989"/>
      <c r="G4" s="989"/>
    </row>
    <row r="5" spans="2:7">
      <c r="B5" s="1013"/>
      <c r="C5" s="1013"/>
      <c r="D5" s="1013"/>
      <c r="E5" s="1013"/>
      <c r="F5" s="1013"/>
      <c r="G5" s="1013"/>
    </row>
    <row r="6" spans="2:7">
      <c r="B6" s="59"/>
      <c r="C6" s="44" t="s">
        <v>211</v>
      </c>
      <c r="D6" s="66"/>
      <c r="E6" s="67"/>
      <c r="F6" s="66" t="s">
        <v>50</v>
      </c>
      <c r="G6" s="68"/>
    </row>
    <row r="7" spans="2:7">
      <c r="B7" s="60" t="s">
        <v>47</v>
      </c>
      <c r="C7" s="19" t="s">
        <v>46</v>
      </c>
      <c r="D7" s="20" t="s">
        <v>6</v>
      </c>
      <c r="E7" s="54" t="s">
        <v>7</v>
      </c>
      <c r="F7" s="20" t="s">
        <v>22</v>
      </c>
      <c r="G7" s="20" t="s">
        <v>8</v>
      </c>
    </row>
    <row r="8" spans="2:7">
      <c r="C8" s="17" t="s">
        <v>5</v>
      </c>
    </row>
    <row r="9" spans="2:7">
      <c r="C9" s="9" t="s">
        <v>166</v>
      </c>
      <c r="D9" s="71">
        <v>5</v>
      </c>
      <c r="E9" s="72" t="s">
        <v>145</v>
      </c>
    </row>
    <row r="10" spans="2:7">
      <c r="C10" s="9" t="s">
        <v>167</v>
      </c>
      <c r="D10" s="71">
        <v>7.5</v>
      </c>
      <c r="E10" s="72" t="s">
        <v>145</v>
      </c>
    </row>
    <row r="11" spans="2:7">
      <c r="C11" s="9" t="s">
        <v>168</v>
      </c>
      <c r="D11" s="71">
        <v>10</v>
      </c>
      <c r="E11" s="72" t="s">
        <v>145</v>
      </c>
    </row>
    <row r="12" spans="2:7">
      <c r="C12" s="9" t="s">
        <v>146</v>
      </c>
      <c r="D12" s="71">
        <v>25</v>
      </c>
      <c r="E12" s="72" t="s">
        <v>145</v>
      </c>
    </row>
    <row r="13" spans="2:7">
      <c r="C13" s="9" t="s">
        <v>217</v>
      </c>
      <c r="D13" s="71">
        <v>10</v>
      </c>
      <c r="E13" s="72" t="s">
        <v>145</v>
      </c>
    </row>
    <row r="14" spans="2:7">
      <c r="C14" s="9" t="s">
        <v>218</v>
      </c>
      <c r="D14" s="71">
        <v>25</v>
      </c>
      <c r="E14" s="72" t="s">
        <v>145</v>
      </c>
    </row>
    <row r="15" spans="2:7">
      <c r="C15" s="9" t="s">
        <v>227</v>
      </c>
      <c r="D15" s="120">
        <v>0.3</v>
      </c>
      <c r="E15" s="72"/>
    </row>
    <row r="16" spans="2:7">
      <c r="C16" s="9" t="s">
        <v>228</v>
      </c>
      <c r="D16" s="120">
        <v>0.7</v>
      </c>
      <c r="E16" s="72"/>
    </row>
    <row r="17" spans="1:8">
      <c r="C17" s="9" t="s">
        <v>229</v>
      </c>
      <c r="D17" s="120">
        <v>0.30000000000000004</v>
      </c>
      <c r="E17" s="72"/>
    </row>
    <row r="18" spans="1:8">
      <c r="C18" s="9" t="s">
        <v>230</v>
      </c>
      <c r="D18" s="120">
        <v>0.5</v>
      </c>
      <c r="E18" s="72"/>
    </row>
    <row r="19" spans="1:8">
      <c r="C19" s="9" t="s">
        <v>231</v>
      </c>
      <c r="D19" s="120">
        <v>0.7</v>
      </c>
      <c r="E19" s="72"/>
    </row>
    <row r="20" spans="1:8">
      <c r="C20" s="9" t="s">
        <v>232</v>
      </c>
      <c r="D20" s="120">
        <v>0.30000000000000004</v>
      </c>
      <c r="E20" s="72"/>
    </row>
    <row r="21" spans="1:8">
      <c r="C21" s="1" t="s">
        <v>48</v>
      </c>
      <c r="D21" s="71">
        <v>2.4</v>
      </c>
      <c r="E21" s="72" t="s">
        <v>144</v>
      </c>
    </row>
    <row r="22" spans="1:8">
      <c r="C22" s="1" t="s">
        <v>21</v>
      </c>
      <c r="D22" s="73">
        <v>20</v>
      </c>
      <c r="E22" s="72" t="s">
        <v>25</v>
      </c>
    </row>
    <row r="23" spans="1:8">
      <c r="C23" s="1" t="s">
        <v>169</v>
      </c>
      <c r="D23" s="73">
        <v>10</v>
      </c>
      <c r="E23" s="72" t="s">
        <v>25</v>
      </c>
    </row>
    <row r="24" spans="1:8">
      <c r="C24" s="1" t="s">
        <v>186</v>
      </c>
      <c r="D24" s="73" t="s">
        <v>59</v>
      </c>
      <c r="E24" s="72" t="s">
        <v>25</v>
      </c>
    </row>
    <row r="25" spans="1:8">
      <c r="D25" s="54"/>
    </row>
    <row r="26" spans="1:8">
      <c r="B26" s="60" t="s">
        <v>47</v>
      </c>
      <c r="C26" s="19" t="s">
        <v>236</v>
      </c>
      <c r="D26" s="54" t="s">
        <v>7</v>
      </c>
      <c r="E26" s="20" t="s">
        <v>6</v>
      </c>
      <c r="F26" s="20" t="s">
        <v>22</v>
      </c>
      <c r="G26" s="20" t="s">
        <v>237</v>
      </c>
      <c r="H26" s="6"/>
    </row>
    <row r="27" spans="1:8">
      <c r="A27" s="121">
        <v>35</v>
      </c>
      <c r="B27" s="55"/>
      <c r="C27" s="31" t="s">
        <v>246</v>
      </c>
      <c r="D27" s="139">
        <v>77068.504000000001</v>
      </c>
      <c r="E27" s="159" t="s">
        <v>55</v>
      </c>
      <c r="F27" s="136" t="s">
        <v>216</v>
      </c>
      <c r="G27" s="138" t="e">
        <f>'ESTIMATIVA DE PREÇOS'!#REF!</f>
        <v>#REF!</v>
      </c>
      <c r="H27" s="143">
        <v>141.5</v>
      </c>
    </row>
    <row r="28" spans="1:8" ht="30">
      <c r="A28" s="121">
        <v>32</v>
      </c>
      <c r="B28" s="63" t="s">
        <v>225</v>
      </c>
      <c r="C28" s="135" t="s">
        <v>247</v>
      </c>
      <c r="D28" s="132">
        <v>105356.34300000001</v>
      </c>
      <c r="E28" s="127" t="s">
        <v>55</v>
      </c>
      <c r="F28" s="136" t="s">
        <v>216</v>
      </c>
      <c r="G28" s="138" t="e">
        <f>'ESTIMATIVA DE PREÇOS'!#REF!</f>
        <v>#REF!</v>
      </c>
      <c r="H28" s="143">
        <v>151.39928350000005</v>
      </c>
    </row>
    <row r="29" spans="1:8" ht="30">
      <c r="A29" s="121">
        <v>34</v>
      </c>
      <c r="B29" s="63" t="s">
        <v>170</v>
      </c>
      <c r="C29" s="35" t="s">
        <v>248</v>
      </c>
      <c r="D29" s="127">
        <v>882494.17899999989</v>
      </c>
      <c r="E29" s="127" t="s">
        <v>55</v>
      </c>
      <c r="F29" s="129" t="s">
        <v>216</v>
      </c>
      <c r="G29" s="88" t="e">
        <f>'ESTIMATIVA DE PREÇOS'!#REF!</f>
        <v>#REF!</v>
      </c>
      <c r="H29" s="144">
        <v>110.81454437500001</v>
      </c>
    </row>
    <row r="30" spans="1:8">
      <c r="A30" s="121">
        <v>8</v>
      </c>
      <c r="B30" s="63" t="s">
        <v>183</v>
      </c>
      <c r="C30" s="131" t="s">
        <v>238</v>
      </c>
      <c r="D30" s="127">
        <v>245831.46699999998</v>
      </c>
      <c r="E30" s="127" t="s">
        <v>55</v>
      </c>
      <c r="F30" s="129" t="s">
        <v>216</v>
      </c>
      <c r="G30" s="88" t="e">
        <f>'ESTIMATIVA DE PREÇOS'!#REF!</f>
        <v>#REF!</v>
      </c>
      <c r="H30" s="144">
        <v>112.83349600000003</v>
      </c>
    </row>
    <row r="31" spans="1:8">
      <c r="A31" s="121">
        <v>29</v>
      </c>
      <c r="B31" s="130" t="s">
        <v>155</v>
      </c>
      <c r="C31" s="31" t="s">
        <v>143</v>
      </c>
      <c r="D31" s="128">
        <v>113963.1</v>
      </c>
      <c r="E31" s="128" t="s">
        <v>55</v>
      </c>
      <c r="F31" s="129" t="s">
        <v>216</v>
      </c>
      <c r="G31" s="88" t="e">
        <f>'ESTIMATIVA DE PREÇOS'!#REF!</f>
        <v>#REF!</v>
      </c>
      <c r="H31" s="144">
        <v>115.515</v>
      </c>
    </row>
    <row r="32" spans="1:8" ht="30">
      <c r="A32" s="121">
        <v>19</v>
      </c>
      <c r="B32" s="63" t="s">
        <v>226</v>
      </c>
      <c r="C32" s="135" t="s">
        <v>249</v>
      </c>
      <c r="D32" s="134">
        <v>213134.22300000003</v>
      </c>
      <c r="E32" s="127" t="s">
        <v>55</v>
      </c>
      <c r="F32" s="136" t="s">
        <v>216</v>
      </c>
      <c r="G32" s="137" t="e">
        <f>'ESTIMATIVA DE PREÇOS'!#REF!</f>
        <v>#REF!</v>
      </c>
      <c r="H32" s="145">
        <v>110.69086093442779</v>
      </c>
    </row>
    <row r="33" spans="1:8" ht="30">
      <c r="A33" s="121">
        <v>31</v>
      </c>
      <c r="B33" s="63" t="s">
        <v>178</v>
      </c>
      <c r="C33" s="34" t="s">
        <v>252</v>
      </c>
      <c r="D33" s="132">
        <v>378211.79100000003</v>
      </c>
      <c r="E33" s="127" t="s">
        <v>55</v>
      </c>
      <c r="F33" s="129" t="s">
        <v>216</v>
      </c>
      <c r="G33" s="88" t="e">
        <f>'ESTIMATIVA DE PREÇOS'!#REF!</f>
        <v>#REF!</v>
      </c>
      <c r="H33" s="144">
        <v>78.167770058132547</v>
      </c>
    </row>
    <row r="34" spans="1:8" ht="30">
      <c r="A34" s="121">
        <v>7</v>
      </c>
      <c r="B34" s="61" t="s">
        <v>156</v>
      </c>
      <c r="C34" s="31" t="s">
        <v>429</v>
      </c>
      <c r="D34" s="128">
        <v>185340.12</v>
      </c>
      <c r="E34" s="128" t="s">
        <v>55</v>
      </c>
      <c r="F34" s="129" t="s">
        <v>216</v>
      </c>
      <c r="G34" s="88" t="e">
        <f>'ESTIMATIVA DE PREÇOS'!#REF!</f>
        <v>#REF!</v>
      </c>
      <c r="H34" s="144">
        <v>100.04600499999999</v>
      </c>
    </row>
    <row r="35" spans="1:8" ht="30">
      <c r="A35" s="121">
        <v>17</v>
      </c>
      <c r="B35" s="63" t="s">
        <v>165</v>
      </c>
      <c r="C35" s="35" t="s">
        <v>250</v>
      </c>
      <c r="D35" s="127">
        <v>1396655.4</v>
      </c>
      <c r="E35" s="127" t="s">
        <v>55</v>
      </c>
      <c r="F35" s="129" t="s">
        <v>216</v>
      </c>
      <c r="G35" s="88" t="e">
        <f>'ESTIMATIVA DE PREÇOS'!#REF!</f>
        <v>#REF!</v>
      </c>
      <c r="H35" s="144">
        <v>83.939694874999986</v>
      </c>
    </row>
    <row r="36" spans="1:8">
      <c r="A36" s="121">
        <v>27</v>
      </c>
      <c r="B36" s="63" t="s">
        <v>182</v>
      </c>
      <c r="C36" s="131" t="s">
        <v>240</v>
      </c>
      <c r="D36" s="134">
        <v>497313.18699999998</v>
      </c>
      <c r="E36" s="127" t="s">
        <v>55</v>
      </c>
      <c r="F36" s="129" t="s">
        <v>216</v>
      </c>
      <c r="G36" s="88" t="e">
        <f>'ESTIMATIVA DE PREÇOS'!#REF!</f>
        <v>#REF!</v>
      </c>
      <c r="H36" s="144">
        <v>83.655252999999973</v>
      </c>
    </row>
    <row r="37" spans="1:8" ht="30">
      <c r="A37" s="121">
        <v>30</v>
      </c>
      <c r="B37" s="63" t="s">
        <v>224</v>
      </c>
      <c r="C37" s="135" t="s">
        <v>251</v>
      </c>
      <c r="D37" s="134">
        <v>65580.006000000008</v>
      </c>
      <c r="E37" s="127" t="s">
        <v>55</v>
      </c>
      <c r="F37" s="136" t="s">
        <v>216</v>
      </c>
      <c r="G37" s="137" t="e">
        <f>'ESTIMATIVA DE PREÇOS'!#REF!</f>
        <v>#REF!</v>
      </c>
      <c r="H37" s="145">
        <v>80.768737015532395</v>
      </c>
    </row>
    <row r="38" spans="1:8" ht="30">
      <c r="A38" s="121">
        <v>22</v>
      </c>
      <c r="B38" s="63" t="s">
        <v>177</v>
      </c>
      <c r="C38" s="34" t="s">
        <v>253</v>
      </c>
      <c r="D38" s="132">
        <v>598566.60000000009</v>
      </c>
      <c r="E38" s="127" t="s">
        <v>55</v>
      </c>
      <c r="F38" s="129" t="s">
        <v>216</v>
      </c>
      <c r="G38" s="88" t="e">
        <f>'ESTIMATIVA DE PREÇOS'!#REF!</f>
        <v>#REF!</v>
      </c>
      <c r="H38" s="144">
        <v>64.577220308132524</v>
      </c>
    </row>
    <row r="39" spans="1:8" ht="30">
      <c r="A39" s="121">
        <v>21</v>
      </c>
      <c r="B39" s="63" t="s">
        <v>163</v>
      </c>
      <c r="C39" s="35" t="s">
        <v>254</v>
      </c>
      <c r="D39" s="127">
        <v>675728.43099999998</v>
      </c>
      <c r="E39" s="127" t="s">
        <v>55</v>
      </c>
      <c r="F39" s="133" t="s">
        <v>216</v>
      </c>
      <c r="G39" s="88" t="e">
        <f>'ESTIMATIVA DE PREÇOS'!#REF!</f>
        <v>#REF!</v>
      </c>
      <c r="H39" s="144">
        <v>61.052062249999992</v>
      </c>
    </row>
    <row r="40" spans="1:8">
      <c r="A40" s="121">
        <v>25</v>
      </c>
      <c r="B40" s="63" t="s">
        <v>181</v>
      </c>
      <c r="C40" s="131" t="s">
        <v>239</v>
      </c>
      <c r="D40" s="127">
        <v>153020.014</v>
      </c>
      <c r="E40" s="127" t="s">
        <v>55</v>
      </c>
      <c r="F40" s="129" t="s">
        <v>216</v>
      </c>
      <c r="G40" s="88" t="e">
        <f>'ESTIMATIVA DE PREÇOS'!#REF!</f>
        <v>#REF!</v>
      </c>
      <c r="H40" s="144">
        <v>62.001058</v>
      </c>
    </row>
    <row r="41" spans="1:8" ht="30">
      <c r="A41" s="121">
        <v>15</v>
      </c>
      <c r="B41" s="63" t="s">
        <v>175</v>
      </c>
      <c r="C41" s="34" t="s">
        <v>255</v>
      </c>
      <c r="D41" s="132">
        <v>289597.89900000003</v>
      </c>
      <c r="E41" s="127" t="s">
        <v>55</v>
      </c>
      <c r="F41" s="129" t="s">
        <v>216</v>
      </c>
      <c r="G41" s="88" t="e">
        <f>'ESTIMATIVA DE PREÇOS'!#REF!</f>
        <v>#REF!</v>
      </c>
      <c r="H41" s="144">
        <v>53.430497808132536</v>
      </c>
    </row>
    <row r="42" spans="1:8">
      <c r="A42" s="121">
        <v>20</v>
      </c>
      <c r="B42" s="63" t="s">
        <v>158</v>
      </c>
      <c r="C42" s="131" t="s">
        <v>256</v>
      </c>
      <c r="D42" s="132">
        <v>982684.6889999999</v>
      </c>
      <c r="E42" s="127" t="s">
        <v>55</v>
      </c>
      <c r="F42" s="133" t="s">
        <v>216</v>
      </c>
      <c r="G42" s="88" t="e">
        <f>'ESTIMATIVA DE PREÇOS'!#REF!</f>
        <v>#REF!</v>
      </c>
      <c r="H42" s="144">
        <v>45.628602499999992</v>
      </c>
    </row>
    <row r="43" spans="1:8" ht="30">
      <c r="A43" s="121">
        <v>11</v>
      </c>
      <c r="B43" s="63" t="s">
        <v>160</v>
      </c>
      <c r="C43" s="35" t="s">
        <v>257</v>
      </c>
      <c r="D43" s="126"/>
      <c r="E43" s="127">
        <v>421150.58100000006</v>
      </c>
      <c r="F43" s="133" t="s">
        <v>216</v>
      </c>
      <c r="G43" s="88" t="e">
        <f>'ESTIMATIVA DE PREÇOS'!#REF!</f>
        <v>#REF!</v>
      </c>
      <c r="H43" s="144">
        <v>37.116738033132528</v>
      </c>
    </row>
    <row r="44" spans="1:8">
      <c r="A44" s="121">
        <v>12</v>
      </c>
      <c r="B44" s="61" t="s">
        <v>193</v>
      </c>
      <c r="C44" s="31" t="s">
        <v>135</v>
      </c>
      <c r="D44" s="128">
        <v>1882486.13</v>
      </c>
      <c r="E44" s="128" t="s">
        <v>55</v>
      </c>
      <c r="F44" s="129" t="s">
        <v>216</v>
      </c>
      <c r="G44" s="88" t="e">
        <f>'ESTIMATIVA DE PREÇOS'!#REF!</f>
        <v>#REF!</v>
      </c>
      <c r="H44" s="144">
        <v>13.996186783132531</v>
      </c>
    </row>
    <row r="45" spans="1:8">
      <c r="A45" s="121">
        <v>2</v>
      </c>
      <c r="B45" s="61" t="s">
        <v>157</v>
      </c>
      <c r="C45" s="31" t="s">
        <v>130</v>
      </c>
      <c r="D45" s="128">
        <v>3627</v>
      </c>
      <c r="E45" s="128" t="s">
        <v>18</v>
      </c>
      <c r="F45" s="129" t="s">
        <v>235</v>
      </c>
      <c r="G45" s="88" t="e">
        <f>'ESTIMATIVA DE PREÇOS'!#REF!</f>
        <v>#REF!</v>
      </c>
      <c r="H45" s="144">
        <v>2.9081770666666666</v>
      </c>
    </row>
    <row r="46" spans="1:8">
      <c r="A46" s="121">
        <v>6</v>
      </c>
      <c r="B46" s="61" t="s">
        <v>194</v>
      </c>
      <c r="C46" s="31" t="s">
        <v>132</v>
      </c>
      <c r="D46" s="128">
        <v>1882486.13</v>
      </c>
      <c r="E46" s="128" t="s">
        <v>55</v>
      </c>
      <c r="F46" s="129" t="s">
        <v>216</v>
      </c>
      <c r="G46" s="88" t="e">
        <f>'ESTIMATIVA DE PREÇOS'!#REF!</f>
        <v>#REF!</v>
      </c>
      <c r="H46" s="144">
        <v>2.7506182666666663</v>
      </c>
    </row>
    <row r="47" spans="1:8">
      <c r="A47" s="121">
        <v>3</v>
      </c>
      <c r="B47" s="61" t="s">
        <v>192</v>
      </c>
      <c r="C47" s="31" t="s">
        <v>139</v>
      </c>
      <c r="D47" s="128">
        <v>1882486.13</v>
      </c>
      <c r="E47" s="128" t="s">
        <v>55</v>
      </c>
      <c r="F47" s="129" t="s">
        <v>216</v>
      </c>
      <c r="G47" s="88" t="e">
        <f>'ESTIMATIVA DE PREÇOS'!#REF!</f>
        <v>#REF!</v>
      </c>
      <c r="H47" s="144">
        <v>2.4069021940655024</v>
      </c>
    </row>
  </sheetData>
  <autoFilter ref="B26:H47">
    <sortState ref="B27:H47">
      <sortCondition descending="1" ref="G26:G47"/>
    </sortState>
  </autoFilter>
  <mergeCells count="5">
    <mergeCell ref="B1:G1"/>
    <mergeCell ref="B2:G2"/>
    <mergeCell ref="B3:G3"/>
    <mergeCell ref="B4:G4"/>
    <mergeCell ref="B5:G5"/>
  </mergeCells>
  <pageMargins left="0.51181102362204722" right="0.51181102362204722" top="0.78740157480314965" bottom="0.78740157480314965" header="0.31496062992125984" footer="0.31496062992125984"/>
  <pageSetup paperSize="9" scale="61" fitToHeight="2" orientation="portrait" r:id="rId1"/>
  <headerFooter>
    <oddHeader>&amp;R&amp;A</oddHeader>
    <oddFooter>&amp;RFabio Rossignoli Marques
CREA 83382/D MG
Mat. 973128-8 - NOVACAP</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F13280"/>
  <sheetViews>
    <sheetView view="pageBreakPreview" topLeftCell="A97" zoomScaleNormal="100" zoomScaleSheetLayoutView="100" workbookViewId="0">
      <selection activeCell="F105" sqref="F105"/>
    </sheetView>
  </sheetViews>
  <sheetFormatPr defaultRowHeight="15"/>
  <cols>
    <col min="1" max="1" width="16.7109375" style="758" bestFit="1" customWidth="1"/>
    <col min="2" max="2" width="66.42578125" style="758" customWidth="1"/>
    <col min="3" max="3" width="11.7109375" style="750" customWidth="1"/>
    <col min="4" max="4" width="12.85546875" style="750" bestFit="1" customWidth="1"/>
    <col min="5" max="5" width="17.140625" style="216" customWidth="1"/>
    <col min="6" max="6" width="17.28515625" style="774" customWidth="1"/>
    <col min="7" max="7" width="30.140625" style="774" customWidth="1"/>
    <col min="8" max="16384" width="9.140625" style="774"/>
  </cols>
  <sheetData>
    <row r="1" spans="1:5">
      <c r="A1" s="753"/>
      <c r="B1" s="753" t="s">
        <v>5811</v>
      </c>
      <c r="C1" s="751"/>
      <c r="D1" s="751"/>
      <c r="E1" s="778"/>
    </row>
    <row r="2" spans="1:5">
      <c r="A2" s="753"/>
      <c r="B2" s="753" t="s">
        <v>5812</v>
      </c>
      <c r="C2" s="751"/>
      <c r="D2" s="751"/>
      <c r="E2" s="778"/>
    </row>
    <row r="3" spans="1:5">
      <c r="A3" s="753"/>
      <c r="B3" s="753" t="s">
        <v>50</v>
      </c>
      <c r="C3" s="751"/>
      <c r="D3" s="751"/>
      <c r="E3" s="778"/>
    </row>
    <row r="4" spans="1:5">
      <c r="A4" s="753" t="s">
        <v>47</v>
      </c>
      <c r="B4" s="753" t="s">
        <v>46</v>
      </c>
      <c r="C4" s="751" t="s">
        <v>6</v>
      </c>
      <c r="D4" s="751" t="s">
        <v>7</v>
      </c>
      <c r="E4" s="778" t="s">
        <v>22</v>
      </c>
    </row>
    <row r="5" spans="1:5">
      <c r="A5" s="753">
        <v>13255</v>
      </c>
      <c r="B5" s="753">
        <v>6087</v>
      </c>
      <c r="C5" s="751" t="s">
        <v>60</v>
      </c>
      <c r="D5" s="751"/>
      <c r="E5" s="778" t="s">
        <v>764</v>
      </c>
    </row>
    <row r="6" spans="1:5">
      <c r="A6" s="753">
        <v>83627</v>
      </c>
      <c r="B6" s="753">
        <v>98114</v>
      </c>
      <c r="C6" s="751" t="s">
        <v>60</v>
      </c>
      <c r="D6" s="751"/>
      <c r="E6" s="778" t="s">
        <v>764</v>
      </c>
    </row>
    <row r="7" spans="1:5">
      <c r="A7" s="753">
        <v>85180</v>
      </c>
      <c r="B7" s="753" t="s">
        <v>765</v>
      </c>
      <c r="C7" s="751" t="s">
        <v>55</v>
      </c>
      <c r="D7" s="751"/>
      <c r="E7" s="778" t="s">
        <v>764</v>
      </c>
    </row>
    <row r="8" spans="1:5">
      <c r="A8" s="753">
        <v>85423</v>
      </c>
      <c r="B8" s="753" t="s">
        <v>666</v>
      </c>
      <c r="C8" s="751" t="s">
        <v>55</v>
      </c>
      <c r="D8" s="751"/>
      <c r="E8" s="778" t="s">
        <v>764</v>
      </c>
    </row>
    <row r="9" spans="1:5">
      <c r="A9" s="753">
        <v>85424</v>
      </c>
      <c r="B9" s="753" t="s">
        <v>667</v>
      </c>
      <c r="C9" s="751" t="s">
        <v>55</v>
      </c>
      <c r="D9" s="751"/>
      <c r="E9" s="778" t="s">
        <v>764</v>
      </c>
    </row>
    <row r="10" spans="1:5">
      <c r="A10" s="753">
        <v>92970</v>
      </c>
      <c r="B10" s="753" t="s">
        <v>665</v>
      </c>
      <c r="C10" s="751" t="s">
        <v>55</v>
      </c>
      <c r="D10" s="751"/>
      <c r="E10" s="778" t="s">
        <v>764</v>
      </c>
    </row>
    <row r="11" spans="1:5">
      <c r="A11" s="753" t="s">
        <v>766</v>
      </c>
      <c r="B11" s="753" t="s">
        <v>767</v>
      </c>
      <c r="C11" s="751" t="s">
        <v>61</v>
      </c>
      <c r="D11" s="751"/>
      <c r="E11" s="778" t="s">
        <v>764</v>
      </c>
    </row>
    <row r="12" spans="1:5">
      <c r="A12" s="753" t="s">
        <v>768</v>
      </c>
      <c r="B12" s="753" t="s">
        <v>769</v>
      </c>
      <c r="C12" s="751" t="s">
        <v>18</v>
      </c>
      <c r="D12" s="751"/>
      <c r="E12" s="778" t="s">
        <v>764</v>
      </c>
    </row>
    <row r="13" spans="1:5">
      <c r="A13" s="753" t="s">
        <v>770</v>
      </c>
      <c r="B13" s="753">
        <v>100321</v>
      </c>
      <c r="C13" s="751" t="s">
        <v>360</v>
      </c>
      <c r="D13" s="751"/>
      <c r="E13" s="778" t="s">
        <v>764</v>
      </c>
    </row>
    <row r="14" spans="1:5">
      <c r="A14" s="753" t="s">
        <v>771</v>
      </c>
      <c r="B14" s="753">
        <v>93566</v>
      </c>
      <c r="C14" s="751" t="s">
        <v>360</v>
      </c>
      <c r="D14" s="751"/>
      <c r="E14" s="778" t="s">
        <v>764</v>
      </c>
    </row>
    <row r="15" spans="1:5">
      <c r="A15" s="753" t="s">
        <v>772</v>
      </c>
      <c r="B15" s="753">
        <v>93572</v>
      </c>
      <c r="C15" s="751" t="s">
        <v>360</v>
      </c>
      <c r="D15" s="751"/>
      <c r="E15" s="778" t="s">
        <v>764</v>
      </c>
    </row>
    <row r="16" spans="1:5">
      <c r="A16" s="753" t="s">
        <v>773</v>
      </c>
      <c r="B16" s="753">
        <v>93572</v>
      </c>
      <c r="C16" s="751" t="s">
        <v>360</v>
      </c>
      <c r="D16" s="751"/>
      <c r="E16" s="778" t="s">
        <v>764</v>
      </c>
    </row>
    <row r="17" spans="1:5">
      <c r="A17" s="753" t="s">
        <v>320</v>
      </c>
      <c r="B17" s="753">
        <v>93564</v>
      </c>
      <c r="C17" s="751" t="s">
        <v>360</v>
      </c>
      <c r="D17" s="751"/>
      <c r="E17" s="778" t="s">
        <v>764</v>
      </c>
    </row>
    <row r="18" spans="1:5">
      <c r="A18" s="753" t="s">
        <v>774</v>
      </c>
      <c r="B18" s="753" t="s">
        <v>316</v>
      </c>
      <c r="C18" s="751" t="s">
        <v>360</v>
      </c>
      <c r="D18" s="751"/>
      <c r="E18" s="778" t="s">
        <v>764</v>
      </c>
    </row>
    <row r="19" spans="1:5">
      <c r="A19" s="753" t="s">
        <v>775</v>
      </c>
      <c r="B19" s="753">
        <v>94296</v>
      </c>
      <c r="C19" s="751" t="s">
        <v>360</v>
      </c>
      <c r="D19" s="751"/>
      <c r="E19" s="778" t="s">
        <v>764</v>
      </c>
    </row>
    <row r="20" spans="1:5">
      <c r="A20" s="753" t="s">
        <v>776</v>
      </c>
      <c r="B20" s="753" t="s">
        <v>676</v>
      </c>
      <c r="C20" s="751" t="s">
        <v>360</v>
      </c>
      <c r="D20" s="751"/>
      <c r="E20" s="778" t="s">
        <v>764</v>
      </c>
    </row>
    <row r="21" spans="1:5">
      <c r="A21" s="753" t="s">
        <v>777</v>
      </c>
      <c r="B21" s="753" t="s">
        <v>778</v>
      </c>
      <c r="C21" s="751" t="s">
        <v>55</v>
      </c>
      <c r="D21" s="751"/>
      <c r="E21" s="778" t="s">
        <v>764</v>
      </c>
    </row>
    <row r="22" spans="1:5">
      <c r="A22" s="753">
        <v>41089</v>
      </c>
      <c r="B22" s="753">
        <v>100534</v>
      </c>
      <c r="C22" s="751" t="s">
        <v>360</v>
      </c>
      <c r="D22" s="751"/>
      <c r="E22" s="778" t="s">
        <v>764</v>
      </c>
    </row>
    <row r="23" spans="1:5">
      <c r="A23" s="753">
        <v>41090</v>
      </c>
      <c r="B23" s="753" t="s">
        <v>779</v>
      </c>
      <c r="C23" s="751" t="s">
        <v>360</v>
      </c>
      <c r="D23" s="751"/>
      <c r="E23" s="778" t="s">
        <v>764</v>
      </c>
    </row>
    <row r="24" spans="1:5">
      <c r="A24" s="753" t="s">
        <v>780</v>
      </c>
      <c r="B24" s="753" t="s">
        <v>668</v>
      </c>
      <c r="C24" s="751"/>
      <c r="D24" s="751"/>
      <c r="E24" s="778" t="s">
        <v>764</v>
      </c>
    </row>
    <row r="25" spans="1:5">
      <c r="A25" s="753" t="s">
        <v>781</v>
      </c>
      <c r="B25" s="753" t="s">
        <v>680</v>
      </c>
      <c r="C25" s="751"/>
      <c r="D25" s="751"/>
      <c r="E25" s="778" t="s">
        <v>764</v>
      </c>
    </row>
    <row r="26" spans="1:5">
      <c r="A26" s="753" t="s">
        <v>782</v>
      </c>
      <c r="B26" s="753" t="s">
        <v>681</v>
      </c>
      <c r="C26" s="751"/>
      <c r="D26" s="751"/>
      <c r="E26" s="778" t="s">
        <v>764</v>
      </c>
    </row>
    <row r="27" spans="1:5">
      <c r="A27" s="753" t="s">
        <v>783</v>
      </c>
      <c r="B27" s="753" t="s">
        <v>683</v>
      </c>
      <c r="C27" s="751"/>
      <c r="D27" s="751"/>
      <c r="E27" s="778" t="s">
        <v>764</v>
      </c>
    </row>
    <row r="28" spans="1:5">
      <c r="A28" s="753" t="s">
        <v>784</v>
      </c>
      <c r="B28" s="753" t="s">
        <v>682</v>
      </c>
      <c r="C28" s="751"/>
      <c r="D28" s="751"/>
      <c r="E28" s="778" t="s">
        <v>764</v>
      </c>
    </row>
    <row r="29" spans="1:5">
      <c r="A29" s="753" t="s">
        <v>785</v>
      </c>
      <c r="B29" s="753" t="s">
        <v>686</v>
      </c>
      <c r="C29" s="751"/>
      <c r="D29" s="751"/>
      <c r="E29" s="778" t="s">
        <v>764</v>
      </c>
    </row>
    <row r="30" spans="1:5">
      <c r="A30" s="753" t="s">
        <v>53</v>
      </c>
      <c r="B30" s="753" t="s">
        <v>685</v>
      </c>
      <c r="C30" s="751"/>
      <c r="D30" s="751"/>
      <c r="E30" s="778" t="s">
        <v>764</v>
      </c>
    </row>
    <row r="31" spans="1:5">
      <c r="A31" s="753" t="s">
        <v>786</v>
      </c>
      <c r="B31" s="753" t="s">
        <v>684</v>
      </c>
      <c r="C31" s="751"/>
      <c r="D31" s="751"/>
      <c r="E31" s="778" t="s">
        <v>764</v>
      </c>
    </row>
    <row r="32" spans="1:5" ht="30">
      <c r="A32" s="753" t="s">
        <v>387</v>
      </c>
      <c r="B32" s="753" t="s">
        <v>692</v>
      </c>
      <c r="C32" s="751" t="s">
        <v>10</v>
      </c>
      <c r="D32" s="751"/>
      <c r="E32" s="778" t="s">
        <v>764</v>
      </c>
    </row>
    <row r="33" spans="1:5" ht="30">
      <c r="A33" s="753" t="s">
        <v>392</v>
      </c>
      <c r="B33" s="753" t="s">
        <v>688</v>
      </c>
      <c r="C33" s="751" t="s">
        <v>55</v>
      </c>
      <c r="D33" s="751"/>
      <c r="E33" s="778" t="s">
        <v>764</v>
      </c>
    </row>
    <row r="34" spans="1:5">
      <c r="A34" s="753" t="s">
        <v>394</v>
      </c>
      <c r="B34" s="753" t="s">
        <v>690</v>
      </c>
      <c r="C34" s="751" t="s">
        <v>55</v>
      </c>
      <c r="D34" s="751"/>
      <c r="E34" s="778" t="s">
        <v>764</v>
      </c>
    </row>
    <row r="35" spans="1:5" ht="30">
      <c r="A35" s="753" t="s">
        <v>787</v>
      </c>
      <c r="B35" s="753" t="s">
        <v>658</v>
      </c>
      <c r="C35" s="751" t="s">
        <v>360</v>
      </c>
      <c r="D35" s="751"/>
      <c r="E35" s="778" t="s">
        <v>764</v>
      </c>
    </row>
    <row r="36" spans="1:5" ht="30">
      <c r="A36" s="753" t="s">
        <v>402</v>
      </c>
      <c r="B36" s="753" t="s">
        <v>729</v>
      </c>
      <c r="C36" s="751"/>
      <c r="D36" s="751"/>
      <c r="E36" s="778" t="s">
        <v>764</v>
      </c>
    </row>
    <row r="37" spans="1:5">
      <c r="A37" s="753" t="s">
        <v>390</v>
      </c>
      <c r="B37" s="753" t="s">
        <v>735</v>
      </c>
      <c r="C37" s="751"/>
      <c r="D37" s="751"/>
      <c r="E37" s="778" t="s">
        <v>764</v>
      </c>
    </row>
    <row r="38" spans="1:5" ht="30">
      <c r="A38" s="753" t="s">
        <v>816</v>
      </c>
      <c r="B38" s="753" t="s">
        <v>733</v>
      </c>
      <c r="C38" s="751"/>
      <c r="D38" s="751"/>
      <c r="E38" s="778" t="s">
        <v>764</v>
      </c>
    </row>
    <row r="39" spans="1:5" ht="30">
      <c r="A39" s="753" t="s">
        <v>817</v>
      </c>
      <c r="B39" s="753" t="s">
        <v>734</v>
      </c>
      <c r="C39" s="751"/>
      <c r="D39" s="751"/>
      <c r="E39" s="778" t="s">
        <v>764</v>
      </c>
    </row>
    <row r="40" spans="1:5">
      <c r="A40" s="753" t="s">
        <v>813</v>
      </c>
      <c r="B40" s="753" t="s">
        <v>728</v>
      </c>
      <c r="C40" s="751" t="s">
        <v>60</v>
      </c>
      <c r="D40" s="751"/>
      <c r="E40" s="778" t="s">
        <v>764</v>
      </c>
    </row>
    <row r="41" spans="1:5">
      <c r="A41" s="753" t="s">
        <v>814</v>
      </c>
      <c r="B41" s="753" t="s">
        <v>764</v>
      </c>
      <c r="C41" s="751" t="s">
        <v>60</v>
      </c>
      <c r="D41" s="751"/>
      <c r="E41" s="778" t="s">
        <v>764</v>
      </c>
    </row>
    <row r="42" spans="1:5">
      <c r="A42" s="753" t="s">
        <v>818</v>
      </c>
      <c r="B42" s="753" t="s">
        <v>819</v>
      </c>
      <c r="C42" s="751" t="s">
        <v>18</v>
      </c>
      <c r="D42" s="751"/>
      <c r="E42" s="778" t="s">
        <v>59</v>
      </c>
    </row>
    <row r="43" spans="1:5" ht="30">
      <c r="A43" s="753" t="s">
        <v>824</v>
      </c>
      <c r="B43" s="753" t="s">
        <v>825</v>
      </c>
      <c r="C43" s="751" t="s">
        <v>61</v>
      </c>
      <c r="D43" s="751"/>
      <c r="E43" s="778" t="s">
        <v>59</v>
      </c>
    </row>
    <row r="44" spans="1:5" ht="30">
      <c r="A44" s="753" t="s">
        <v>826</v>
      </c>
      <c r="B44" s="753" t="s">
        <v>827</v>
      </c>
      <c r="C44" s="751" t="s">
        <v>61</v>
      </c>
      <c r="D44" s="751"/>
      <c r="E44" s="778" t="s">
        <v>59</v>
      </c>
    </row>
    <row r="45" spans="1:5">
      <c r="A45" s="753" t="s">
        <v>769</v>
      </c>
      <c r="B45" s="753" t="s">
        <v>708</v>
      </c>
      <c r="C45" s="751"/>
      <c r="D45" s="751"/>
      <c r="E45" s="778" t="s">
        <v>764</v>
      </c>
    </row>
    <row r="46" spans="1:5">
      <c r="A46" s="753">
        <v>72844</v>
      </c>
      <c r="B46" s="2">
        <v>100989</v>
      </c>
      <c r="C46" s="751"/>
      <c r="D46" s="751"/>
      <c r="E46" s="778" t="s">
        <v>764</v>
      </c>
    </row>
    <row r="47" spans="1:5">
      <c r="A47" s="868">
        <v>95303</v>
      </c>
      <c r="B47" s="2">
        <v>95875</v>
      </c>
      <c r="C47" s="751"/>
      <c r="D47" s="751"/>
      <c r="E47" s="778" t="s">
        <v>764</v>
      </c>
    </row>
    <row r="48" spans="1:5" s="291" customFormat="1">
      <c r="A48" s="741" t="s">
        <v>13013</v>
      </c>
      <c r="B48" s="735" t="s">
        <v>112</v>
      </c>
      <c r="C48" s="738" t="s">
        <v>281</v>
      </c>
      <c r="D48" s="322"/>
      <c r="E48" s="740">
        <v>6.81</v>
      </c>
    </row>
    <row r="49" spans="1:5" s="291" customFormat="1" ht="36">
      <c r="A49" s="741" t="s">
        <v>13014</v>
      </c>
      <c r="B49" s="735" t="s">
        <v>689</v>
      </c>
      <c r="C49" s="738" t="s">
        <v>585</v>
      </c>
      <c r="D49" s="322"/>
      <c r="E49" s="740">
        <v>22.93</v>
      </c>
    </row>
    <row r="50" spans="1:5" ht="24">
      <c r="A50" s="617" t="s">
        <v>13040</v>
      </c>
      <c r="B50" s="616" t="s">
        <v>51</v>
      </c>
      <c r="C50" s="614" t="s">
        <v>10</v>
      </c>
      <c r="D50" s="614"/>
      <c r="E50" s="890">
        <v>5976.42</v>
      </c>
    </row>
    <row r="51" spans="1:5" ht="24">
      <c r="A51" s="618" t="s">
        <v>13038</v>
      </c>
      <c r="B51" s="616" t="s">
        <v>52</v>
      </c>
      <c r="C51" s="614" t="s">
        <v>10</v>
      </c>
      <c r="D51" s="614"/>
      <c r="E51" s="890">
        <v>2530.08</v>
      </c>
    </row>
    <row r="52" spans="1:5" ht="36">
      <c r="A52" s="618" t="s">
        <v>13039</v>
      </c>
      <c r="B52" s="616" t="s">
        <v>20</v>
      </c>
      <c r="C52" s="614" t="s">
        <v>10</v>
      </c>
      <c r="D52" s="614"/>
      <c r="E52" s="890">
        <v>3793.38</v>
      </c>
    </row>
    <row r="53" spans="1:5">
      <c r="A53" s="637" t="s">
        <v>668</v>
      </c>
      <c r="B53" s="638" t="s">
        <v>13016</v>
      </c>
      <c r="C53" s="639" t="s">
        <v>55</v>
      </c>
      <c r="D53" s="640"/>
      <c r="E53" s="759" t="s">
        <v>13002</v>
      </c>
    </row>
    <row r="54" spans="1:5" ht="24">
      <c r="A54" s="741" t="s">
        <v>682</v>
      </c>
      <c r="B54" s="735" t="s">
        <v>694</v>
      </c>
      <c r="C54" s="738" t="s">
        <v>611</v>
      </c>
      <c r="D54" s="322"/>
      <c r="E54" s="740">
        <v>204.27</v>
      </c>
    </row>
    <row r="55" spans="1:5" ht="24">
      <c r="A55" s="741" t="s">
        <v>683</v>
      </c>
      <c r="B55" s="735" t="s">
        <v>695</v>
      </c>
      <c r="C55" s="738" t="s">
        <v>281</v>
      </c>
      <c r="D55" s="322"/>
      <c r="E55" s="740">
        <v>280.60000000000002</v>
      </c>
    </row>
    <row r="56" spans="1:5">
      <c r="A56" s="637" t="s">
        <v>769</v>
      </c>
      <c r="B56" s="638" t="s">
        <v>93</v>
      </c>
      <c r="C56" s="639" t="s">
        <v>18</v>
      </c>
      <c r="D56" s="640"/>
      <c r="E56" s="759" t="s">
        <v>13002</v>
      </c>
    </row>
    <row r="57" spans="1:5" ht="36">
      <c r="A57" s="637" t="s">
        <v>667</v>
      </c>
      <c r="B57" s="638" t="s">
        <v>113</v>
      </c>
      <c r="C57" s="639" t="s">
        <v>55</v>
      </c>
      <c r="D57" s="641"/>
      <c r="E57" s="742" t="s">
        <v>13014</v>
      </c>
    </row>
    <row r="58" spans="1:5" ht="28.5">
      <c r="A58" s="724" t="s">
        <v>666</v>
      </c>
      <c r="B58" s="719" t="s">
        <v>112</v>
      </c>
      <c r="C58" s="720" t="s">
        <v>55</v>
      </c>
      <c r="D58" s="731"/>
      <c r="E58" s="737" t="s">
        <v>13013</v>
      </c>
    </row>
    <row r="59" spans="1:5" ht="42.75">
      <c r="A59" s="637" t="s">
        <v>665</v>
      </c>
      <c r="B59" s="638" t="s">
        <v>69</v>
      </c>
      <c r="C59" s="639" t="s">
        <v>55</v>
      </c>
      <c r="D59" s="641"/>
      <c r="E59" s="759" t="s">
        <v>13002</v>
      </c>
    </row>
    <row r="60" spans="1:5" ht="57">
      <c r="A60" s="642" t="s">
        <v>807</v>
      </c>
      <c r="B60" s="638" t="s">
        <v>808</v>
      </c>
      <c r="C60" s="640" t="s">
        <v>55</v>
      </c>
      <c r="D60" s="641"/>
      <c r="E60" s="759" t="s">
        <v>13002</v>
      </c>
    </row>
    <row r="61" spans="1:5" ht="57">
      <c r="A61" s="642" t="s">
        <v>809</v>
      </c>
      <c r="B61" s="638" t="s">
        <v>810</v>
      </c>
      <c r="C61" s="640" t="s">
        <v>55</v>
      </c>
      <c r="D61" s="641"/>
      <c r="E61" s="759" t="s">
        <v>13002</v>
      </c>
    </row>
    <row r="62" spans="1:5" ht="57">
      <c r="A62" s="642" t="s">
        <v>811</v>
      </c>
      <c r="B62" s="638" t="s">
        <v>812</v>
      </c>
      <c r="C62" s="640" t="s">
        <v>55</v>
      </c>
      <c r="D62" s="641"/>
      <c r="E62" s="759" t="s">
        <v>13002</v>
      </c>
    </row>
    <row r="63" spans="1:5">
      <c r="A63" s="642" t="s">
        <v>883</v>
      </c>
      <c r="B63" s="638" t="s">
        <v>884</v>
      </c>
      <c r="C63" s="640" t="s">
        <v>281</v>
      </c>
      <c r="D63" s="641"/>
      <c r="E63" s="759" t="s">
        <v>13002</v>
      </c>
    </row>
    <row r="64" spans="1:5" ht="28.5">
      <c r="A64" s="643" t="s">
        <v>806</v>
      </c>
      <c r="B64" s="644" t="s">
        <v>5813</v>
      </c>
      <c r="C64" s="639" t="s">
        <v>55</v>
      </c>
      <c r="D64" s="645"/>
      <c r="E64" s="759" t="s">
        <v>13002</v>
      </c>
    </row>
    <row r="65" spans="1:5" ht="28.5">
      <c r="A65" s="642" t="s">
        <v>818</v>
      </c>
      <c r="B65" s="638" t="s">
        <v>819</v>
      </c>
      <c r="C65" s="640" t="s">
        <v>18</v>
      </c>
      <c r="D65" s="641"/>
      <c r="E65" s="759" t="e">
        <v>#N/A</v>
      </c>
    </row>
    <row r="66" spans="1:5" ht="28.5">
      <c r="A66" s="642" t="s">
        <v>814</v>
      </c>
      <c r="B66" s="638" t="s">
        <v>5814</v>
      </c>
      <c r="C66" s="640" t="s">
        <v>60</v>
      </c>
      <c r="D66" s="641"/>
      <c r="E66" s="759" t="e">
        <v>#N/A</v>
      </c>
    </row>
    <row r="67" spans="1:5">
      <c r="A67" s="734" t="s">
        <v>728</v>
      </c>
      <c r="B67" s="733" t="s">
        <v>730</v>
      </c>
      <c r="C67" s="732" t="s">
        <v>611</v>
      </c>
      <c r="D67" s="731"/>
      <c r="E67" s="736">
        <v>3935.08</v>
      </c>
    </row>
    <row r="68" spans="1:5" ht="28.5">
      <c r="A68" s="642" t="s">
        <v>820</v>
      </c>
      <c r="B68" s="638" t="s">
        <v>821</v>
      </c>
      <c r="C68" s="639" t="s">
        <v>60</v>
      </c>
      <c r="D68" s="641"/>
      <c r="E68" s="759" t="e">
        <v>#N/A</v>
      </c>
    </row>
    <row r="69" spans="1:5" ht="28.5">
      <c r="A69" s="637" t="s">
        <v>822</v>
      </c>
      <c r="B69" s="638" t="s">
        <v>823</v>
      </c>
      <c r="C69" s="640" t="s">
        <v>60</v>
      </c>
      <c r="D69" s="641"/>
      <c r="E69" s="759" t="e">
        <v>#N/A</v>
      </c>
    </row>
    <row r="70" spans="1:5">
      <c r="A70" s="646" t="s">
        <v>804</v>
      </c>
      <c r="B70" s="638" t="s">
        <v>805</v>
      </c>
      <c r="C70" s="640" t="s">
        <v>60</v>
      </c>
      <c r="D70" s="641"/>
      <c r="E70" s="759">
        <v>552.59030119999989</v>
      </c>
    </row>
    <row r="71" spans="1:5">
      <c r="A71" s="646" t="s">
        <v>5815</v>
      </c>
      <c r="B71" s="638" t="s">
        <v>5816</v>
      </c>
      <c r="C71" s="640" t="s">
        <v>18</v>
      </c>
      <c r="D71" s="641"/>
      <c r="E71" s="759">
        <v>176.95145416</v>
      </c>
    </row>
    <row r="72" spans="1:5">
      <c r="A72" s="646" t="s">
        <v>5817</v>
      </c>
      <c r="B72" s="638" t="s">
        <v>5818</v>
      </c>
      <c r="C72" s="640" t="s">
        <v>18</v>
      </c>
      <c r="D72" s="641"/>
      <c r="E72" s="759">
        <v>225.56350079999999</v>
      </c>
    </row>
    <row r="73" spans="1:5">
      <c r="A73" s="646" t="s">
        <v>802</v>
      </c>
      <c r="B73" s="638" t="s">
        <v>803</v>
      </c>
      <c r="C73" s="640" t="s">
        <v>18</v>
      </c>
      <c r="D73" s="641"/>
      <c r="E73" s="759">
        <v>71.968250959999992</v>
      </c>
    </row>
    <row r="74" spans="1:5">
      <c r="A74" s="646" t="s">
        <v>5819</v>
      </c>
      <c r="B74" s="647" t="s">
        <v>5820</v>
      </c>
      <c r="C74" s="640" t="s">
        <v>18</v>
      </c>
      <c r="D74" s="641"/>
      <c r="E74" s="759">
        <v>58.242968348000005</v>
      </c>
    </row>
    <row r="75" spans="1:5">
      <c r="A75" s="646" t="s">
        <v>5821</v>
      </c>
      <c r="B75" s="638" t="s">
        <v>5822</v>
      </c>
      <c r="C75" s="640" t="s">
        <v>18</v>
      </c>
      <c r="D75" s="641"/>
      <c r="E75" s="759">
        <v>424.74985219999996</v>
      </c>
    </row>
    <row r="76" spans="1:5" ht="28.5">
      <c r="A76" s="637" t="s">
        <v>824</v>
      </c>
      <c r="B76" s="638" t="s">
        <v>825</v>
      </c>
      <c r="C76" s="640" t="s">
        <v>61</v>
      </c>
      <c r="D76" s="641"/>
      <c r="E76" s="759" t="e">
        <v>#N/A</v>
      </c>
    </row>
    <row r="77" spans="1:5" ht="28.5">
      <c r="A77" s="637" t="s">
        <v>826</v>
      </c>
      <c r="B77" s="638" t="s">
        <v>827</v>
      </c>
      <c r="C77" s="640" t="s">
        <v>61</v>
      </c>
      <c r="D77" s="641"/>
      <c r="E77" s="759">
        <v>171.23520000000002</v>
      </c>
    </row>
    <row r="78" spans="1:5">
      <c r="A78" s="648" t="s">
        <v>795</v>
      </c>
      <c r="B78" s="638" t="s">
        <v>796</v>
      </c>
      <c r="C78" s="640" t="s">
        <v>60</v>
      </c>
      <c r="D78" s="641"/>
      <c r="E78" s="759">
        <v>38.976488000000003</v>
      </c>
    </row>
    <row r="79" spans="1:5" ht="28.5">
      <c r="A79" s="649" t="s">
        <v>351</v>
      </c>
      <c r="B79" s="644" t="s">
        <v>301</v>
      </c>
      <c r="C79" s="639" t="s">
        <v>302</v>
      </c>
      <c r="D79" s="645"/>
      <c r="E79" s="760">
        <v>351.18848484848479</v>
      </c>
    </row>
    <row r="80" spans="1:5" ht="25.5">
      <c r="A80" s="649" t="s">
        <v>5823</v>
      </c>
      <c r="B80" s="644" t="s">
        <v>5824</v>
      </c>
      <c r="C80" s="639" t="s">
        <v>60</v>
      </c>
      <c r="D80" s="645"/>
      <c r="E80" s="760">
        <v>414.39</v>
      </c>
    </row>
    <row r="81" spans="1:5" ht="42.75">
      <c r="A81" s="649" t="s">
        <v>5825</v>
      </c>
      <c r="B81" s="644" t="s">
        <v>5826</v>
      </c>
      <c r="C81" s="639" t="s">
        <v>60</v>
      </c>
      <c r="D81" s="645"/>
      <c r="E81" s="760">
        <v>1545.8784651162789</v>
      </c>
    </row>
    <row r="82" spans="1:5" ht="28.5">
      <c r="A82" s="649" t="s">
        <v>353</v>
      </c>
      <c r="B82" s="644" t="s">
        <v>304</v>
      </c>
      <c r="C82" s="639" t="s">
        <v>60</v>
      </c>
      <c r="D82" s="645"/>
      <c r="E82" s="760">
        <v>5072.4908837209305</v>
      </c>
    </row>
    <row r="83" spans="1:5" ht="28.5">
      <c r="A83" s="643" t="s">
        <v>354</v>
      </c>
      <c r="B83" s="644" t="s">
        <v>349</v>
      </c>
      <c r="C83" s="639" t="s">
        <v>60</v>
      </c>
      <c r="D83" s="645"/>
      <c r="E83" s="760">
        <v>6363.5025116279066</v>
      </c>
    </row>
    <row r="84" spans="1:5" ht="42.75">
      <c r="A84" s="643" t="s">
        <v>355</v>
      </c>
      <c r="B84" s="644" t="s">
        <v>5827</v>
      </c>
      <c r="C84" s="639" t="s">
        <v>60</v>
      </c>
      <c r="D84" s="645"/>
      <c r="E84" s="760">
        <v>5739.9238947368422</v>
      </c>
    </row>
    <row r="85" spans="1:5" ht="25.5">
      <c r="A85" s="643" t="s">
        <v>357</v>
      </c>
      <c r="B85" s="644" t="s">
        <v>350</v>
      </c>
      <c r="C85" s="639" t="s">
        <v>678</v>
      </c>
      <c r="D85" s="645"/>
      <c r="E85" s="760">
        <v>0.85434589999999999</v>
      </c>
    </row>
    <row r="86" spans="1:5" ht="25.5">
      <c r="A86" s="649" t="s">
        <v>352</v>
      </c>
      <c r="B86" s="644" t="s">
        <v>303</v>
      </c>
      <c r="C86" s="639" t="s">
        <v>302</v>
      </c>
      <c r="D86" s="645"/>
      <c r="E86" s="760">
        <v>102.54538333333335</v>
      </c>
    </row>
    <row r="87" spans="1:5">
      <c r="A87" s="643" t="s">
        <v>356</v>
      </c>
      <c r="B87" s="644" t="s">
        <v>322</v>
      </c>
      <c r="C87" s="639" t="s">
        <v>55</v>
      </c>
      <c r="D87" s="645"/>
      <c r="E87" s="759">
        <v>0.21083299999999999</v>
      </c>
    </row>
    <row r="88" spans="1:5">
      <c r="A88" s="637" t="s">
        <v>5828</v>
      </c>
      <c r="B88" s="650" t="s">
        <v>5829</v>
      </c>
      <c r="C88" s="651" t="s">
        <v>55</v>
      </c>
      <c r="D88" s="641"/>
      <c r="E88" s="759">
        <v>1.0422000000000002</v>
      </c>
    </row>
    <row r="89" spans="1:5">
      <c r="A89" s="637" t="s">
        <v>5830</v>
      </c>
      <c r="B89" s="650" t="s">
        <v>5831</v>
      </c>
      <c r="C89" s="651" t="s">
        <v>61</v>
      </c>
      <c r="D89" s="641"/>
      <c r="E89" s="759">
        <v>2.0028768000000001</v>
      </c>
    </row>
    <row r="90" spans="1:5">
      <c r="A90" s="637" t="s">
        <v>5832</v>
      </c>
      <c r="B90" s="650" t="s">
        <v>5833</v>
      </c>
      <c r="C90" s="639" t="s">
        <v>60</v>
      </c>
      <c r="D90" s="641"/>
      <c r="E90" s="759">
        <v>66.69</v>
      </c>
    </row>
    <row r="91" spans="1:5">
      <c r="A91" s="637" t="s">
        <v>5834</v>
      </c>
      <c r="B91" s="650" t="s">
        <v>5835</v>
      </c>
      <c r="C91" s="639" t="s">
        <v>60</v>
      </c>
      <c r="D91" s="641"/>
      <c r="E91" s="759">
        <v>190.26</v>
      </c>
    </row>
    <row r="92" spans="1:5" ht="57">
      <c r="A92" s="643" t="s">
        <v>277</v>
      </c>
      <c r="B92" s="644" t="s">
        <v>5836</v>
      </c>
      <c r="C92" s="639" t="s">
        <v>60</v>
      </c>
      <c r="D92" s="652"/>
      <c r="E92" s="759">
        <v>1227.6176979760874</v>
      </c>
    </row>
    <row r="93" spans="1:5" ht="57">
      <c r="A93" s="643" t="s">
        <v>5837</v>
      </c>
      <c r="B93" s="644" t="s">
        <v>278</v>
      </c>
      <c r="C93" s="639" t="s">
        <v>60</v>
      </c>
      <c r="D93" s="652"/>
      <c r="E93" s="759">
        <v>1760.4984025742265</v>
      </c>
    </row>
    <row r="94" spans="1:5" ht="57">
      <c r="A94" s="643" t="s">
        <v>5838</v>
      </c>
      <c r="B94" s="644" t="s">
        <v>5839</v>
      </c>
      <c r="C94" s="639" t="s">
        <v>60</v>
      </c>
      <c r="D94" s="652"/>
      <c r="E94" s="759">
        <v>3371.0496799000002</v>
      </c>
    </row>
    <row r="95" spans="1:5" ht="57">
      <c r="A95" s="643" t="s">
        <v>5840</v>
      </c>
      <c r="B95" s="644" t="s">
        <v>5841</v>
      </c>
      <c r="C95" s="639" t="s">
        <v>424</v>
      </c>
      <c r="D95" s="639"/>
      <c r="E95" s="759">
        <v>41.532939999999996</v>
      </c>
    </row>
    <row r="96" spans="1:5" ht="28.5">
      <c r="A96" s="653" t="s">
        <v>5842</v>
      </c>
      <c r="B96" s="558" t="s">
        <v>5843</v>
      </c>
      <c r="C96" s="152" t="s">
        <v>360</v>
      </c>
      <c r="D96" s="569"/>
      <c r="E96" s="759" t="s">
        <v>13002</v>
      </c>
    </row>
    <row r="97" spans="1:5">
      <c r="A97" s="654" t="s">
        <v>798</v>
      </c>
      <c r="B97" s="150" t="s">
        <v>5844</v>
      </c>
      <c r="C97" s="152" t="s">
        <v>5845</v>
      </c>
      <c r="D97" s="761"/>
      <c r="E97" s="759" t="s">
        <v>13002</v>
      </c>
    </row>
    <row r="98" spans="1:5">
      <c r="A98" s="654" t="s">
        <v>799</v>
      </c>
      <c r="B98" s="150" t="s">
        <v>5846</v>
      </c>
      <c r="C98" s="152" t="s">
        <v>5845</v>
      </c>
      <c r="D98" s="761"/>
      <c r="E98" s="759" t="s">
        <v>13002</v>
      </c>
    </row>
    <row r="99" spans="1:5" ht="28.5">
      <c r="A99" s="654" t="s">
        <v>800</v>
      </c>
      <c r="B99" s="655" t="s">
        <v>801</v>
      </c>
      <c r="C99" s="152" t="s">
        <v>5845</v>
      </c>
      <c r="D99" s="761"/>
      <c r="E99" s="759" t="s">
        <v>13002</v>
      </c>
    </row>
    <row r="100" spans="1:5">
      <c r="A100" s="654" t="s">
        <v>797</v>
      </c>
      <c r="B100" s="150" t="s">
        <v>5847</v>
      </c>
      <c r="C100" s="152" t="s">
        <v>5845</v>
      </c>
      <c r="D100" s="761"/>
      <c r="E100" s="759" t="s">
        <v>13002</v>
      </c>
    </row>
    <row r="101" spans="1:5" ht="28.5">
      <c r="A101" s="656" t="s">
        <v>788</v>
      </c>
      <c r="B101" s="558" t="s">
        <v>789</v>
      </c>
      <c r="C101" s="152" t="s">
        <v>360</v>
      </c>
      <c r="D101" s="569"/>
      <c r="E101" s="759" t="s">
        <v>13002</v>
      </c>
    </row>
    <row r="102" spans="1:5" ht="28.5">
      <c r="A102" s="656" t="s">
        <v>423</v>
      </c>
      <c r="B102" s="558" t="s">
        <v>671</v>
      </c>
      <c r="C102" s="614" t="s">
        <v>60</v>
      </c>
      <c r="D102" s="569"/>
      <c r="E102" s="759" t="s">
        <v>13019</v>
      </c>
    </row>
    <row r="103" spans="1:5">
      <c r="A103" s="746" t="s">
        <v>13019</v>
      </c>
      <c r="B103" s="745" t="s">
        <v>671</v>
      </c>
      <c r="C103" s="744" t="s">
        <v>360</v>
      </c>
      <c r="D103" s="743"/>
      <c r="E103" s="743">
        <v>2679.47</v>
      </c>
    </row>
    <row r="104" spans="1:5" ht="71.25">
      <c r="A104" s="656" t="s">
        <v>5848</v>
      </c>
      <c r="B104" s="558" t="s">
        <v>5849</v>
      </c>
      <c r="C104" s="614" t="s">
        <v>81</v>
      </c>
      <c r="D104" s="569"/>
      <c r="E104" s="759" t="s">
        <v>13002</v>
      </c>
    </row>
    <row r="105" spans="1:5" ht="42.75">
      <c r="A105" s="656" t="s">
        <v>312</v>
      </c>
      <c r="B105" s="753" t="s">
        <v>672</v>
      </c>
      <c r="C105" s="657" t="s">
        <v>66</v>
      </c>
      <c r="D105" s="569"/>
      <c r="E105" s="746" t="s">
        <v>13021</v>
      </c>
    </row>
    <row r="106" spans="1:5">
      <c r="A106" s="746" t="s">
        <v>13021</v>
      </c>
      <c r="B106" s="745" t="s">
        <v>13020</v>
      </c>
      <c r="C106" s="744" t="s">
        <v>66</v>
      </c>
      <c r="D106" s="743"/>
      <c r="E106" s="743">
        <v>14182.08</v>
      </c>
    </row>
    <row r="107" spans="1:5">
      <c r="A107" s="656" t="s">
        <v>832</v>
      </c>
      <c r="B107" s="753" t="s">
        <v>116</v>
      </c>
      <c r="C107" s="657" t="s">
        <v>81</v>
      </c>
      <c r="D107" s="569"/>
      <c r="E107" s="759" t="s">
        <v>13002</v>
      </c>
    </row>
    <row r="108" spans="1:5">
      <c r="A108" s="654" t="s">
        <v>5850</v>
      </c>
      <c r="B108" s="658" t="s">
        <v>5851</v>
      </c>
      <c r="C108" s="152" t="s">
        <v>360</v>
      </c>
      <c r="D108" s="761"/>
      <c r="E108" s="759" t="s">
        <v>13002</v>
      </c>
    </row>
    <row r="109" spans="1:5" ht="28.5">
      <c r="A109" s="654" t="s">
        <v>5852</v>
      </c>
      <c r="B109" s="150" t="s">
        <v>5853</v>
      </c>
      <c r="C109" s="152" t="s">
        <v>360</v>
      </c>
      <c r="D109" s="761"/>
      <c r="E109" s="759" t="s">
        <v>13002</v>
      </c>
    </row>
    <row r="110" spans="1:5" ht="28.5">
      <c r="A110" s="654" t="s">
        <v>5854</v>
      </c>
      <c r="B110" s="150" t="s">
        <v>5855</v>
      </c>
      <c r="C110" s="152" t="s">
        <v>360</v>
      </c>
      <c r="D110" s="761"/>
      <c r="E110" s="759" t="s">
        <v>13002</v>
      </c>
    </row>
    <row r="111" spans="1:5" ht="28.5">
      <c r="A111" s="654" t="s">
        <v>5856</v>
      </c>
      <c r="B111" s="150" t="s">
        <v>5857</v>
      </c>
      <c r="C111" s="152" t="s">
        <v>360</v>
      </c>
      <c r="D111" s="761"/>
      <c r="E111" s="759" t="s">
        <v>13002</v>
      </c>
    </row>
    <row r="112" spans="1:5">
      <c r="A112" s="654" t="s">
        <v>5858</v>
      </c>
      <c r="B112" s="150" t="s">
        <v>5859</v>
      </c>
      <c r="C112" s="152" t="s">
        <v>360</v>
      </c>
      <c r="D112" s="761"/>
      <c r="E112" s="759" t="s">
        <v>13002</v>
      </c>
    </row>
    <row r="113" spans="1:6">
      <c r="A113" s="654" t="s">
        <v>5860</v>
      </c>
      <c r="B113" s="150" t="s">
        <v>5861</v>
      </c>
      <c r="C113" s="152" t="s">
        <v>360</v>
      </c>
      <c r="D113" s="761"/>
      <c r="E113" s="759" t="s">
        <v>13002</v>
      </c>
    </row>
    <row r="114" spans="1:6">
      <c r="A114" s="654" t="s">
        <v>5862</v>
      </c>
      <c r="B114" s="150" t="s">
        <v>5863</v>
      </c>
      <c r="C114" s="152" t="s">
        <v>360</v>
      </c>
      <c r="D114" s="761"/>
      <c r="E114" s="759" t="s">
        <v>13002</v>
      </c>
    </row>
    <row r="115" spans="1:6">
      <c r="A115" s="656" t="s">
        <v>790</v>
      </c>
      <c r="B115" s="558" t="s">
        <v>791</v>
      </c>
      <c r="C115" s="614" t="s">
        <v>60</v>
      </c>
      <c r="D115" s="569"/>
      <c r="E115" s="759" t="s">
        <v>13002</v>
      </c>
    </row>
    <row r="116" spans="1:6">
      <c r="A116" s="656" t="s">
        <v>792</v>
      </c>
      <c r="B116" s="558" t="s">
        <v>793</v>
      </c>
      <c r="C116" s="152" t="s">
        <v>360</v>
      </c>
      <c r="D116" s="569"/>
      <c r="E116" s="759" t="s">
        <v>13002</v>
      </c>
    </row>
    <row r="117" spans="1:6" ht="28.5">
      <c r="A117" s="654" t="s">
        <v>794</v>
      </c>
      <c r="B117" s="150" t="s">
        <v>5864</v>
      </c>
      <c r="C117" s="152" t="s">
        <v>360</v>
      </c>
      <c r="D117" s="761"/>
      <c r="E117" s="759" t="s">
        <v>13002</v>
      </c>
    </row>
    <row r="118" spans="1:6">
      <c r="A118" s="656" t="s">
        <v>828</v>
      </c>
      <c r="B118" s="558" t="s">
        <v>829</v>
      </c>
      <c r="C118" s="614" t="s">
        <v>360</v>
      </c>
      <c r="D118" s="611"/>
      <c r="E118" s="759" t="s">
        <v>13002</v>
      </c>
    </row>
    <row r="119" spans="1:6" ht="28.5">
      <c r="A119" s="656" t="s">
        <v>830</v>
      </c>
      <c r="B119" s="558" t="s">
        <v>5865</v>
      </c>
      <c r="C119" s="614" t="s">
        <v>360</v>
      </c>
      <c r="D119" s="611"/>
      <c r="E119" s="759" t="s">
        <v>13002</v>
      </c>
    </row>
    <row r="120" spans="1:6" ht="28.5">
      <c r="A120" s="656" t="s">
        <v>779</v>
      </c>
      <c r="B120" s="558" t="s">
        <v>5866</v>
      </c>
      <c r="C120" s="614" t="s">
        <v>360</v>
      </c>
      <c r="D120" s="611"/>
      <c r="E120" s="759" t="s">
        <v>13002</v>
      </c>
    </row>
    <row r="121" spans="1:6">
      <c r="A121" s="656" t="s">
        <v>676</v>
      </c>
      <c r="B121" s="746" t="s">
        <v>13015</v>
      </c>
      <c r="C121" s="614" t="s">
        <v>360</v>
      </c>
      <c r="D121" s="611"/>
      <c r="E121" s="759" t="s">
        <v>13002</v>
      </c>
    </row>
    <row r="122" spans="1:6" ht="24">
      <c r="A122" s="746" t="s">
        <v>13015</v>
      </c>
      <c r="B122" s="745" t="s">
        <v>578</v>
      </c>
      <c r="C122" s="744" t="s">
        <v>579</v>
      </c>
      <c r="D122" s="743"/>
      <c r="E122" s="743">
        <v>2035.845358</v>
      </c>
    </row>
    <row r="123" spans="1:6" ht="28.5">
      <c r="A123" s="656" t="s">
        <v>92</v>
      </c>
      <c r="B123" s="558" t="s">
        <v>669</v>
      </c>
      <c r="C123" s="614" t="s">
        <v>60</v>
      </c>
      <c r="D123" s="611"/>
      <c r="E123" s="759">
        <v>233.94</v>
      </c>
    </row>
    <row r="124" spans="1:6">
      <c r="A124" s="746" t="s">
        <v>13017</v>
      </c>
      <c r="B124" s="745" t="s">
        <v>13018</v>
      </c>
      <c r="C124" s="744" t="s">
        <v>360</v>
      </c>
      <c r="D124" s="743"/>
      <c r="E124" s="743">
        <v>4085.98</v>
      </c>
    </row>
    <row r="125" spans="1:6" ht="28.5">
      <c r="A125" s="656" t="s">
        <v>422</v>
      </c>
      <c r="B125" s="558" t="s">
        <v>670</v>
      </c>
      <c r="C125" s="614" t="s">
        <v>60</v>
      </c>
      <c r="D125" s="611"/>
      <c r="E125" s="759" t="s">
        <v>13017</v>
      </c>
    </row>
    <row r="126" spans="1:6" ht="28.5">
      <c r="A126" s="238" t="s">
        <v>154</v>
      </c>
      <c r="B126" s="719" t="s">
        <v>679</v>
      </c>
      <c r="C126" s="720" t="s">
        <v>61</v>
      </c>
      <c r="D126" s="721"/>
      <c r="E126" s="722">
        <v>143.02000000000001</v>
      </c>
      <c r="F126" s="885"/>
    </row>
    <row r="127" spans="1:6" ht="28.5">
      <c r="A127" s="723" t="s">
        <v>33</v>
      </c>
      <c r="B127" s="719" t="s">
        <v>601</v>
      </c>
      <c r="C127" s="720" t="s">
        <v>10</v>
      </c>
      <c r="D127" s="721"/>
      <c r="E127" s="722">
        <v>142.18</v>
      </c>
      <c r="F127" s="885"/>
    </row>
    <row r="128" spans="1:6" ht="42.75">
      <c r="A128" s="723" t="s">
        <v>134</v>
      </c>
      <c r="B128" s="719" t="s">
        <v>598</v>
      </c>
      <c r="C128" s="720" t="s">
        <v>55</v>
      </c>
      <c r="D128" s="721"/>
      <c r="E128" s="722">
        <v>4.71</v>
      </c>
      <c r="F128" s="885"/>
    </row>
    <row r="129" spans="1:6">
      <c r="A129" s="723" t="s">
        <v>686</v>
      </c>
      <c r="B129" s="719">
        <v>101021</v>
      </c>
      <c r="C129" s="720"/>
      <c r="D129" s="721"/>
      <c r="E129" s="722" t="s">
        <v>764</v>
      </c>
      <c r="F129" s="885">
        <v>166.33</v>
      </c>
    </row>
    <row r="130" spans="1:6" ht="42.75">
      <c r="A130" s="723" t="s">
        <v>426</v>
      </c>
      <c r="B130" s="719" t="s">
        <v>13003</v>
      </c>
      <c r="C130" s="720" t="s">
        <v>61</v>
      </c>
      <c r="D130" s="721"/>
      <c r="E130" s="722">
        <v>117.94</v>
      </c>
      <c r="F130" s="885"/>
    </row>
    <row r="131" spans="1:6">
      <c r="A131" s="723">
        <v>95303</v>
      </c>
      <c r="B131" s="719">
        <v>95875</v>
      </c>
      <c r="C131" s="720"/>
      <c r="D131" s="721"/>
      <c r="E131" s="722" t="s">
        <v>764</v>
      </c>
      <c r="F131" s="722">
        <v>1.43</v>
      </c>
    </row>
    <row r="132" spans="1:6">
      <c r="A132" s="723" t="s">
        <v>31</v>
      </c>
      <c r="B132" s="719" t="s">
        <v>32</v>
      </c>
      <c r="C132" s="720" t="s">
        <v>61</v>
      </c>
      <c r="D132" s="721"/>
      <c r="E132" s="722">
        <v>11.91</v>
      </c>
      <c r="F132" s="885"/>
    </row>
    <row r="133" spans="1:6" ht="28.5">
      <c r="A133" s="724" t="s">
        <v>137</v>
      </c>
      <c r="B133" s="719" t="s">
        <v>603</v>
      </c>
      <c r="C133" s="720" t="s">
        <v>55</v>
      </c>
      <c r="D133" s="721"/>
      <c r="E133" s="722">
        <v>0.94</v>
      </c>
      <c r="F133" s="885"/>
    </row>
    <row r="134" spans="1:6" ht="28.5">
      <c r="A134" s="725" t="s">
        <v>173</v>
      </c>
      <c r="B134" s="719" t="s">
        <v>13004</v>
      </c>
      <c r="C134" s="720" t="s">
        <v>10</v>
      </c>
      <c r="D134" s="721"/>
      <c r="E134" s="722">
        <v>143.44</v>
      </c>
      <c r="F134" s="885"/>
    </row>
    <row r="135" spans="1:6" ht="24">
      <c r="A135" s="725" t="s">
        <v>171</v>
      </c>
      <c r="B135" s="852" t="s">
        <v>599</v>
      </c>
      <c r="C135" s="720" t="s">
        <v>10</v>
      </c>
      <c r="D135" s="721"/>
      <c r="E135" s="722">
        <v>141.41999999999999</v>
      </c>
      <c r="F135" s="885"/>
    </row>
    <row r="136" spans="1:6" ht="28.5">
      <c r="A136" s="238" t="s">
        <v>140</v>
      </c>
      <c r="B136" s="719" t="s">
        <v>13005</v>
      </c>
      <c r="C136" s="720" t="s">
        <v>55</v>
      </c>
      <c r="D136" s="721"/>
      <c r="E136" s="722">
        <v>0.48</v>
      </c>
      <c r="F136" s="885"/>
    </row>
    <row r="137" spans="1:6">
      <c r="A137" s="238" t="s">
        <v>161</v>
      </c>
      <c r="B137" s="719" t="s">
        <v>162</v>
      </c>
      <c r="C137" s="720" t="s">
        <v>61</v>
      </c>
      <c r="D137" s="721"/>
      <c r="E137" s="722">
        <v>22.63</v>
      </c>
      <c r="F137" s="885"/>
    </row>
    <row r="138" spans="1:6" ht="28.5">
      <c r="A138" s="724" t="s">
        <v>311</v>
      </c>
      <c r="B138" s="719">
        <v>97106</v>
      </c>
      <c r="C138" s="720"/>
      <c r="D138" s="721"/>
      <c r="E138" s="722" t="s">
        <v>764</v>
      </c>
      <c r="F138" s="885">
        <v>107.12</v>
      </c>
    </row>
    <row r="139" spans="1:6">
      <c r="A139" s="723" t="s">
        <v>708</v>
      </c>
      <c r="B139" s="719" t="s">
        <v>93</v>
      </c>
      <c r="C139" s="720" t="s">
        <v>18</v>
      </c>
      <c r="D139" s="721"/>
      <c r="E139" s="722">
        <v>2.95</v>
      </c>
      <c r="F139" s="885"/>
    </row>
    <row r="140" spans="1:6" ht="42.75">
      <c r="A140" s="724" t="s">
        <v>684</v>
      </c>
      <c r="B140" s="719" t="s">
        <v>88</v>
      </c>
      <c r="C140" s="720" t="s">
        <v>55</v>
      </c>
      <c r="D140" s="721"/>
      <c r="E140" s="722">
        <v>120.83</v>
      </c>
      <c r="F140" s="885"/>
    </row>
    <row r="141" spans="1:6" ht="28.5">
      <c r="A141" s="723" t="s">
        <v>685</v>
      </c>
      <c r="B141" s="719" t="s">
        <v>13006</v>
      </c>
      <c r="C141" s="720" t="s">
        <v>55</v>
      </c>
      <c r="D141" s="721"/>
      <c r="E141" s="722">
        <v>0.65</v>
      </c>
      <c r="F141" s="885"/>
    </row>
    <row r="142" spans="1:6" ht="25.5">
      <c r="A142" s="474" t="s">
        <v>13011</v>
      </c>
      <c r="B142" s="727" t="s">
        <v>162</v>
      </c>
      <c r="C142" s="728"/>
      <c r="D142" s="729"/>
      <c r="E142" s="730"/>
      <c r="F142" s="885"/>
    </row>
    <row r="143" spans="1:6">
      <c r="A143" s="238" t="s">
        <v>726</v>
      </c>
      <c r="B143" s="719" t="s">
        <v>13007</v>
      </c>
      <c r="C143" s="405" t="s">
        <v>60</v>
      </c>
      <c r="D143" s="721"/>
      <c r="E143" s="722">
        <v>2508.36</v>
      </c>
      <c r="F143" s="885" t="s">
        <v>13008</v>
      </c>
    </row>
    <row r="144" spans="1:6" ht="28.5">
      <c r="A144" s="238" t="s">
        <v>62</v>
      </c>
      <c r="B144" s="719" t="s">
        <v>63</v>
      </c>
      <c r="C144" s="405" t="s">
        <v>60</v>
      </c>
      <c r="D144" s="721"/>
      <c r="E144" s="722">
        <v>144.93</v>
      </c>
      <c r="F144" s="885"/>
    </row>
    <row r="145" spans="1:6" ht="28.5">
      <c r="A145" s="238" t="s">
        <v>433</v>
      </c>
      <c r="B145" s="719" t="s">
        <v>673</v>
      </c>
      <c r="C145" s="720" t="s">
        <v>55</v>
      </c>
      <c r="D145" s="721"/>
      <c r="E145" s="722">
        <v>84.5</v>
      </c>
      <c r="F145" s="885"/>
    </row>
    <row r="146" spans="1:6">
      <c r="A146" s="725">
        <v>72844</v>
      </c>
      <c r="B146" s="719">
        <v>100989</v>
      </c>
      <c r="C146" s="720"/>
      <c r="D146" s="721"/>
      <c r="E146" s="722" t="s">
        <v>764</v>
      </c>
      <c r="F146" s="885">
        <v>3.5</v>
      </c>
    </row>
    <row r="147" spans="1:6" ht="28.5">
      <c r="A147" s="723" t="s">
        <v>23</v>
      </c>
      <c r="B147" s="719" t="s">
        <v>13009</v>
      </c>
      <c r="C147" s="720" t="s">
        <v>55</v>
      </c>
      <c r="D147" s="721"/>
      <c r="E147" s="722">
        <v>0.77</v>
      </c>
      <c r="F147" s="885"/>
    </row>
    <row r="148" spans="1:6" ht="28.5">
      <c r="A148" s="238" t="s">
        <v>431</v>
      </c>
      <c r="B148" s="719" t="s">
        <v>5872</v>
      </c>
      <c r="C148" s="614" t="s">
        <v>60</v>
      </c>
      <c r="D148" s="721"/>
      <c r="E148" s="722">
        <v>15.07</v>
      </c>
      <c r="F148" s="885"/>
    </row>
    <row r="149" spans="1:6" ht="42.75">
      <c r="A149" s="238" t="s">
        <v>682</v>
      </c>
      <c r="B149" s="719" t="s">
        <v>694</v>
      </c>
      <c r="C149" s="614" t="s">
        <v>60</v>
      </c>
      <c r="D149" s="721"/>
      <c r="E149" s="722">
        <v>204.27</v>
      </c>
      <c r="F149" s="885"/>
    </row>
    <row r="150" spans="1:6" ht="28.5">
      <c r="A150" s="238" t="s">
        <v>14</v>
      </c>
      <c r="B150" s="719" t="s">
        <v>13010</v>
      </c>
      <c r="C150" s="720" t="s">
        <v>61</v>
      </c>
      <c r="D150" s="721"/>
      <c r="E150" s="722">
        <v>50.27</v>
      </c>
      <c r="F150" s="885"/>
    </row>
    <row r="151" spans="1:6" ht="28.5">
      <c r="A151" s="238" t="s">
        <v>683</v>
      </c>
      <c r="B151" s="719" t="s">
        <v>695</v>
      </c>
      <c r="C151" s="720" t="s">
        <v>281</v>
      </c>
      <c r="D151" s="721"/>
      <c r="E151" s="739">
        <v>280.60000000000002</v>
      </c>
      <c r="F151" s="885">
        <v>280.60000000000002</v>
      </c>
    </row>
    <row r="152" spans="1:6" ht="28.5">
      <c r="A152" s="726" t="s">
        <v>681</v>
      </c>
      <c r="B152" s="719" t="s">
        <v>5871</v>
      </c>
      <c r="C152" s="614" t="s">
        <v>60</v>
      </c>
      <c r="D152" s="721"/>
      <c r="E152" s="722">
        <v>62.03</v>
      </c>
      <c r="F152" s="885"/>
    </row>
    <row r="153" spans="1:6" ht="28.5">
      <c r="A153" s="238" t="s">
        <v>680</v>
      </c>
      <c r="B153" s="719" t="s">
        <v>5870</v>
      </c>
      <c r="C153" s="614" t="s">
        <v>60</v>
      </c>
      <c r="D153" s="721"/>
      <c r="E153" s="722">
        <v>61.13</v>
      </c>
      <c r="F153" s="885"/>
    </row>
    <row r="154" spans="1:6" ht="42.75">
      <c r="A154" s="725" t="s">
        <v>128</v>
      </c>
      <c r="B154" s="719" t="s">
        <v>602</v>
      </c>
      <c r="C154" s="720" t="s">
        <v>18</v>
      </c>
      <c r="D154" s="721"/>
      <c r="E154" s="722">
        <v>1.64</v>
      </c>
      <c r="F154" s="885"/>
    </row>
    <row r="155" spans="1:6">
      <c r="A155" s="726">
        <v>83338</v>
      </c>
      <c r="B155" s="719">
        <v>90082</v>
      </c>
      <c r="C155" s="720"/>
      <c r="D155" s="721"/>
      <c r="E155" s="722" t="s">
        <v>764</v>
      </c>
      <c r="F155" s="885">
        <v>7.46</v>
      </c>
    </row>
    <row r="156" spans="1:6" ht="28.5">
      <c r="A156" s="725" t="s">
        <v>13024</v>
      </c>
      <c r="B156" s="719" t="s">
        <v>13025</v>
      </c>
      <c r="C156" s="720" t="s">
        <v>55</v>
      </c>
      <c r="D156" s="721"/>
      <c r="E156" s="722">
        <v>282.96570000000003</v>
      </c>
      <c r="F156" s="885"/>
    </row>
    <row r="157" spans="1:6" ht="57">
      <c r="A157" s="725" t="s">
        <v>13033</v>
      </c>
      <c r="B157" s="719" t="s">
        <v>13034</v>
      </c>
      <c r="C157" s="720" t="s">
        <v>577</v>
      </c>
      <c r="D157" s="721" t="s">
        <v>5883</v>
      </c>
      <c r="E157" s="722"/>
      <c r="F157" s="885"/>
    </row>
    <row r="158" spans="1:6">
      <c r="A158" s="619"/>
      <c r="B158" s="659" t="s">
        <v>362</v>
      </c>
      <c r="C158" s="620"/>
      <c r="D158" s="386"/>
      <c r="E158" s="621"/>
    </row>
    <row r="159" spans="1:6" ht="30">
      <c r="A159" s="660" t="s">
        <v>13012</v>
      </c>
      <c r="B159" s="404" t="s">
        <v>609</v>
      </c>
      <c r="C159" s="405" t="s">
        <v>281</v>
      </c>
      <c r="D159" s="325"/>
      <c r="E159" s="749">
        <v>114.87</v>
      </c>
    </row>
    <row r="160" spans="1:6" ht="60">
      <c r="A160" s="660" t="s">
        <v>13037</v>
      </c>
      <c r="B160" s="404" t="s">
        <v>7534</v>
      </c>
      <c r="C160" s="405" t="s">
        <v>10</v>
      </c>
      <c r="D160" s="325"/>
      <c r="E160" s="567">
        <v>4.0213296999999999</v>
      </c>
    </row>
    <row r="161" spans="1:6" ht="30">
      <c r="A161" s="660" t="s">
        <v>374</v>
      </c>
      <c r="B161" s="404" t="s">
        <v>72</v>
      </c>
      <c r="C161" s="405" t="s">
        <v>55</v>
      </c>
      <c r="D161" s="325"/>
      <c r="E161" s="780" t="s">
        <v>245</v>
      </c>
    </row>
    <row r="162" spans="1:6" ht="30">
      <c r="A162" s="661" t="s">
        <v>375</v>
      </c>
      <c r="B162" s="662" t="s">
        <v>73</v>
      </c>
      <c r="C162" s="663" t="s">
        <v>61</v>
      </c>
      <c r="D162" s="664"/>
      <c r="E162" s="665" t="s">
        <v>5867</v>
      </c>
    </row>
    <row r="163" spans="1:6" ht="75">
      <c r="A163" s="660" t="s">
        <v>5867</v>
      </c>
      <c r="B163" s="404" t="s">
        <v>5874</v>
      </c>
      <c r="C163" s="405" t="s">
        <v>61</v>
      </c>
      <c r="D163" s="325"/>
      <c r="E163" s="567">
        <v>9.2435890999999994</v>
      </c>
    </row>
    <row r="164" spans="1:6" ht="45">
      <c r="A164" s="660" t="s">
        <v>376</v>
      </c>
      <c r="B164" s="404" t="s">
        <v>27</v>
      </c>
      <c r="C164" s="405" t="s">
        <v>26</v>
      </c>
      <c r="D164" s="325"/>
      <c r="E164" s="780">
        <v>1.9223771999999999</v>
      </c>
    </row>
    <row r="165" spans="1:6" ht="30">
      <c r="A165" s="666" t="s">
        <v>377</v>
      </c>
      <c r="B165" s="667" t="s">
        <v>29</v>
      </c>
      <c r="C165" s="668" t="s">
        <v>28</v>
      </c>
      <c r="D165" s="668" t="s">
        <v>28</v>
      </c>
      <c r="E165" s="668" t="s">
        <v>28</v>
      </c>
    </row>
    <row r="166" spans="1:6" ht="30">
      <c r="A166" s="660" t="s">
        <v>5868</v>
      </c>
      <c r="B166" s="404" t="s">
        <v>5869</v>
      </c>
      <c r="C166" s="405" t="s">
        <v>594</v>
      </c>
      <c r="D166" s="325"/>
      <c r="E166" s="780">
        <v>1.56</v>
      </c>
    </row>
    <row r="167" spans="1:6" ht="30">
      <c r="A167" s="660" t="s">
        <v>378</v>
      </c>
      <c r="B167" s="404" t="s">
        <v>677</v>
      </c>
      <c r="C167" s="405" t="s">
        <v>26</v>
      </c>
      <c r="D167" s="325"/>
      <c r="E167" s="780">
        <v>1.0415858999999998</v>
      </c>
      <c r="F167" s="780"/>
    </row>
    <row r="168" spans="1:6" ht="30">
      <c r="A168" s="669" t="s">
        <v>5768</v>
      </c>
      <c r="B168" s="670" t="s">
        <v>5499</v>
      </c>
      <c r="C168" s="671" t="s">
        <v>4571</v>
      </c>
      <c r="D168" s="672"/>
      <c r="E168" s="673" t="s">
        <v>5769</v>
      </c>
    </row>
    <row r="169" spans="1:6" ht="30">
      <c r="A169" s="660" t="s">
        <v>365</v>
      </c>
      <c r="B169" s="404" t="s">
        <v>77</v>
      </c>
      <c r="C169" s="405" t="s">
        <v>61</v>
      </c>
      <c r="D169" s="325"/>
      <c r="E169" s="780">
        <v>204.55864594660727</v>
      </c>
      <c r="F169" s="635">
        <v>0.63087400000000005</v>
      </c>
    </row>
    <row r="170" spans="1:6" ht="30">
      <c r="A170" s="660" t="s">
        <v>379</v>
      </c>
      <c r="B170" s="404" t="s">
        <v>68</v>
      </c>
      <c r="C170" s="405" t="s">
        <v>55</v>
      </c>
      <c r="D170" s="325"/>
      <c r="E170" s="780">
        <v>14.931154999999999</v>
      </c>
    </row>
    <row r="171" spans="1:6" ht="30">
      <c r="A171" s="660" t="s">
        <v>369</v>
      </c>
      <c r="B171" s="404" t="s">
        <v>13005</v>
      </c>
      <c r="C171" s="405" t="s">
        <v>55</v>
      </c>
      <c r="D171" s="325"/>
      <c r="E171" s="780">
        <v>0.51717278141563039</v>
      </c>
    </row>
    <row r="172" spans="1:6" ht="45">
      <c r="A172" s="660" t="s">
        <v>368</v>
      </c>
      <c r="B172" s="404" t="s">
        <v>598</v>
      </c>
      <c r="C172" s="405" t="s">
        <v>55</v>
      </c>
      <c r="D172" s="325"/>
      <c r="E172" s="780">
        <v>5.073948265060241</v>
      </c>
    </row>
    <row r="173" spans="1:6" ht="24">
      <c r="A173" s="660" t="s">
        <v>363</v>
      </c>
      <c r="B173" s="851" t="s">
        <v>599</v>
      </c>
      <c r="C173" s="405" t="s">
        <v>10</v>
      </c>
      <c r="D173" s="325"/>
      <c r="E173" s="780">
        <v>143.19125906935741</v>
      </c>
    </row>
    <row r="174" spans="1:6" ht="24">
      <c r="A174" s="660" t="s">
        <v>380</v>
      </c>
      <c r="B174" s="404" t="s">
        <v>174</v>
      </c>
      <c r="C174" s="405" t="s">
        <v>10</v>
      </c>
      <c r="D174" s="325"/>
      <c r="E174" s="780">
        <v>145.22070342730925</v>
      </c>
    </row>
    <row r="175" spans="1:6" ht="30">
      <c r="A175" s="660" t="s">
        <v>366</v>
      </c>
      <c r="B175" s="404" t="s">
        <v>34</v>
      </c>
      <c r="C175" s="405" t="s">
        <v>10</v>
      </c>
      <c r="D175" s="325"/>
      <c r="E175" s="780">
        <v>143.95987911326105</v>
      </c>
    </row>
    <row r="176" spans="1:6" ht="24">
      <c r="A176" s="660" t="s">
        <v>381</v>
      </c>
      <c r="B176" s="404" t="s">
        <v>32</v>
      </c>
      <c r="C176" s="405" t="s">
        <v>61</v>
      </c>
      <c r="D176" s="325"/>
      <c r="E176" s="780">
        <v>12.774190763052211</v>
      </c>
    </row>
    <row r="177" spans="1:6" ht="24">
      <c r="A177" s="660" t="s">
        <v>382</v>
      </c>
      <c r="B177" s="404" t="s">
        <v>162</v>
      </c>
      <c r="C177" s="405" t="s">
        <v>61</v>
      </c>
      <c r="D177" s="325"/>
      <c r="E177" s="780">
        <v>23.98642886178861</v>
      </c>
    </row>
    <row r="178" spans="1:6" ht="30">
      <c r="A178" s="660" t="s">
        <v>364</v>
      </c>
      <c r="B178" s="404" t="s">
        <v>15</v>
      </c>
      <c r="C178" s="405" t="s">
        <v>61</v>
      </c>
      <c r="D178" s="325"/>
      <c r="E178" s="780">
        <v>51.657142555768381</v>
      </c>
    </row>
    <row r="179" spans="1:6" ht="24">
      <c r="A179" s="660" t="s">
        <v>383</v>
      </c>
      <c r="B179" s="404" t="s">
        <v>30</v>
      </c>
      <c r="C179" s="405" t="s">
        <v>61</v>
      </c>
      <c r="D179" s="325"/>
      <c r="E179" s="780">
        <v>29.285290455710498</v>
      </c>
    </row>
    <row r="180" spans="1:6" ht="30">
      <c r="A180" s="660" t="s">
        <v>384</v>
      </c>
      <c r="B180" s="404" t="s">
        <v>129</v>
      </c>
      <c r="C180" s="405" t="s">
        <v>18</v>
      </c>
      <c r="D180" s="325"/>
      <c r="E180" s="780">
        <v>2.0876010666666667</v>
      </c>
    </row>
    <row r="181" spans="1:6" ht="24">
      <c r="A181" s="660" t="s">
        <v>367</v>
      </c>
      <c r="B181" s="404" t="s">
        <v>603</v>
      </c>
      <c r="C181" s="405" t="s">
        <v>55</v>
      </c>
      <c r="D181" s="325"/>
      <c r="E181" s="780">
        <v>0.98967453333333344</v>
      </c>
    </row>
    <row r="182" spans="1:6" ht="30">
      <c r="A182" s="660" t="s">
        <v>5770</v>
      </c>
      <c r="B182" s="487" t="s">
        <v>305</v>
      </c>
      <c r="C182" s="540" t="s">
        <v>61</v>
      </c>
      <c r="D182" s="634"/>
      <c r="E182" s="780">
        <v>230.20165160000002</v>
      </c>
    </row>
    <row r="183" spans="1:6" ht="24">
      <c r="A183" s="660" t="s">
        <v>386</v>
      </c>
      <c r="B183" s="404" t="s">
        <v>42</v>
      </c>
      <c r="C183" s="405" t="s">
        <v>61</v>
      </c>
      <c r="D183" s="325"/>
      <c r="E183" s="780">
        <v>289.21698571428573</v>
      </c>
    </row>
    <row r="184" spans="1:6" ht="60">
      <c r="A184" s="660" t="s">
        <v>13043</v>
      </c>
      <c r="B184" s="404" t="s">
        <v>687</v>
      </c>
      <c r="C184" s="405" t="s">
        <v>577</v>
      </c>
      <c r="D184" s="325"/>
      <c r="E184" s="780">
        <v>168.44215242999999</v>
      </c>
    </row>
    <row r="185" spans="1:6" ht="30">
      <c r="A185" s="660" t="s">
        <v>370</v>
      </c>
      <c r="B185" s="404" t="s">
        <v>24</v>
      </c>
      <c r="C185" s="405" t="s">
        <v>55</v>
      </c>
      <c r="D185" s="325"/>
      <c r="E185" s="780">
        <v>0.92612719999999993</v>
      </c>
    </row>
    <row r="186" spans="1:6" ht="45">
      <c r="A186" s="660" t="s">
        <v>371</v>
      </c>
      <c r="B186" s="404" t="s">
        <v>54</v>
      </c>
      <c r="C186" s="405" t="s">
        <v>55</v>
      </c>
      <c r="D186" s="325"/>
      <c r="E186" s="780">
        <v>0.78944320999999995</v>
      </c>
    </row>
    <row r="187" spans="1:6" ht="45">
      <c r="A187" s="660" t="s">
        <v>372</v>
      </c>
      <c r="B187" s="404" t="s">
        <v>321</v>
      </c>
      <c r="C187" s="405" t="s">
        <v>55</v>
      </c>
      <c r="D187" s="325"/>
      <c r="E187" s="780">
        <v>114.87012255915</v>
      </c>
      <c r="F187" s="774" t="s">
        <v>5771</v>
      </c>
    </row>
    <row r="188" spans="1:6" ht="30">
      <c r="A188" s="660" t="s">
        <v>388</v>
      </c>
      <c r="B188" s="404" t="s">
        <v>244</v>
      </c>
      <c r="C188" s="405" t="s">
        <v>55</v>
      </c>
      <c r="D188" s="325"/>
      <c r="E188" s="622">
        <v>1.8290735759999999</v>
      </c>
    </row>
    <row r="189" spans="1:6" ht="60">
      <c r="A189" s="661" t="s">
        <v>389</v>
      </c>
      <c r="B189" s="662" t="s">
        <v>279</v>
      </c>
      <c r="C189" s="663" t="s">
        <v>61</v>
      </c>
      <c r="D189" s="664"/>
      <c r="E189" s="674" t="s">
        <v>388</v>
      </c>
    </row>
    <row r="190" spans="1:6" ht="30">
      <c r="A190" s="660" t="s">
        <v>388</v>
      </c>
      <c r="B190" s="623" t="s">
        <v>588</v>
      </c>
      <c r="C190" s="405" t="s">
        <v>55</v>
      </c>
      <c r="D190" s="325"/>
      <c r="E190" s="780">
        <v>1.8290735759999999</v>
      </c>
    </row>
    <row r="191" spans="1:6" ht="45">
      <c r="A191" s="660" t="s">
        <v>390</v>
      </c>
      <c r="B191" s="623" t="s">
        <v>78</v>
      </c>
      <c r="C191" s="405" t="s">
        <v>60</v>
      </c>
      <c r="D191" s="325"/>
      <c r="E191" s="780">
        <v>1303.924406975</v>
      </c>
    </row>
    <row r="192" spans="1:6">
      <c r="A192" s="660" t="s">
        <v>391</v>
      </c>
      <c r="B192" s="404" t="s">
        <v>112</v>
      </c>
      <c r="C192" s="405" t="s">
        <v>55</v>
      </c>
      <c r="D192" s="325"/>
      <c r="E192" s="52">
        <v>9.3820829999999997</v>
      </c>
    </row>
    <row r="193" spans="1:5" ht="45">
      <c r="A193" s="660" t="s">
        <v>688</v>
      </c>
      <c r="B193" s="404" t="s">
        <v>689</v>
      </c>
      <c r="C193" s="405" t="s">
        <v>585</v>
      </c>
      <c r="D193" s="325"/>
      <c r="E193" s="780">
        <v>25.945778600000001</v>
      </c>
    </row>
    <row r="194" spans="1:5">
      <c r="A194" s="660" t="s">
        <v>393</v>
      </c>
      <c r="B194" s="675" t="s">
        <v>80</v>
      </c>
      <c r="C194" s="405" t="s">
        <v>81</v>
      </c>
      <c r="D194" s="325"/>
      <c r="E194" s="615" t="s">
        <v>764</v>
      </c>
    </row>
    <row r="195" spans="1:5" ht="24">
      <c r="A195" s="660" t="s">
        <v>690</v>
      </c>
      <c r="B195" s="404" t="s">
        <v>691</v>
      </c>
      <c r="C195" s="405" t="s">
        <v>55</v>
      </c>
      <c r="D195" s="325"/>
      <c r="E195" s="636" t="s">
        <v>379</v>
      </c>
    </row>
    <row r="196" spans="1:5" ht="30">
      <c r="A196" s="636" t="s">
        <v>379</v>
      </c>
      <c r="B196" s="776" t="s">
        <v>68</v>
      </c>
      <c r="C196" s="405" t="s">
        <v>55</v>
      </c>
      <c r="D196" s="762"/>
      <c r="E196" s="778">
        <v>14.931154999999999</v>
      </c>
    </row>
    <row r="197" spans="1:5">
      <c r="A197" s="660" t="s">
        <v>395</v>
      </c>
      <c r="B197" s="404" t="s">
        <v>67</v>
      </c>
      <c r="C197" s="405" t="s">
        <v>360</v>
      </c>
      <c r="D197" s="325"/>
      <c r="E197" s="778">
        <v>5514.91</v>
      </c>
    </row>
    <row r="198" spans="1:5" ht="60">
      <c r="A198" s="660" t="s">
        <v>396</v>
      </c>
      <c r="B198" s="404" t="s">
        <v>74</v>
      </c>
      <c r="C198" s="405" t="s">
        <v>75</v>
      </c>
      <c r="D198" s="325"/>
      <c r="E198" s="778">
        <v>49.661998700000005</v>
      </c>
    </row>
    <row r="199" spans="1:5" ht="30">
      <c r="A199" s="660" t="s">
        <v>397</v>
      </c>
      <c r="B199" s="404" t="s">
        <v>79</v>
      </c>
      <c r="C199" s="405" t="s">
        <v>18</v>
      </c>
      <c r="D199" s="325"/>
      <c r="E199" s="778">
        <v>49.767476486</v>
      </c>
    </row>
    <row r="200" spans="1:5" ht="30">
      <c r="A200" s="660" t="s">
        <v>5772</v>
      </c>
      <c r="B200" s="404" t="s">
        <v>2112</v>
      </c>
      <c r="C200" s="405" t="s">
        <v>18</v>
      </c>
      <c r="D200" s="325"/>
      <c r="E200" s="778">
        <v>66.171034816000002</v>
      </c>
    </row>
    <row r="201" spans="1:5" ht="30">
      <c r="A201" s="660" t="s">
        <v>398</v>
      </c>
      <c r="B201" s="404" t="s">
        <v>5500</v>
      </c>
      <c r="C201" s="405" t="s">
        <v>26</v>
      </c>
      <c r="D201" s="325"/>
      <c r="E201" s="615" t="s">
        <v>764</v>
      </c>
    </row>
    <row r="202" spans="1:5" ht="36">
      <c r="A202" s="660" t="s">
        <v>738</v>
      </c>
      <c r="B202" s="781" t="s">
        <v>5877</v>
      </c>
      <c r="C202" s="613" t="s">
        <v>815</v>
      </c>
      <c r="D202" s="613"/>
      <c r="E202" s="846">
        <v>0.40399409999999997</v>
      </c>
    </row>
    <row r="203" spans="1:5" ht="24">
      <c r="A203" s="677" t="s">
        <v>400</v>
      </c>
      <c r="B203" s="404" t="s">
        <v>63</v>
      </c>
      <c r="C203" s="405" t="s">
        <v>60</v>
      </c>
      <c r="D203" s="325"/>
      <c r="E203" s="778">
        <v>182.01489000000001</v>
      </c>
    </row>
    <row r="204" spans="1:5" ht="24">
      <c r="A204" s="677" t="s">
        <v>725</v>
      </c>
      <c r="B204" s="404" t="s">
        <v>93</v>
      </c>
      <c r="C204" s="405" t="s">
        <v>18</v>
      </c>
      <c r="D204" s="325"/>
      <c r="E204" s="778">
        <v>4.1458220080000006</v>
      </c>
    </row>
    <row r="205" spans="1:5" ht="24">
      <c r="A205" s="660" t="s">
        <v>5773</v>
      </c>
      <c r="B205" s="678" t="s">
        <v>729</v>
      </c>
      <c r="C205" s="405" t="s">
        <v>60</v>
      </c>
      <c r="D205" s="325"/>
      <c r="E205" s="615" t="s">
        <v>764</v>
      </c>
    </row>
    <row r="206" spans="1:5" ht="24">
      <c r="A206" s="660" t="s">
        <v>735</v>
      </c>
      <c r="B206" s="558" t="s">
        <v>727</v>
      </c>
      <c r="C206" s="613" t="s">
        <v>60</v>
      </c>
      <c r="D206" s="613"/>
      <c r="E206" s="778">
        <v>2654.4121442982887</v>
      </c>
    </row>
    <row r="207" spans="1:5" ht="24">
      <c r="A207" s="677" t="s">
        <v>729</v>
      </c>
      <c r="B207" s="404" t="s">
        <v>5774</v>
      </c>
      <c r="C207" s="405"/>
      <c r="D207" s="325"/>
      <c r="E207" s="778">
        <v>4133.2495211371534</v>
      </c>
    </row>
    <row r="208" spans="1:5">
      <c r="A208" s="660" t="s">
        <v>403</v>
      </c>
      <c r="B208" s="404" t="s">
        <v>126</v>
      </c>
      <c r="C208" s="405" t="s">
        <v>81</v>
      </c>
      <c r="D208" s="325"/>
      <c r="E208" s="615" t="s">
        <v>764</v>
      </c>
    </row>
    <row r="209" spans="1:5">
      <c r="A209" s="660" t="s">
        <v>404</v>
      </c>
      <c r="B209" s="404" t="s">
        <v>127</v>
      </c>
      <c r="C209" s="405" t="s">
        <v>81</v>
      </c>
      <c r="D209" s="325"/>
      <c r="E209" s="615" t="s">
        <v>764</v>
      </c>
    </row>
    <row r="210" spans="1:5" ht="24">
      <c r="A210" s="660" t="s">
        <v>405</v>
      </c>
      <c r="B210" s="404" t="s">
        <v>117</v>
      </c>
      <c r="C210" s="405" t="s">
        <v>118</v>
      </c>
      <c r="D210" s="325"/>
      <c r="E210" s="615" t="s">
        <v>764</v>
      </c>
    </row>
    <row r="211" spans="1:5">
      <c r="A211" s="660" t="s">
        <v>406</v>
      </c>
      <c r="B211" s="404" t="s">
        <v>119</v>
      </c>
      <c r="C211" s="405" t="s">
        <v>360</v>
      </c>
      <c r="D211" s="325"/>
      <c r="E211" s="778">
        <v>3093.3853580000005</v>
      </c>
    </row>
    <row r="212" spans="1:5" ht="30">
      <c r="A212" s="660" t="s">
        <v>407</v>
      </c>
      <c r="B212" s="404" t="s">
        <v>120</v>
      </c>
      <c r="C212" s="405" t="s">
        <v>81</v>
      </c>
      <c r="D212" s="325"/>
      <c r="E212" s="615" t="s">
        <v>764</v>
      </c>
    </row>
    <row r="213" spans="1:5">
      <c r="A213" s="660" t="s">
        <v>408</v>
      </c>
      <c r="B213" s="404" t="s">
        <v>121</v>
      </c>
      <c r="C213" s="405" t="s">
        <v>81</v>
      </c>
      <c r="D213" s="325"/>
      <c r="E213" s="615" t="s">
        <v>764</v>
      </c>
    </row>
    <row r="214" spans="1:5" ht="24">
      <c r="A214" s="660" t="s">
        <v>409</v>
      </c>
      <c r="B214" s="404" t="s">
        <v>115</v>
      </c>
      <c r="C214" s="405" t="s">
        <v>81</v>
      </c>
      <c r="D214" s="325"/>
      <c r="E214" s="615" t="s">
        <v>764</v>
      </c>
    </row>
    <row r="215" spans="1:5" ht="30">
      <c r="A215" s="660" t="s">
        <v>410</v>
      </c>
      <c r="B215" s="404" t="s">
        <v>123</v>
      </c>
      <c r="C215" s="405" t="s">
        <v>81</v>
      </c>
      <c r="D215" s="325"/>
      <c r="E215" s="615" t="s">
        <v>764</v>
      </c>
    </row>
    <row r="216" spans="1:5" ht="24">
      <c r="A216" s="660" t="s">
        <v>411</v>
      </c>
      <c r="B216" s="404" t="s">
        <v>116</v>
      </c>
      <c r="C216" s="405" t="s">
        <v>84</v>
      </c>
      <c r="D216" s="325"/>
      <c r="E216" s="615" t="s">
        <v>764</v>
      </c>
    </row>
    <row r="217" spans="1:5" ht="24">
      <c r="A217" s="660" t="s">
        <v>5775</v>
      </c>
      <c r="B217" s="404" t="s">
        <v>5776</v>
      </c>
      <c r="C217" s="405" t="s">
        <v>81</v>
      </c>
      <c r="D217" s="325"/>
      <c r="E217" s="615" t="s">
        <v>764</v>
      </c>
    </row>
    <row r="218" spans="1:5" ht="30">
      <c r="A218" s="660" t="s">
        <v>412</v>
      </c>
      <c r="B218" s="404" t="s">
        <v>82</v>
      </c>
      <c r="C218" s="405" t="s">
        <v>81</v>
      </c>
      <c r="D218" s="325"/>
      <c r="E218" s="615" t="s">
        <v>764</v>
      </c>
    </row>
    <row r="219" spans="1:5">
      <c r="A219" s="660" t="s">
        <v>5777</v>
      </c>
      <c r="B219" s="404" t="s">
        <v>124</v>
      </c>
      <c r="C219" s="405" t="s">
        <v>81</v>
      </c>
      <c r="D219" s="325"/>
      <c r="E219" s="615" t="s">
        <v>764</v>
      </c>
    </row>
    <row r="220" spans="1:5" ht="30">
      <c r="A220" s="660" t="s">
        <v>5778</v>
      </c>
      <c r="B220" s="404" t="s">
        <v>125</v>
      </c>
      <c r="C220" s="405" t="s">
        <v>81</v>
      </c>
      <c r="D220" s="325"/>
      <c r="E220" s="615" t="s">
        <v>764</v>
      </c>
    </row>
    <row r="221" spans="1:5" ht="30">
      <c r="A221" s="660" t="s">
        <v>413</v>
      </c>
      <c r="B221" s="404" t="s">
        <v>65</v>
      </c>
      <c r="C221" s="405" t="s">
        <v>360</v>
      </c>
      <c r="D221" s="325"/>
      <c r="E221" s="778">
        <v>26634.9</v>
      </c>
    </row>
    <row r="222" spans="1:5">
      <c r="A222" s="660" t="s">
        <v>414</v>
      </c>
      <c r="B222" s="404" t="s">
        <v>124</v>
      </c>
      <c r="C222" s="405" t="s">
        <v>360</v>
      </c>
      <c r="D222" s="325"/>
      <c r="E222" s="778">
        <v>30285.660000000003</v>
      </c>
    </row>
    <row r="223" spans="1:5" ht="30">
      <c r="A223" s="660" t="s">
        <v>415</v>
      </c>
      <c r="B223" s="404" t="s">
        <v>125</v>
      </c>
      <c r="C223" s="405" t="s">
        <v>360</v>
      </c>
      <c r="D223" s="325"/>
      <c r="E223" s="778">
        <v>41319.069999999992</v>
      </c>
    </row>
    <row r="224" spans="1:5">
      <c r="A224" s="660" t="s">
        <v>5779</v>
      </c>
      <c r="B224" s="404" t="s">
        <v>5619</v>
      </c>
      <c r="C224" s="405" t="s">
        <v>360</v>
      </c>
      <c r="D224" s="325"/>
      <c r="E224" s="615" t="s">
        <v>764</v>
      </c>
    </row>
    <row r="225" spans="1:5">
      <c r="A225" s="660" t="s">
        <v>5780</v>
      </c>
      <c r="B225" s="404" t="s">
        <v>5576</v>
      </c>
      <c r="C225" s="405" t="s">
        <v>81</v>
      </c>
      <c r="D225" s="325"/>
      <c r="E225" s="615" t="s">
        <v>764</v>
      </c>
    </row>
    <row r="226" spans="1:5" ht="30">
      <c r="A226" s="660" t="s">
        <v>5781</v>
      </c>
      <c r="B226" s="404" t="s">
        <v>307</v>
      </c>
      <c r="C226" s="405" t="s">
        <v>360</v>
      </c>
      <c r="D226" s="325"/>
      <c r="E226" s="615" t="s">
        <v>764</v>
      </c>
    </row>
    <row r="227" spans="1:5" ht="24">
      <c r="A227" s="660" t="s">
        <v>5782</v>
      </c>
      <c r="B227" s="404" t="s">
        <v>67</v>
      </c>
      <c r="C227" s="405" t="s">
        <v>360</v>
      </c>
      <c r="D227" s="325"/>
      <c r="E227" s="615" t="s">
        <v>764</v>
      </c>
    </row>
    <row r="228" spans="1:5" ht="24">
      <c r="A228" s="660" t="s">
        <v>416</v>
      </c>
      <c r="B228" s="404" t="s">
        <v>308</v>
      </c>
      <c r="C228" s="405" t="s">
        <v>360</v>
      </c>
      <c r="D228" s="325"/>
      <c r="E228" s="615" t="s">
        <v>764</v>
      </c>
    </row>
    <row r="229" spans="1:5" ht="24">
      <c r="A229" s="660" t="s">
        <v>5783</v>
      </c>
      <c r="B229" s="404" t="s">
        <v>309</v>
      </c>
      <c r="C229" s="405" t="s">
        <v>360</v>
      </c>
      <c r="D229" s="325"/>
      <c r="E229" s="615" t="s">
        <v>764</v>
      </c>
    </row>
    <row r="230" spans="1:5" ht="24">
      <c r="A230" s="660" t="s">
        <v>417</v>
      </c>
      <c r="B230" s="404" t="s">
        <v>310</v>
      </c>
      <c r="C230" s="405" t="s">
        <v>360</v>
      </c>
      <c r="D230" s="325"/>
      <c r="E230" s="615" t="s">
        <v>764</v>
      </c>
    </row>
    <row r="231" spans="1:5" ht="24">
      <c r="A231" s="660" t="s">
        <v>5784</v>
      </c>
      <c r="B231" s="404" t="s">
        <v>313</v>
      </c>
      <c r="C231" s="405" t="s">
        <v>360</v>
      </c>
      <c r="D231" s="325"/>
      <c r="E231" s="615" t="s">
        <v>764</v>
      </c>
    </row>
    <row r="232" spans="1:5" ht="24">
      <c r="A232" s="660" t="s">
        <v>5785</v>
      </c>
      <c r="B232" s="404" t="s">
        <v>314</v>
      </c>
      <c r="C232" s="405" t="s">
        <v>360</v>
      </c>
      <c r="D232" s="325"/>
      <c r="E232" s="615" t="s">
        <v>764</v>
      </c>
    </row>
    <row r="233" spans="1:5" ht="24">
      <c r="A233" s="660" t="s">
        <v>5786</v>
      </c>
      <c r="B233" s="404" t="s">
        <v>315</v>
      </c>
      <c r="C233" s="405" t="s">
        <v>360</v>
      </c>
      <c r="D233" s="325"/>
      <c r="E233" s="615" t="s">
        <v>764</v>
      </c>
    </row>
    <row r="234" spans="1:5" ht="24">
      <c r="A234" s="660" t="s">
        <v>5787</v>
      </c>
      <c r="B234" s="404" t="s">
        <v>316</v>
      </c>
      <c r="C234" s="405" t="s">
        <v>360</v>
      </c>
      <c r="D234" s="325"/>
      <c r="E234" s="615" t="s">
        <v>764</v>
      </c>
    </row>
    <row r="235" spans="1:5" ht="24">
      <c r="A235" s="660" t="s">
        <v>5788</v>
      </c>
      <c r="B235" s="404" t="s">
        <v>317</v>
      </c>
      <c r="C235" s="405" t="s">
        <v>360</v>
      </c>
      <c r="D235" s="325"/>
      <c r="E235" s="615" t="s">
        <v>764</v>
      </c>
    </row>
    <row r="236" spans="1:5" ht="24">
      <c r="A236" s="660" t="s">
        <v>5789</v>
      </c>
      <c r="B236" s="404" t="s">
        <v>318</v>
      </c>
      <c r="C236" s="405" t="s">
        <v>360</v>
      </c>
      <c r="D236" s="325"/>
      <c r="E236" s="615" t="s">
        <v>764</v>
      </c>
    </row>
    <row r="237" spans="1:5" ht="45">
      <c r="A237" s="660" t="s">
        <v>418</v>
      </c>
      <c r="B237" s="404" t="s">
        <v>5790</v>
      </c>
      <c r="C237" s="405" t="s">
        <v>360</v>
      </c>
      <c r="D237" s="325"/>
      <c r="E237" s="778">
        <v>10600.718885999999</v>
      </c>
    </row>
    <row r="238" spans="1:5" ht="24">
      <c r="A238" s="660" t="s">
        <v>5791</v>
      </c>
      <c r="B238" s="404" t="s">
        <v>5792</v>
      </c>
      <c r="C238" s="405" t="s">
        <v>360</v>
      </c>
      <c r="D238" s="325"/>
      <c r="E238" s="615" t="s">
        <v>764</v>
      </c>
    </row>
    <row r="239" spans="1:5" ht="24">
      <c r="A239" s="660" t="s">
        <v>5793</v>
      </c>
      <c r="B239" s="404" t="s">
        <v>5794</v>
      </c>
      <c r="C239" s="405" t="s">
        <v>360</v>
      </c>
      <c r="D239" s="325"/>
      <c r="E239" s="615" t="s">
        <v>764</v>
      </c>
    </row>
    <row r="240" spans="1:5" ht="36">
      <c r="A240" s="660" t="s">
        <v>5795</v>
      </c>
      <c r="B240" s="404" t="s">
        <v>5796</v>
      </c>
      <c r="C240" s="405" t="s">
        <v>360</v>
      </c>
      <c r="D240" s="325"/>
      <c r="E240" s="615" t="s">
        <v>764</v>
      </c>
    </row>
    <row r="241" spans="1:5" ht="36">
      <c r="A241" s="660" t="s">
        <v>5797</v>
      </c>
      <c r="B241" s="404" t="s">
        <v>5798</v>
      </c>
      <c r="C241" s="405" t="s">
        <v>360</v>
      </c>
      <c r="D241" s="325"/>
      <c r="E241" s="615" t="s">
        <v>764</v>
      </c>
    </row>
    <row r="242" spans="1:5">
      <c r="A242" s="660" t="s">
        <v>5799</v>
      </c>
      <c r="B242" s="404" t="s">
        <v>122</v>
      </c>
      <c r="C242" s="405" t="s">
        <v>81</v>
      </c>
      <c r="D242" s="325"/>
      <c r="E242" s="615" t="s">
        <v>764</v>
      </c>
    </row>
    <row r="243" spans="1:5">
      <c r="A243" s="660" t="s">
        <v>658</v>
      </c>
      <c r="B243" s="404" t="s">
        <v>122</v>
      </c>
      <c r="C243" s="405" t="s">
        <v>360</v>
      </c>
      <c r="D243" s="325"/>
      <c r="E243" s="778">
        <v>5413.36</v>
      </c>
    </row>
    <row r="244" spans="1:5" ht="30">
      <c r="A244" s="660" t="s">
        <v>419</v>
      </c>
      <c r="B244" s="404" t="s">
        <v>87</v>
      </c>
      <c r="C244" s="405" t="s">
        <v>55</v>
      </c>
      <c r="D244" s="325"/>
      <c r="E244" s="778">
        <v>0.81979999999999997</v>
      </c>
    </row>
    <row r="245" spans="1:5" ht="45">
      <c r="A245" s="660" t="s">
        <v>420</v>
      </c>
      <c r="B245" s="404" t="s">
        <v>334</v>
      </c>
      <c r="C245" s="405" t="s">
        <v>61</v>
      </c>
      <c r="D245" s="325"/>
      <c r="E245" s="778">
        <v>519.35233999999991</v>
      </c>
    </row>
    <row r="246" spans="1:5" ht="45">
      <c r="A246" s="660" t="s">
        <v>421</v>
      </c>
      <c r="B246" s="404" t="s">
        <v>88</v>
      </c>
      <c r="C246" s="405" t="s">
        <v>55</v>
      </c>
      <c r="D246" s="325"/>
      <c r="E246" s="778">
        <v>155.9162</v>
      </c>
    </row>
    <row r="247" spans="1:5" ht="30">
      <c r="A247" s="679" t="s">
        <v>428</v>
      </c>
      <c r="B247" s="404" t="s">
        <v>427</v>
      </c>
      <c r="C247" s="405" t="s">
        <v>61</v>
      </c>
      <c r="D247" s="404"/>
      <c r="E247" s="778">
        <v>165.285158</v>
      </c>
    </row>
    <row r="248" spans="1:5" ht="28.5">
      <c r="A248" s="680" t="s">
        <v>639</v>
      </c>
      <c r="B248" s="150" t="s">
        <v>70</v>
      </c>
      <c r="C248" s="152" t="s">
        <v>71</v>
      </c>
      <c r="D248" s="775"/>
      <c r="E248" s="778">
        <v>17.164445349999998</v>
      </c>
    </row>
    <row r="249" spans="1:5" ht="30">
      <c r="A249" s="680" t="s">
        <v>640</v>
      </c>
      <c r="B249" s="776" t="s">
        <v>5870</v>
      </c>
      <c r="C249" s="152" t="s">
        <v>60</v>
      </c>
      <c r="D249" s="774"/>
      <c r="E249" s="778">
        <v>64.692146386069226</v>
      </c>
    </row>
    <row r="250" spans="1:5" ht="30">
      <c r="A250" s="680" t="s">
        <v>641</v>
      </c>
      <c r="B250" s="776" t="s">
        <v>5871</v>
      </c>
      <c r="C250" s="152" t="s">
        <v>60</v>
      </c>
      <c r="D250" s="774"/>
      <c r="E250" s="778">
        <v>65.592146386069231</v>
      </c>
    </row>
    <row r="251" spans="1:5" ht="30">
      <c r="A251" s="680" t="s">
        <v>642</v>
      </c>
      <c r="B251" s="776" t="s">
        <v>5872</v>
      </c>
      <c r="C251" s="152" t="s">
        <v>60</v>
      </c>
      <c r="D251" s="774"/>
      <c r="E251" s="778">
        <v>17.025176929222223</v>
      </c>
    </row>
    <row r="252" spans="1:5" ht="42.75">
      <c r="A252" s="680" t="s">
        <v>643</v>
      </c>
      <c r="B252" s="150" t="s">
        <v>57</v>
      </c>
      <c r="C252" s="152" t="s">
        <v>58</v>
      </c>
      <c r="D252" s="774"/>
      <c r="E252" s="778">
        <v>214.43800515040002</v>
      </c>
    </row>
    <row r="253" spans="1:5" ht="28.5">
      <c r="A253" s="680" t="s">
        <v>644</v>
      </c>
      <c r="B253" s="150" t="s">
        <v>56</v>
      </c>
      <c r="C253" s="152" t="s">
        <v>55</v>
      </c>
      <c r="D253" s="774"/>
      <c r="E253" s="778">
        <v>301.57657466213152</v>
      </c>
    </row>
    <row r="254" spans="1:5" ht="28.5">
      <c r="A254" s="680" t="s">
        <v>645</v>
      </c>
      <c r="B254" s="150" t="s">
        <v>434</v>
      </c>
      <c r="C254" s="152" t="s">
        <v>55</v>
      </c>
      <c r="D254" s="774"/>
      <c r="E254" s="778">
        <v>88.770481477732787</v>
      </c>
    </row>
    <row r="255" spans="1:5">
      <c r="A255" s="624"/>
      <c r="B255" s="681" t="s">
        <v>634</v>
      </c>
      <c r="C255" s="625"/>
      <c r="D255" s="292"/>
      <c r="E255" s="626"/>
    </row>
    <row r="256" spans="1:5" ht="42.75">
      <c r="A256" s="682" t="s">
        <v>13022</v>
      </c>
      <c r="B256" s="150" t="s">
        <v>609</v>
      </c>
      <c r="C256" s="152" t="s">
        <v>281</v>
      </c>
      <c r="D256" s="775"/>
      <c r="E256" s="683">
        <v>110.99752417355</v>
      </c>
    </row>
    <row r="257" spans="1:6" ht="75">
      <c r="A257" s="682" t="s">
        <v>5873</v>
      </c>
      <c r="B257" s="404" t="s">
        <v>5874</v>
      </c>
      <c r="C257" s="152" t="s">
        <v>61</v>
      </c>
      <c r="D257" s="775"/>
      <c r="E257" s="683">
        <v>8.3538617499999983</v>
      </c>
    </row>
    <row r="258" spans="1:6" ht="57">
      <c r="A258" s="682" t="s">
        <v>13035</v>
      </c>
      <c r="B258" s="150" t="s">
        <v>7534</v>
      </c>
      <c r="C258" s="152" t="s">
        <v>577</v>
      </c>
      <c r="D258" s="775"/>
      <c r="E258" s="683">
        <v>3.7586620499999999</v>
      </c>
    </row>
    <row r="259" spans="1:6" ht="28.5">
      <c r="A259" s="682" t="s">
        <v>475</v>
      </c>
      <c r="B259" s="150" t="s">
        <v>588</v>
      </c>
      <c r="C259" s="152" t="s">
        <v>281</v>
      </c>
      <c r="D259" s="775"/>
      <c r="E259" s="684">
        <v>1.6215226220000001</v>
      </c>
    </row>
    <row r="260" spans="1:6" ht="28.5">
      <c r="A260" s="682" t="s">
        <v>616</v>
      </c>
      <c r="B260" s="150" t="s">
        <v>589</v>
      </c>
      <c r="C260" s="152" t="s">
        <v>281</v>
      </c>
      <c r="D260" s="775"/>
      <c r="E260" s="684">
        <v>0.73447479999999998</v>
      </c>
    </row>
    <row r="261" spans="1:6" ht="42.75">
      <c r="A261" s="682" t="s">
        <v>452</v>
      </c>
      <c r="B261" s="150" t="s">
        <v>590</v>
      </c>
      <c r="C261" s="152" t="s">
        <v>424</v>
      </c>
      <c r="D261" s="775"/>
      <c r="E261" s="683">
        <v>8.3538617499999983</v>
      </c>
    </row>
    <row r="262" spans="1:6" ht="57">
      <c r="A262" s="682" t="s">
        <v>453</v>
      </c>
      <c r="B262" s="150" t="s">
        <v>591</v>
      </c>
      <c r="C262" s="152" t="s">
        <v>592</v>
      </c>
      <c r="D262" s="775"/>
      <c r="E262" s="683">
        <v>1.8539517000000001</v>
      </c>
    </row>
    <row r="263" spans="1:6" ht="28.5">
      <c r="A263" s="682" t="s">
        <v>454</v>
      </c>
      <c r="B263" s="685" t="s">
        <v>593</v>
      </c>
      <c r="C263" s="686" t="s">
        <v>594</v>
      </c>
      <c r="D263" s="687"/>
      <c r="E263" s="688" t="s">
        <v>5875</v>
      </c>
    </row>
    <row r="264" spans="1:6" ht="42.75">
      <c r="A264" s="682" t="s">
        <v>5875</v>
      </c>
      <c r="B264" s="150" t="s">
        <v>5869</v>
      </c>
      <c r="C264" s="689" t="s">
        <v>594</v>
      </c>
      <c r="D264" s="775"/>
      <c r="E264" s="683">
        <v>1.4899868299999999</v>
      </c>
    </row>
    <row r="265" spans="1:6" ht="42.75">
      <c r="A265" s="682" t="s">
        <v>455</v>
      </c>
      <c r="B265" s="150" t="s">
        <v>595</v>
      </c>
      <c r="C265" s="152" t="s">
        <v>592</v>
      </c>
      <c r="D265" s="775"/>
      <c r="E265" s="847">
        <v>0.99727779999999999</v>
      </c>
      <c r="F265" s="683">
        <v>1.4899868299999999</v>
      </c>
    </row>
    <row r="266" spans="1:6" ht="36">
      <c r="A266" s="682" t="s">
        <v>737</v>
      </c>
      <c r="B266" s="782" t="s">
        <v>5877</v>
      </c>
      <c r="C266" s="152" t="s">
        <v>592</v>
      </c>
      <c r="D266" s="613"/>
      <c r="E266" s="848">
        <v>0.38665369999999999</v>
      </c>
    </row>
    <row r="267" spans="1:6" ht="42.75">
      <c r="A267" s="682" t="s">
        <v>456</v>
      </c>
      <c r="B267" s="150" t="s">
        <v>596</v>
      </c>
      <c r="C267" s="152" t="s">
        <v>424</v>
      </c>
      <c r="D267" s="775"/>
      <c r="E267" s="683">
        <v>203.25680447379114</v>
      </c>
    </row>
    <row r="268" spans="1:6" ht="28.5">
      <c r="A268" s="682" t="s">
        <v>457</v>
      </c>
      <c r="B268" s="150" t="s">
        <v>68</v>
      </c>
      <c r="C268" s="152" t="s">
        <v>281</v>
      </c>
      <c r="D268" s="775"/>
      <c r="E268" s="683">
        <v>13.2969645</v>
      </c>
    </row>
    <row r="269" spans="1:6" ht="28.5">
      <c r="A269" s="690" t="s">
        <v>458</v>
      </c>
      <c r="B269" s="150" t="s">
        <v>597</v>
      </c>
      <c r="C269" s="152" t="s">
        <v>281</v>
      </c>
      <c r="D269" s="775"/>
      <c r="E269" s="683">
        <v>0.49986774006076629</v>
      </c>
    </row>
    <row r="270" spans="1:6" ht="42.75">
      <c r="A270" s="779" t="s">
        <v>459</v>
      </c>
      <c r="B270" s="150" t="s">
        <v>598</v>
      </c>
      <c r="C270" s="152" t="s">
        <v>281</v>
      </c>
      <c r="D270" s="775"/>
      <c r="E270" s="683">
        <v>4.8930265783132523</v>
      </c>
    </row>
    <row r="271" spans="1:6" ht="24">
      <c r="A271" s="682" t="s">
        <v>460</v>
      </c>
      <c r="B271" s="851" t="s">
        <v>599</v>
      </c>
      <c r="C271" s="152" t="s">
        <v>577</v>
      </c>
      <c r="D271" s="775"/>
      <c r="E271" s="683">
        <v>142.30336348702809</v>
      </c>
    </row>
    <row r="272" spans="1:6" ht="28.5">
      <c r="A272" s="682" t="s">
        <v>696</v>
      </c>
      <c r="B272" s="150" t="s">
        <v>600</v>
      </c>
      <c r="C272" s="152" t="s">
        <v>577</v>
      </c>
      <c r="D272" s="775"/>
      <c r="E272" s="683">
        <v>144.33280784497995</v>
      </c>
      <c r="F272" s="774">
        <v>0.3855249</v>
      </c>
    </row>
    <row r="273" spans="1:5" ht="28.5">
      <c r="A273" s="682" t="s">
        <v>462</v>
      </c>
      <c r="B273" s="150" t="s">
        <v>601</v>
      </c>
      <c r="C273" s="152" t="s">
        <v>577</v>
      </c>
      <c r="D273" s="775"/>
      <c r="E273" s="683">
        <v>143.07198353093173</v>
      </c>
    </row>
    <row r="274" spans="1:5" ht="24">
      <c r="A274" s="682" t="s">
        <v>463</v>
      </c>
      <c r="B274" s="150" t="s">
        <v>32</v>
      </c>
      <c r="C274" s="152" t="s">
        <v>424</v>
      </c>
      <c r="D274" s="775"/>
      <c r="E274" s="683">
        <v>12.343417670682733</v>
      </c>
    </row>
    <row r="275" spans="1:5" ht="24">
      <c r="A275" s="682" t="s">
        <v>464</v>
      </c>
      <c r="B275" s="150" t="s">
        <v>162</v>
      </c>
      <c r="C275" s="152" t="s">
        <v>424</v>
      </c>
      <c r="D275" s="775"/>
      <c r="E275" s="683">
        <v>23.306855691056906</v>
      </c>
    </row>
    <row r="276" spans="1:5" ht="28.5">
      <c r="A276" s="682" t="s">
        <v>465</v>
      </c>
      <c r="B276" s="150" t="s">
        <v>15</v>
      </c>
      <c r="C276" s="152" t="s">
        <v>424</v>
      </c>
      <c r="D276" s="775"/>
      <c r="E276" s="683">
        <v>50.964220935336854</v>
      </c>
    </row>
    <row r="277" spans="1:5" ht="28.5">
      <c r="A277" s="682" t="s">
        <v>466</v>
      </c>
      <c r="B277" s="150" t="s">
        <v>30</v>
      </c>
      <c r="C277" s="152" t="s">
        <v>424</v>
      </c>
      <c r="D277" s="775"/>
      <c r="E277" s="683">
        <v>29.225339980016507</v>
      </c>
    </row>
    <row r="278" spans="1:5" ht="42.75">
      <c r="A278" s="779" t="s">
        <v>467</v>
      </c>
      <c r="B278" s="150" t="s">
        <v>602</v>
      </c>
      <c r="C278" s="152" t="s">
        <v>585</v>
      </c>
      <c r="D278" s="775"/>
      <c r="E278" s="683">
        <v>1.8640810666666667</v>
      </c>
    </row>
    <row r="279" spans="1:5" ht="28.5">
      <c r="A279" s="690" t="s">
        <v>468</v>
      </c>
      <c r="B279" s="150" t="s">
        <v>603</v>
      </c>
      <c r="C279" s="152" t="s">
        <v>281</v>
      </c>
      <c r="D279" s="775"/>
      <c r="E279" s="683">
        <v>0.96526786666666675</v>
      </c>
    </row>
    <row r="280" spans="1:5" ht="42.75">
      <c r="A280" s="682" t="s">
        <v>5800</v>
      </c>
      <c r="B280" s="150" t="s">
        <v>604</v>
      </c>
      <c r="C280" s="152" t="s">
        <v>424</v>
      </c>
      <c r="D280" s="775"/>
      <c r="E280" s="683">
        <v>196.27665160000001</v>
      </c>
    </row>
    <row r="281" spans="1:5" ht="28.5">
      <c r="A281" s="682" t="s">
        <v>5801</v>
      </c>
      <c r="B281" s="150" t="s">
        <v>605</v>
      </c>
      <c r="C281" s="152" t="s">
        <v>424</v>
      </c>
      <c r="D281" s="775"/>
      <c r="E281" s="683">
        <v>238.48484285714284</v>
      </c>
    </row>
    <row r="282" spans="1:5" ht="57">
      <c r="A282" s="682" t="s">
        <v>13041</v>
      </c>
      <c r="B282" s="150" t="s">
        <v>687</v>
      </c>
      <c r="C282" s="152" t="s">
        <v>577</v>
      </c>
      <c r="D282" s="775"/>
      <c r="E282" s="683">
        <v>167.35445967999999</v>
      </c>
    </row>
    <row r="283" spans="1:5" ht="28.5">
      <c r="A283" s="682" t="s">
        <v>472</v>
      </c>
      <c r="B283" s="150" t="s">
        <v>693</v>
      </c>
      <c r="C283" s="152" t="s">
        <v>281</v>
      </c>
      <c r="D283" s="775"/>
      <c r="E283" s="683">
        <v>0.83298274999999999</v>
      </c>
    </row>
    <row r="284" spans="1:5" ht="42.75">
      <c r="A284" s="682" t="s">
        <v>698</v>
      </c>
      <c r="B284" s="150" t="s">
        <v>608</v>
      </c>
      <c r="C284" s="152" t="s">
        <v>281</v>
      </c>
      <c r="D284" s="775"/>
      <c r="E284" s="683">
        <v>0.70270465000000004</v>
      </c>
    </row>
    <row r="285" spans="1:5">
      <c r="A285" s="886"/>
      <c r="B285" s="887"/>
      <c r="C285" s="888"/>
      <c r="D285" s="541"/>
      <c r="E285" s="889"/>
    </row>
    <row r="286" spans="1:5" ht="57">
      <c r="A286" s="682" t="s">
        <v>476</v>
      </c>
      <c r="B286" s="150" t="s">
        <v>279</v>
      </c>
      <c r="C286" s="152" t="s">
        <v>424</v>
      </c>
      <c r="D286" s="775"/>
      <c r="E286" s="683">
        <v>7.4439962749999999</v>
      </c>
    </row>
    <row r="287" spans="1:5" ht="57">
      <c r="A287" s="682" t="s">
        <v>816</v>
      </c>
      <c r="B287" s="150" t="s">
        <v>610</v>
      </c>
      <c r="C287" s="152" t="s">
        <v>611</v>
      </c>
      <c r="D287" s="775"/>
      <c r="E287" s="683">
        <v>1140.829442475</v>
      </c>
    </row>
    <row r="288" spans="1:5" ht="24">
      <c r="A288" s="682" t="s">
        <v>734</v>
      </c>
      <c r="B288" s="558" t="s">
        <v>730</v>
      </c>
      <c r="C288" s="613" t="s">
        <v>60</v>
      </c>
      <c r="D288" s="613"/>
      <c r="E288" s="683">
        <v>4034.1672576801338</v>
      </c>
    </row>
    <row r="289" spans="1:5" ht="24">
      <c r="A289" s="691" t="s">
        <v>733</v>
      </c>
      <c r="B289" s="558" t="s">
        <v>727</v>
      </c>
      <c r="C289" s="613" t="s">
        <v>60</v>
      </c>
      <c r="D289" s="613"/>
      <c r="E289" s="683">
        <v>2581.3847298212695</v>
      </c>
    </row>
    <row r="290" spans="1:5">
      <c r="A290" s="682" t="s">
        <v>478</v>
      </c>
      <c r="B290" s="404" t="s">
        <v>112</v>
      </c>
      <c r="C290" s="152" t="s">
        <v>281</v>
      </c>
      <c r="D290" s="775"/>
      <c r="E290" s="683">
        <v>8.0938829999999999</v>
      </c>
    </row>
    <row r="291" spans="1:5" ht="45">
      <c r="A291" s="682" t="s">
        <v>699</v>
      </c>
      <c r="B291" s="753" t="s">
        <v>689</v>
      </c>
      <c r="C291" s="2" t="s">
        <v>585</v>
      </c>
      <c r="D291" s="775"/>
      <c r="E291" s="683">
        <v>24.438702599999999</v>
      </c>
    </row>
    <row r="292" spans="1:5">
      <c r="A292" s="682" t="s">
        <v>480</v>
      </c>
      <c r="B292" s="692" t="s">
        <v>80</v>
      </c>
      <c r="C292" s="2" t="s">
        <v>81</v>
      </c>
      <c r="D292" s="775"/>
      <c r="E292" s="683">
        <v>19.57</v>
      </c>
    </row>
    <row r="293" spans="1:5" ht="24">
      <c r="A293" s="682" t="s">
        <v>5802</v>
      </c>
      <c r="B293" s="753" t="s">
        <v>691</v>
      </c>
      <c r="C293" s="2" t="s">
        <v>281</v>
      </c>
      <c r="D293" s="775"/>
      <c r="E293" s="682" t="s">
        <v>457</v>
      </c>
    </row>
    <row r="294" spans="1:5" ht="30">
      <c r="A294" s="682" t="s">
        <v>646</v>
      </c>
      <c r="B294" s="753" t="s">
        <v>70</v>
      </c>
      <c r="C294" s="2" t="s">
        <v>281</v>
      </c>
      <c r="D294" s="775"/>
      <c r="E294" s="683">
        <v>16.964631999999998</v>
      </c>
    </row>
    <row r="295" spans="1:5" ht="30">
      <c r="A295" s="682" t="s">
        <v>700</v>
      </c>
      <c r="B295" s="776" t="s">
        <v>5870</v>
      </c>
      <c r="C295" s="2" t="s">
        <v>611</v>
      </c>
      <c r="D295" s="775"/>
      <c r="E295" s="683">
        <v>62.911701717044465</v>
      </c>
    </row>
    <row r="296" spans="1:5" ht="30">
      <c r="A296" s="682" t="s">
        <v>701</v>
      </c>
      <c r="B296" s="776" t="s">
        <v>5871</v>
      </c>
      <c r="C296" s="2" t="s">
        <v>611</v>
      </c>
      <c r="D296" s="487"/>
      <c r="E296" s="683">
        <v>63.811701717044464</v>
      </c>
    </row>
    <row r="297" spans="1:5" ht="30">
      <c r="A297" s="682" t="s">
        <v>702</v>
      </c>
      <c r="B297" s="776" t="s">
        <v>5872</v>
      </c>
      <c r="C297" s="2" t="s">
        <v>611</v>
      </c>
      <c r="D297" s="487"/>
      <c r="E297" s="683">
        <v>16.046426929222221</v>
      </c>
    </row>
    <row r="298" spans="1:5" ht="30">
      <c r="A298" s="682" t="s">
        <v>703</v>
      </c>
      <c r="B298" s="487" t="s">
        <v>694</v>
      </c>
      <c r="C298" s="2" t="s">
        <v>611</v>
      </c>
      <c r="D298" s="487"/>
      <c r="E298" s="683">
        <v>209.35368365830001</v>
      </c>
    </row>
    <row r="299" spans="1:5" ht="30">
      <c r="A299" s="682" t="s">
        <v>704</v>
      </c>
      <c r="B299" s="487" t="s">
        <v>695</v>
      </c>
      <c r="C299" s="2" t="s">
        <v>281</v>
      </c>
      <c r="D299" s="487"/>
      <c r="E299" s="683">
        <v>291.09068610791468</v>
      </c>
    </row>
    <row r="300" spans="1:5" ht="30">
      <c r="A300" s="682" t="s">
        <v>647</v>
      </c>
      <c r="B300" s="487" t="s">
        <v>673</v>
      </c>
      <c r="C300" s="2" t="s">
        <v>281</v>
      </c>
      <c r="D300" s="487"/>
      <c r="E300" s="683">
        <v>87.306792206477738</v>
      </c>
    </row>
    <row r="301" spans="1:5" ht="30">
      <c r="A301" s="682" t="s">
        <v>499</v>
      </c>
      <c r="B301" s="487" t="s">
        <v>65</v>
      </c>
      <c r="C301" s="2" t="s">
        <v>579</v>
      </c>
      <c r="D301" s="487"/>
      <c r="E301" s="683">
        <v>20057.725000000002</v>
      </c>
    </row>
    <row r="302" spans="1:5">
      <c r="A302" s="682" t="s">
        <v>500</v>
      </c>
      <c r="B302" s="487" t="s">
        <v>124</v>
      </c>
      <c r="C302" s="2" t="s">
        <v>579</v>
      </c>
      <c r="D302" s="487"/>
      <c r="E302" s="683">
        <v>22799.475000000002</v>
      </c>
    </row>
    <row r="303" spans="1:5" ht="30">
      <c r="A303" s="682" t="s">
        <v>501</v>
      </c>
      <c r="B303" s="487" t="s">
        <v>125</v>
      </c>
      <c r="C303" s="2" t="s">
        <v>579</v>
      </c>
      <c r="D303" s="487"/>
      <c r="E303" s="683">
        <v>31085.66</v>
      </c>
    </row>
    <row r="304" spans="1:5">
      <c r="A304" s="682" t="s">
        <v>482</v>
      </c>
      <c r="B304" s="487" t="s">
        <v>67</v>
      </c>
      <c r="C304" s="2" t="s">
        <v>579</v>
      </c>
      <c r="D304" s="487"/>
      <c r="E304" s="683">
        <v>4220.45</v>
      </c>
    </row>
    <row r="305" spans="1:5">
      <c r="A305" s="682" t="s">
        <v>617</v>
      </c>
      <c r="B305" s="487" t="s">
        <v>122</v>
      </c>
      <c r="C305" s="2" t="s">
        <v>579</v>
      </c>
      <c r="D305" s="487"/>
      <c r="E305" s="683">
        <v>4118.8999999999996</v>
      </c>
    </row>
    <row r="306" spans="1:5">
      <c r="A306" s="682" t="s">
        <v>618</v>
      </c>
      <c r="B306" s="487" t="s">
        <v>612</v>
      </c>
      <c r="C306" s="2" t="s">
        <v>579</v>
      </c>
      <c r="D306" s="487"/>
      <c r="E306" s="683">
        <v>7504.47</v>
      </c>
    </row>
    <row r="307" spans="1:5" ht="30">
      <c r="A307" s="682" t="s">
        <v>619</v>
      </c>
      <c r="B307" s="487" t="s">
        <v>578</v>
      </c>
      <c r="C307" s="2" t="s">
        <v>579</v>
      </c>
      <c r="D307" s="487"/>
      <c r="E307" s="683">
        <v>2564.615358</v>
      </c>
    </row>
    <row r="308" spans="1:5" ht="24">
      <c r="A308" s="682" t="s">
        <v>620</v>
      </c>
      <c r="B308" s="487" t="s">
        <v>580</v>
      </c>
      <c r="C308" s="2" t="s">
        <v>579</v>
      </c>
      <c r="D308" s="487"/>
      <c r="E308" s="683">
        <v>3685.3473520000002</v>
      </c>
    </row>
    <row r="309" spans="1:5" ht="24">
      <c r="A309" s="682" t="s">
        <v>621</v>
      </c>
      <c r="B309" s="487" t="s">
        <v>581</v>
      </c>
      <c r="C309" s="2" t="s">
        <v>579</v>
      </c>
      <c r="D309" s="487"/>
      <c r="E309" s="693">
        <v>2899.1607309999995</v>
      </c>
    </row>
    <row r="310" spans="1:5" ht="45">
      <c r="A310" s="682" t="s">
        <v>504</v>
      </c>
      <c r="B310" s="487" t="s">
        <v>5790</v>
      </c>
      <c r="C310" s="2" t="s">
        <v>579</v>
      </c>
      <c r="D310" s="487"/>
      <c r="E310" s="683">
        <v>8015.5338860000011</v>
      </c>
    </row>
    <row r="311" spans="1:5" ht="45">
      <c r="A311" s="682" t="s">
        <v>502</v>
      </c>
      <c r="B311" s="487" t="s">
        <v>5803</v>
      </c>
      <c r="C311" s="2" t="s">
        <v>579</v>
      </c>
      <c r="D311" s="487"/>
      <c r="E311" s="683">
        <v>8015.5338860000011</v>
      </c>
    </row>
    <row r="312" spans="1:5" ht="45">
      <c r="A312" s="682" t="s">
        <v>503</v>
      </c>
      <c r="B312" s="487" t="s">
        <v>5804</v>
      </c>
      <c r="C312" s="2" t="s">
        <v>579</v>
      </c>
      <c r="D312" s="487"/>
      <c r="E312" s="683">
        <v>8015.5338860000011</v>
      </c>
    </row>
    <row r="313" spans="1:5" ht="60">
      <c r="A313" s="682" t="s">
        <v>483</v>
      </c>
      <c r="B313" s="487" t="s">
        <v>74</v>
      </c>
      <c r="C313" s="2" t="s">
        <v>585</v>
      </c>
      <c r="D313" s="487"/>
      <c r="E313" s="683">
        <v>44.852840800000003</v>
      </c>
    </row>
    <row r="314" spans="1:5" ht="30">
      <c r="A314" s="682" t="s">
        <v>484</v>
      </c>
      <c r="B314" s="487" t="s">
        <v>613</v>
      </c>
      <c r="C314" s="2" t="s">
        <v>585</v>
      </c>
      <c r="D314" s="487"/>
      <c r="E314" s="683">
        <v>43.791476485999993</v>
      </c>
    </row>
    <row r="315" spans="1:5" ht="30">
      <c r="A315" s="682" t="s">
        <v>485</v>
      </c>
      <c r="B315" s="487" t="s">
        <v>40</v>
      </c>
      <c r="C315" s="2" t="s">
        <v>592</v>
      </c>
      <c r="D315" s="487"/>
      <c r="E315" s="567" t="s">
        <v>399</v>
      </c>
    </row>
    <row r="316" spans="1:5" ht="30">
      <c r="A316" s="682" t="s">
        <v>5805</v>
      </c>
      <c r="B316" s="487" t="s">
        <v>2112</v>
      </c>
      <c r="C316" s="2" t="s">
        <v>585</v>
      </c>
      <c r="D316" s="487"/>
      <c r="E316" s="694">
        <v>56.943034816000001</v>
      </c>
    </row>
    <row r="317" spans="1:5" ht="24">
      <c r="A317" s="682" t="s">
        <v>486</v>
      </c>
      <c r="B317" s="487" t="s">
        <v>63</v>
      </c>
      <c r="C317" s="2" t="s">
        <v>611</v>
      </c>
      <c r="D317" s="487"/>
      <c r="E317" s="683">
        <v>163.47112000000001</v>
      </c>
    </row>
    <row r="318" spans="1:5" ht="45">
      <c r="A318" s="682" t="s">
        <v>705</v>
      </c>
      <c r="B318" s="487" t="s">
        <v>88</v>
      </c>
      <c r="C318" s="2" t="s">
        <v>281</v>
      </c>
      <c r="D318" s="487"/>
      <c r="E318" s="683">
        <v>138.37344999999999</v>
      </c>
    </row>
    <row r="319" spans="1:5" ht="24">
      <c r="A319" s="682" t="s">
        <v>706</v>
      </c>
      <c r="B319" s="487" t="s">
        <v>93</v>
      </c>
      <c r="C319" s="2" t="s">
        <v>585</v>
      </c>
      <c r="D319" s="487"/>
      <c r="E319" s="683">
        <v>3.5458220080000005</v>
      </c>
    </row>
    <row r="320" spans="1:5" ht="30">
      <c r="A320" s="682" t="s">
        <v>505</v>
      </c>
      <c r="B320" s="487" t="s">
        <v>87</v>
      </c>
      <c r="C320" s="2" t="s">
        <v>281</v>
      </c>
      <c r="D320" s="487"/>
      <c r="E320" s="683">
        <v>0.66681749999999995</v>
      </c>
    </row>
    <row r="321" spans="1:5" ht="45">
      <c r="A321" s="682" t="s">
        <v>506</v>
      </c>
      <c r="B321" s="487" t="s">
        <v>334</v>
      </c>
      <c r="C321" s="2" t="s">
        <v>424</v>
      </c>
      <c r="D321" s="487"/>
      <c r="E321" s="683">
        <v>489.16033999999996</v>
      </c>
    </row>
    <row r="322" spans="1:5" ht="30">
      <c r="A322" s="682" t="s">
        <v>469</v>
      </c>
      <c r="B322" s="487" t="s">
        <v>679</v>
      </c>
      <c r="C322" s="2" t="s">
        <v>424</v>
      </c>
      <c r="D322" s="487"/>
      <c r="E322" s="683">
        <v>176.94938400000001</v>
      </c>
    </row>
    <row r="323" spans="1:5" ht="30">
      <c r="A323" s="682" t="s">
        <v>508</v>
      </c>
      <c r="B323" s="487" t="s">
        <v>427</v>
      </c>
      <c r="C323" s="2" t="s">
        <v>424</v>
      </c>
      <c r="D323" s="487"/>
      <c r="E323" s="683">
        <v>141.61015800000001</v>
      </c>
    </row>
    <row r="324" spans="1:5" ht="45">
      <c r="A324" s="695" t="s">
        <v>817</v>
      </c>
      <c r="B324" s="404" t="s">
        <v>89</v>
      </c>
      <c r="C324" s="405" t="s">
        <v>60</v>
      </c>
      <c r="D324" s="325"/>
      <c r="E324" s="615" t="s">
        <v>764</v>
      </c>
    </row>
    <row r="325" spans="1:5" ht="42.75">
      <c r="A325" s="696" t="s">
        <v>707</v>
      </c>
      <c r="B325" s="558" t="s">
        <v>69</v>
      </c>
      <c r="C325" s="614" t="s">
        <v>55</v>
      </c>
      <c r="D325" s="613"/>
      <c r="E325" s="567" t="s">
        <v>764</v>
      </c>
    </row>
    <row r="326" spans="1:5" ht="30">
      <c r="A326" s="697" t="s">
        <v>5806</v>
      </c>
      <c r="B326" s="698" t="s">
        <v>697</v>
      </c>
      <c r="C326" s="547"/>
      <c r="D326" s="545"/>
      <c r="E326" s="570" t="s">
        <v>764</v>
      </c>
    </row>
    <row r="327" spans="1:5">
      <c r="A327" s="699" t="s">
        <v>487</v>
      </c>
      <c r="B327" s="697" t="s">
        <v>706</v>
      </c>
      <c r="C327" s="627"/>
      <c r="D327" s="628"/>
      <c r="E327" s="571"/>
    </row>
    <row r="328" spans="1:5">
      <c r="A328" s="629"/>
      <c r="B328" s="700" t="s">
        <v>635</v>
      </c>
      <c r="C328" s="630"/>
      <c r="D328" s="631"/>
      <c r="E328" s="632"/>
    </row>
    <row r="329" spans="1:5" ht="42.75">
      <c r="A329" s="701" t="s">
        <v>13023</v>
      </c>
      <c r="B329" s="558" t="s">
        <v>609</v>
      </c>
      <c r="C329" s="614" t="s">
        <v>281</v>
      </c>
      <c r="D329" s="613"/>
      <c r="E329" s="778">
        <v>108.67396514219</v>
      </c>
    </row>
    <row r="330" spans="1:5" ht="57">
      <c r="A330" s="701" t="s">
        <v>13036</v>
      </c>
      <c r="B330" s="150" t="s">
        <v>7534</v>
      </c>
      <c r="C330" s="614" t="s">
        <v>577</v>
      </c>
      <c r="D330" s="613"/>
      <c r="E330" s="778">
        <v>3.6010614599999999</v>
      </c>
    </row>
    <row r="331" spans="1:5" ht="28.5">
      <c r="A331" s="701" t="s">
        <v>627</v>
      </c>
      <c r="B331" s="558" t="s">
        <v>589</v>
      </c>
      <c r="C331" s="614" t="s">
        <v>281</v>
      </c>
      <c r="D331" s="613"/>
      <c r="E331" s="778">
        <v>0.69061264</v>
      </c>
    </row>
    <row r="332" spans="1:5" ht="42.75">
      <c r="A332" s="701" t="s">
        <v>510</v>
      </c>
      <c r="B332" s="558" t="s">
        <v>590</v>
      </c>
      <c r="C332" s="614" t="s">
        <v>424</v>
      </c>
      <c r="D332" s="613"/>
      <c r="E332" s="665" t="s">
        <v>5878</v>
      </c>
    </row>
    <row r="333" spans="1:5" ht="75">
      <c r="A333" s="701" t="s">
        <v>5878</v>
      </c>
      <c r="B333" s="404" t="s">
        <v>5874</v>
      </c>
      <c r="C333" s="633" t="s">
        <v>424</v>
      </c>
      <c r="D333" s="762"/>
      <c r="E333" s="778">
        <v>7.820025339999999</v>
      </c>
    </row>
    <row r="334" spans="1:5" ht="57">
      <c r="A334" s="701" t="s">
        <v>511</v>
      </c>
      <c r="B334" s="558" t="s">
        <v>591</v>
      </c>
      <c r="C334" s="614" t="s">
        <v>592</v>
      </c>
      <c r="D334" s="613"/>
      <c r="E334" s="778">
        <v>1.8128963999999999</v>
      </c>
    </row>
    <row r="335" spans="1:5" ht="28.5">
      <c r="A335" s="701" t="s">
        <v>512</v>
      </c>
      <c r="B335" s="558" t="s">
        <v>593</v>
      </c>
      <c r="C335" s="614" t="s">
        <v>594</v>
      </c>
      <c r="D335" s="613"/>
      <c r="E335" s="688" t="s">
        <v>5879</v>
      </c>
    </row>
    <row r="336" spans="1:5" ht="30">
      <c r="A336" s="701" t="s">
        <v>5879</v>
      </c>
      <c r="B336" s="776" t="s">
        <v>5869</v>
      </c>
      <c r="C336" s="633" t="s">
        <v>594</v>
      </c>
      <c r="D336" s="762"/>
      <c r="E336" s="778">
        <v>1.4501703440000002</v>
      </c>
    </row>
    <row r="337" spans="1:6" ht="42.75">
      <c r="A337" s="701" t="s">
        <v>513</v>
      </c>
      <c r="B337" s="558" t="s">
        <v>595</v>
      </c>
      <c r="C337" s="614" t="s">
        <v>592</v>
      </c>
      <c r="D337" s="676"/>
      <c r="E337" s="849">
        <v>0.97069293999999995</v>
      </c>
      <c r="F337" s="778">
        <v>1.4501703440000002</v>
      </c>
    </row>
    <row r="338" spans="1:6" ht="42.75">
      <c r="A338" s="701" t="s">
        <v>514</v>
      </c>
      <c r="B338" s="558" t="s">
        <v>596</v>
      </c>
      <c r="C338" s="614" t="s">
        <v>424</v>
      </c>
      <c r="D338" s="613"/>
      <c r="E338" s="778">
        <v>202.47569959010144</v>
      </c>
    </row>
    <row r="339" spans="1:6" ht="28.5">
      <c r="A339" s="701" t="s">
        <v>515</v>
      </c>
      <c r="B339" s="558" t="s">
        <v>68</v>
      </c>
      <c r="C339" s="614" t="s">
        <v>281</v>
      </c>
      <c r="D339" s="613"/>
      <c r="E339" s="778">
        <v>12.3164502</v>
      </c>
    </row>
    <row r="340" spans="1:6" ht="28.5">
      <c r="A340" s="701" t="s">
        <v>709</v>
      </c>
      <c r="B340" s="558" t="s">
        <v>597</v>
      </c>
      <c r="C340" s="614" t="s">
        <v>281</v>
      </c>
      <c r="D340" s="613"/>
      <c r="E340" s="778">
        <v>0.48948471524784787</v>
      </c>
    </row>
    <row r="341" spans="1:6" ht="42.75">
      <c r="A341" s="701" t="s">
        <v>710</v>
      </c>
      <c r="B341" s="558" t="s">
        <v>598</v>
      </c>
      <c r="C341" s="614" t="s">
        <v>281</v>
      </c>
      <c r="D341" s="613"/>
      <c r="E341" s="778">
        <v>4.7844735662650599</v>
      </c>
    </row>
    <row r="342" spans="1:6" ht="24">
      <c r="A342" s="701" t="s">
        <v>518</v>
      </c>
      <c r="B342" s="851" t="s">
        <v>599</v>
      </c>
      <c r="C342" s="614" t="s">
        <v>577</v>
      </c>
      <c r="D342" s="613"/>
      <c r="E342" s="778">
        <v>141.7706261376305</v>
      </c>
    </row>
    <row r="343" spans="1:6" ht="28.5">
      <c r="A343" s="701" t="s">
        <v>711</v>
      </c>
      <c r="B343" s="558" t="s">
        <v>600</v>
      </c>
      <c r="C343" s="614" t="s">
        <v>577</v>
      </c>
      <c r="D343" s="613"/>
      <c r="E343" s="778">
        <v>143.80007049558233</v>
      </c>
    </row>
    <row r="344" spans="1:6" ht="28.5">
      <c r="A344" s="701" t="s">
        <v>520</v>
      </c>
      <c r="B344" s="558" t="s">
        <v>601</v>
      </c>
      <c r="C344" s="614" t="s">
        <v>577</v>
      </c>
      <c r="D344" s="613"/>
      <c r="E344" s="778">
        <v>142.53924618153414</v>
      </c>
    </row>
    <row r="345" spans="1:6" ht="24">
      <c r="A345" s="701" t="s">
        <v>521</v>
      </c>
      <c r="B345" s="558" t="s">
        <v>32</v>
      </c>
      <c r="C345" s="614" t="s">
        <v>424</v>
      </c>
      <c r="D345" s="613"/>
      <c r="E345" s="778">
        <v>12.084953815261041</v>
      </c>
    </row>
    <row r="346" spans="1:6" ht="24">
      <c r="A346" s="701" t="s">
        <v>522</v>
      </c>
      <c r="B346" s="558" t="s">
        <v>162</v>
      </c>
      <c r="C346" s="614" t="s">
        <v>424</v>
      </c>
      <c r="D346" s="613"/>
      <c r="E346" s="778">
        <v>22.899111788617883</v>
      </c>
    </row>
    <row r="347" spans="1:6" ht="28.5">
      <c r="A347" s="701" t="s">
        <v>523</v>
      </c>
      <c r="B347" s="558" t="s">
        <v>15</v>
      </c>
      <c r="C347" s="614" t="s">
        <v>424</v>
      </c>
      <c r="D347" s="613"/>
      <c r="E347" s="778">
        <v>50.54846796307794</v>
      </c>
    </row>
    <row r="348" spans="1:6" ht="28.5">
      <c r="A348" s="701" t="s">
        <v>524</v>
      </c>
      <c r="B348" s="558" t="s">
        <v>30</v>
      </c>
      <c r="C348" s="614" t="s">
        <v>424</v>
      </c>
      <c r="D348" s="613"/>
      <c r="E348" s="778">
        <v>29.189369694600114</v>
      </c>
    </row>
    <row r="349" spans="1:6" ht="42.75">
      <c r="A349" s="701" t="s">
        <v>712</v>
      </c>
      <c r="B349" s="558" t="s">
        <v>602</v>
      </c>
      <c r="C349" s="614" t="s">
        <v>585</v>
      </c>
      <c r="D349" s="613"/>
      <c r="E349" s="778">
        <v>1.7299690666666667</v>
      </c>
    </row>
    <row r="350" spans="1:6" ht="28.5">
      <c r="A350" s="701" t="s">
        <v>713</v>
      </c>
      <c r="B350" s="558" t="s">
        <v>603</v>
      </c>
      <c r="C350" s="614" t="s">
        <v>281</v>
      </c>
      <c r="D350" s="613"/>
      <c r="E350" s="778">
        <v>0.95062386666666665</v>
      </c>
    </row>
    <row r="351" spans="1:6" ht="42.75">
      <c r="A351" s="701" t="s">
        <v>5807</v>
      </c>
      <c r="B351" s="558" t="s">
        <v>604</v>
      </c>
      <c r="C351" s="614" t="s">
        <v>424</v>
      </c>
      <c r="D351" s="613"/>
      <c r="E351" s="778">
        <v>175.92165159999999</v>
      </c>
    </row>
    <row r="352" spans="1:6" ht="28.5">
      <c r="A352" s="701" t="s">
        <v>5808</v>
      </c>
      <c r="B352" s="558" t="s">
        <v>605</v>
      </c>
      <c r="C352" s="614" t="s">
        <v>424</v>
      </c>
      <c r="D352" s="613"/>
      <c r="E352" s="778">
        <v>208.04555714285715</v>
      </c>
    </row>
    <row r="353" spans="1:5" ht="57">
      <c r="A353" s="701" t="s">
        <v>13042</v>
      </c>
      <c r="B353" s="558" t="s">
        <v>687</v>
      </c>
      <c r="C353" s="614" t="s">
        <v>577</v>
      </c>
      <c r="D353" s="613"/>
      <c r="E353" s="778">
        <v>166.70184402999999</v>
      </c>
    </row>
    <row r="354" spans="1:5" ht="28.5">
      <c r="A354" s="701" t="s">
        <v>530</v>
      </c>
      <c r="B354" s="558" t="s">
        <v>693</v>
      </c>
      <c r="C354" s="614" t="s">
        <v>281</v>
      </c>
      <c r="D354" s="613"/>
      <c r="E354" s="778">
        <v>0.77709607999999997</v>
      </c>
    </row>
    <row r="355" spans="1:5" ht="42.75">
      <c r="A355" s="701" t="s">
        <v>714</v>
      </c>
      <c r="B355" s="558" t="s">
        <v>608</v>
      </c>
      <c r="C355" s="614" t="s">
        <v>281</v>
      </c>
      <c r="D355" s="613"/>
      <c r="E355" s="778">
        <v>0.65066151399999994</v>
      </c>
    </row>
    <row r="356" spans="1:5" ht="42.75">
      <c r="A356" s="701" t="s">
        <v>715</v>
      </c>
      <c r="B356" s="558" t="s">
        <v>609</v>
      </c>
      <c r="C356" s="614" t="s">
        <v>281</v>
      </c>
      <c r="D356" s="613"/>
      <c r="E356" s="778">
        <v>108.67396514219</v>
      </c>
    </row>
    <row r="357" spans="1:5" ht="28.5">
      <c r="A357" s="701" t="s">
        <v>533</v>
      </c>
      <c r="B357" s="558" t="s">
        <v>244</v>
      </c>
      <c r="C357" s="614" t="s">
        <v>281</v>
      </c>
      <c r="D357" s="613"/>
      <c r="E357" s="778">
        <v>1.4969920496</v>
      </c>
    </row>
    <row r="358" spans="1:5" ht="57">
      <c r="A358" s="701" t="s">
        <v>534</v>
      </c>
      <c r="B358" s="558" t="s">
        <v>279</v>
      </c>
      <c r="C358" s="614" t="s">
        <v>424</v>
      </c>
      <c r="D358" s="613"/>
      <c r="E358" s="778">
        <v>6.9738833959999997</v>
      </c>
    </row>
    <row r="359" spans="1:5" ht="57">
      <c r="A359" s="701" t="s">
        <v>5809</v>
      </c>
      <c r="B359" s="558" t="s">
        <v>610</v>
      </c>
      <c r="C359" s="614" t="s">
        <v>611</v>
      </c>
      <c r="D359" s="613"/>
      <c r="E359" s="778">
        <v>1042.9724637750001</v>
      </c>
    </row>
    <row r="360" spans="1:5">
      <c r="A360" s="701" t="s">
        <v>536</v>
      </c>
      <c r="B360" s="404" t="s">
        <v>112</v>
      </c>
      <c r="C360" s="152" t="s">
        <v>281</v>
      </c>
      <c r="D360" s="613"/>
      <c r="E360" s="778">
        <v>7.320962999999999</v>
      </c>
    </row>
    <row r="361" spans="1:5" ht="57">
      <c r="A361" s="701" t="s">
        <v>716</v>
      </c>
      <c r="B361" s="558" t="s">
        <v>689</v>
      </c>
      <c r="C361" s="614" t="s">
        <v>585</v>
      </c>
      <c r="D361" s="613"/>
      <c r="E361" s="778">
        <v>23.534457</v>
      </c>
    </row>
    <row r="362" spans="1:5">
      <c r="A362" s="701" t="s">
        <v>538</v>
      </c>
      <c r="B362" s="702" t="s">
        <v>80</v>
      </c>
      <c r="C362" s="614" t="s">
        <v>81</v>
      </c>
      <c r="D362" s="613"/>
      <c r="E362" s="778">
        <v>19.57</v>
      </c>
    </row>
    <row r="363" spans="1:5" ht="24">
      <c r="A363" s="701" t="s">
        <v>717</v>
      </c>
      <c r="B363" s="703" t="s">
        <v>691</v>
      </c>
      <c r="C363" s="704" t="s">
        <v>281</v>
      </c>
      <c r="D363" s="705"/>
      <c r="E363" s="706" t="s">
        <v>515</v>
      </c>
    </row>
    <row r="364" spans="1:5" ht="28.5">
      <c r="A364" s="701" t="s">
        <v>637</v>
      </c>
      <c r="B364" s="558" t="s">
        <v>70</v>
      </c>
      <c r="C364" s="614" t="s">
        <v>281</v>
      </c>
      <c r="D364" s="613"/>
      <c r="E364" s="778">
        <v>16.844743990000001</v>
      </c>
    </row>
    <row r="365" spans="1:5" ht="30">
      <c r="A365" s="701" t="s">
        <v>718</v>
      </c>
      <c r="B365" s="776" t="s">
        <v>5870</v>
      </c>
      <c r="C365" s="614" t="s">
        <v>611</v>
      </c>
      <c r="D365" s="613"/>
      <c r="E365" s="778">
        <v>61.843434915629608</v>
      </c>
    </row>
    <row r="366" spans="1:5" ht="30">
      <c r="A366" s="701" t="s">
        <v>719</v>
      </c>
      <c r="B366" s="776" t="s">
        <v>5871</v>
      </c>
      <c r="C366" s="614" t="s">
        <v>611</v>
      </c>
      <c r="D366" s="613"/>
      <c r="E366" s="778">
        <v>62.743434915629607</v>
      </c>
    </row>
    <row r="367" spans="1:5" ht="30">
      <c r="A367" s="701" t="s">
        <v>720</v>
      </c>
      <c r="B367" s="776" t="s">
        <v>5872</v>
      </c>
      <c r="C367" s="614" t="s">
        <v>611</v>
      </c>
      <c r="D367" s="613"/>
      <c r="E367" s="778">
        <v>15.459176929222222</v>
      </c>
    </row>
    <row r="368" spans="1:5" ht="42.75">
      <c r="A368" s="701" t="s">
        <v>721</v>
      </c>
      <c r="B368" s="558" t="s">
        <v>694</v>
      </c>
      <c r="C368" s="614" t="s">
        <v>611</v>
      </c>
      <c r="D368" s="613"/>
      <c r="E368" s="778">
        <v>206.30309076303999</v>
      </c>
    </row>
    <row r="369" spans="1:5" ht="28.5">
      <c r="A369" s="701" t="s">
        <v>722</v>
      </c>
      <c r="B369" s="558" t="s">
        <v>695</v>
      </c>
      <c r="C369" s="614" t="s">
        <v>281</v>
      </c>
      <c r="D369" s="613"/>
      <c r="E369" s="778">
        <v>284.79915297538452</v>
      </c>
    </row>
    <row r="370" spans="1:5" ht="28.5">
      <c r="A370" s="701" t="s">
        <v>638</v>
      </c>
      <c r="B370" s="558" t="s">
        <v>673</v>
      </c>
      <c r="C370" s="614" t="s">
        <v>281</v>
      </c>
      <c r="D370" s="613"/>
      <c r="E370" s="778">
        <v>86.428578643724691</v>
      </c>
    </row>
    <row r="371" spans="1:5" ht="28.5">
      <c r="A371" s="701" t="s">
        <v>557</v>
      </c>
      <c r="B371" s="558" t="s">
        <v>65</v>
      </c>
      <c r="C371" s="614" t="s">
        <v>579</v>
      </c>
      <c r="D371" s="613"/>
      <c r="E371" s="778">
        <v>16111.419999999998</v>
      </c>
    </row>
    <row r="372" spans="1:5" ht="28.5">
      <c r="A372" s="701" t="s">
        <v>558</v>
      </c>
      <c r="B372" s="558" t="s">
        <v>124</v>
      </c>
      <c r="C372" s="614" t="s">
        <v>579</v>
      </c>
      <c r="D372" s="613"/>
      <c r="E372" s="778">
        <v>18307.764000000003</v>
      </c>
    </row>
    <row r="373" spans="1:5" ht="28.5">
      <c r="A373" s="701" t="s">
        <v>559</v>
      </c>
      <c r="B373" s="558" t="s">
        <v>125</v>
      </c>
      <c r="C373" s="614" t="s">
        <v>579</v>
      </c>
      <c r="D373" s="613"/>
      <c r="E373" s="778">
        <v>24945.613999999998</v>
      </c>
    </row>
    <row r="374" spans="1:5" ht="28.5">
      <c r="A374" s="701" t="s">
        <v>540</v>
      </c>
      <c r="B374" s="558" t="s">
        <v>67</v>
      </c>
      <c r="C374" s="614" t="s">
        <v>579</v>
      </c>
      <c r="D374" s="613"/>
      <c r="E374" s="778">
        <v>3443.7739999999999</v>
      </c>
    </row>
    <row r="375" spans="1:5">
      <c r="A375" s="701" t="s">
        <v>628</v>
      </c>
      <c r="B375" s="558" t="s">
        <v>122</v>
      </c>
      <c r="C375" s="614" t="s">
        <v>579</v>
      </c>
      <c r="D375" s="613"/>
      <c r="E375" s="778">
        <v>3342.2240000000006</v>
      </c>
    </row>
    <row r="376" spans="1:5" ht="28.5">
      <c r="A376" s="701" t="s">
        <v>629</v>
      </c>
      <c r="B376" s="558" t="s">
        <v>612</v>
      </c>
      <c r="C376" s="614" t="s">
        <v>579</v>
      </c>
      <c r="D376" s="613"/>
      <c r="E376" s="778">
        <v>6061.0439999999999</v>
      </c>
    </row>
    <row r="377" spans="1:5" ht="28.5">
      <c r="A377" s="701" t="s">
        <v>630</v>
      </c>
      <c r="B377" s="558" t="s">
        <v>578</v>
      </c>
      <c r="C377" s="614" t="s">
        <v>579</v>
      </c>
      <c r="D377" s="613"/>
      <c r="E377" s="778">
        <v>2247.3533580000003</v>
      </c>
    </row>
    <row r="378" spans="1:5" ht="28.5">
      <c r="A378" s="701" t="s">
        <v>631</v>
      </c>
      <c r="B378" s="558" t="s">
        <v>580</v>
      </c>
      <c r="C378" s="614" t="s">
        <v>579</v>
      </c>
      <c r="D378" s="613"/>
      <c r="E378" s="778">
        <v>3179.0343520000001</v>
      </c>
    </row>
    <row r="379" spans="1:5" ht="28.5">
      <c r="A379" s="701" t="s">
        <v>632</v>
      </c>
      <c r="B379" s="558" t="s">
        <v>581</v>
      </c>
      <c r="C379" s="614" t="s">
        <v>579</v>
      </c>
      <c r="D379" s="613"/>
      <c r="E379" s="778">
        <v>2899.1607309999995</v>
      </c>
    </row>
    <row r="380" spans="1:5" ht="42.75">
      <c r="A380" s="701" t="s">
        <v>562</v>
      </c>
      <c r="B380" s="558" t="s">
        <v>5790</v>
      </c>
      <c r="C380" s="614" t="s">
        <v>579</v>
      </c>
      <c r="D380" s="613"/>
      <c r="E380" s="778">
        <v>6464.4228860000003</v>
      </c>
    </row>
    <row r="381" spans="1:5" ht="42.75">
      <c r="A381" s="701" t="s">
        <v>560</v>
      </c>
      <c r="B381" s="558" t="s">
        <v>5803</v>
      </c>
      <c r="C381" s="614" t="s">
        <v>579</v>
      </c>
      <c r="D381" s="613"/>
      <c r="E381" s="778">
        <v>6464.4228860000003</v>
      </c>
    </row>
    <row r="382" spans="1:5" ht="42.75">
      <c r="A382" s="701" t="s">
        <v>561</v>
      </c>
      <c r="B382" s="558" t="s">
        <v>5804</v>
      </c>
      <c r="C382" s="614" t="s">
        <v>579</v>
      </c>
      <c r="D382" s="613"/>
      <c r="E382" s="778">
        <v>6464.4228860000003</v>
      </c>
    </row>
    <row r="383" spans="1:5" ht="71.25">
      <c r="A383" s="701" t="s">
        <v>541</v>
      </c>
      <c r="B383" s="558" t="s">
        <v>74</v>
      </c>
      <c r="C383" s="614" t="s">
        <v>585</v>
      </c>
      <c r="D383" s="613"/>
      <c r="E383" s="778">
        <v>41.967346059999997</v>
      </c>
    </row>
    <row r="384" spans="1:5" ht="42.75">
      <c r="A384" s="701" t="s">
        <v>542</v>
      </c>
      <c r="B384" s="558" t="s">
        <v>613</v>
      </c>
      <c r="C384" s="614" t="s">
        <v>585</v>
      </c>
      <c r="D384" s="613"/>
      <c r="E384" s="778">
        <v>40.205876485999994</v>
      </c>
    </row>
    <row r="385" spans="1:5" ht="42.75">
      <c r="A385" s="701" t="s">
        <v>543</v>
      </c>
      <c r="B385" s="558" t="s">
        <v>40</v>
      </c>
      <c r="C385" s="614" t="s">
        <v>592</v>
      </c>
      <c r="D385" s="613"/>
      <c r="E385" s="707" t="s">
        <v>399</v>
      </c>
    </row>
    <row r="386" spans="1:5" ht="42.75">
      <c r="A386" s="701" t="s">
        <v>5810</v>
      </c>
      <c r="B386" s="558" t="s">
        <v>2112</v>
      </c>
      <c r="C386" s="614" t="s">
        <v>585</v>
      </c>
      <c r="D386" s="613"/>
      <c r="E386" s="778">
        <v>51.406234815999994</v>
      </c>
    </row>
    <row r="387" spans="1:5" ht="28.5">
      <c r="A387" s="701" t="s">
        <v>544</v>
      </c>
      <c r="B387" s="558" t="s">
        <v>63</v>
      </c>
      <c r="C387" s="614" t="s">
        <v>611</v>
      </c>
      <c r="D387" s="613"/>
      <c r="E387" s="778">
        <v>152.34485799999999</v>
      </c>
    </row>
    <row r="388" spans="1:5" ht="42.75">
      <c r="A388" s="701" t="s">
        <v>723</v>
      </c>
      <c r="B388" s="558" t="s">
        <v>88</v>
      </c>
      <c r="C388" s="614" t="s">
        <v>281</v>
      </c>
      <c r="D388" s="613"/>
      <c r="E388" s="778">
        <v>127.84779999999999</v>
      </c>
    </row>
    <row r="389" spans="1:5" ht="24">
      <c r="A389" s="701" t="s">
        <v>724</v>
      </c>
      <c r="B389" s="558" t="s">
        <v>93</v>
      </c>
      <c r="C389" s="614" t="s">
        <v>585</v>
      </c>
      <c r="D389" s="613"/>
      <c r="E389" s="778">
        <v>3.1858220080000006</v>
      </c>
    </row>
    <row r="390" spans="1:5" ht="42.75">
      <c r="A390" s="701" t="s">
        <v>563</v>
      </c>
      <c r="B390" s="558" t="s">
        <v>87</v>
      </c>
      <c r="C390" s="614" t="s">
        <v>281</v>
      </c>
      <c r="D390" s="613"/>
      <c r="E390" s="778">
        <v>0.57502799999999998</v>
      </c>
    </row>
    <row r="391" spans="1:5" ht="42.75">
      <c r="A391" s="701" t="s">
        <v>564</v>
      </c>
      <c r="B391" s="558" t="s">
        <v>334</v>
      </c>
      <c r="C391" s="614" t="s">
        <v>424</v>
      </c>
      <c r="D391" s="613"/>
      <c r="E391" s="778">
        <v>471.04514</v>
      </c>
    </row>
    <row r="392" spans="1:5" ht="28.5">
      <c r="A392" s="701" t="s">
        <v>527</v>
      </c>
      <c r="B392" s="558" t="s">
        <v>679</v>
      </c>
      <c r="C392" s="614" t="s">
        <v>424</v>
      </c>
      <c r="D392" s="613"/>
      <c r="E392" s="778">
        <v>156.59438399999999</v>
      </c>
    </row>
    <row r="393" spans="1:5" ht="28.5">
      <c r="A393" s="701" t="s">
        <v>566</v>
      </c>
      <c r="B393" s="558" t="s">
        <v>427</v>
      </c>
      <c r="C393" s="614" t="s">
        <v>424</v>
      </c>
      <c r="D393" s="613"/>
      <c r="E393" s="778">
        <v>127.405158</v>
      </c>
    </row>
    <row r="394" spans="1:5" ht="24">
      <c r="A394" s="701" t="s">
        <v>732</v>
      </c>
      <c r="B394" s="776" t="s">
        <v>727</v>
      </c>
      <c r="C394" s="762" t="s">
        <v>611</v>
      </c>
      <c r="D394" s="778"/>
      <c r="E394" s="778">
        <v>2537.5682811350571</v>
      </c>
    </row>
    <row r="395" spans="1:5" ht="24">
      <c r="A395" s="701" t="s">
        <v>731</v>
      </c>
      <c r="B395" s="776" t="s">
        <v>730</v>
      </c>
      <c r="C395" s="762" t="s">
        <v>611</v>
      </c>
      <c r="D395" s="778"/>
      <c r="E395" s="778">
        <v>3974.717899605921</v>
      </c>
    </row>
    <row r="396" spans="1:5" ht="36">
      <c r="A396" s="701" t="s">
        <v>736</v>
      </c>
      <c r="B396" s="783" t="s">
        <v>5877</v>
      </c>
      <c r="C396" s="152" t="s">
        <v>592</v>
      </c>
      <c r="D396" s="613"/>
      <c r="E396" s="850">
        <v>0.37624946000000004</v>
      </c>
    </row>
    <row r="397" spans="1:5" ht="24">
      <c r="A397" s="708" t="s">
        <v>545</v>
      </c>
      <c r="B397" s="709" t="s">
        <v>724</v>
      </c>
      <c r="C397" s="885"/>
      <c r="D397" s="774"/>
      <c r="E397" s="612"/>
    </row>
    <row r="398" spans="1:5">
      <c r="A398" s="710" t="s">
        <v>5880</v>
      </c>
      <c r="B398" s="711" t="s">
        <v>5881</v>
      </c>
      <c r="C398" s="711" t="s">
        <v>6</v>
      </c>
      <c r="D398" s="711" t="s">
        <v>5882</v>
      </c>
      <c r="E398" s="711" t="s">
        <v>8</v>
      </c>
    </row>
    <row r="399" spans="1:5">
      <c r="A399" s="712">
        <v>97141</v>
      </c>
      <c r="B399" s="711" t="s">
        <v>893</v>
      </c>
      <c r="C399" s="711" t="s">
        <v>585</v>
      </c>
      <c r="D399" s="711" t="s">
        <v>5883</v>
      </c>
      <c r="E399" s="713">
        <v>5.65</v>
      </c>
    </row>
    <row r="400" spans="1:5">
      <c r="A400" s="712">
        <v>97142</v>
      </c>
      <c r="B400" s="711" t="s">
        <v>894</v>
      </c>
      <c r="C400" s="711" t="s">
        <v>585</v>
      </c>
      <c r="D400" s="711" t="s">
        <v>5883</v>
      </c>
      <c r="E400" s="713">
        <v>6.29</v>
      </c>
    </row>
    <row r="401" spans="1:6">
      <c r="A401" s="712">
        <v>97143</v>
      </c>
      <c r="B401" s="711" t="s">
        <v>895</v>
      </c>
      <c r="C401" s="711" t="s">
        <v>585</v>
      </c>
      <c r="D401" s="711" t="s">
        <v>5883</v>
      </c>
      <c r="E401" s="713">
        <v>7.94</v>
      </c>
    </row>
    <row r="402" spans="1:6">
      <c r="A402" s="712">
        <v>97144</v>
      </c>
      <c r="B402" s="711" t="s">
        <v>896</v>
      </c>
      <c r="C402" s="711" t="s">
        <v>585</v>
      </c>
      <c r="D402" s="711" t="s">
        <v>5883</v>
      </c>
      <c r="E402" s="713">
        <v>9.56</v>
      </c>
      <c r="F402" s="774">
        <v>0.57215379999999993</v>
      </c>
    </row>
    <row r="403" spans="1:6">
      <c r="A403" s="712">
        <v>97145</v>
      </c>
      <c r="B403" s="711" t="s">
        <v>897</v>
      </c>
      <c r="C403" s="711" t="s">
        <v>585</v>
      </c>
      <c r="D403" s="711" t="s">
        <v>5883</v>
      </c>
      <c r="E403" s="713">
        <v>11.23</v>
      </c>
    </row>
    <row r="404" spans="1:6">
      <c r="A404" s="712">
        <v>97146</v>
      </c>
      <c r="B404" s="711" t="s">
        <v>898</v>
      </c>
      <c r="C404" s="711" t="s">
        <v>585</v>
      </c>
      <c r="D404" s="711" t="s">
        <v>5883</v>
      </c>
      <c r="E404" s="713">
        <v>12.88</v>
      </c>
    </row>
    <row r="405" spans="1:6">
      <c r="A405" s="712">
        <v>97147</v>
      </c>
      <c r="B405" s="711" t="s">
        <v>899</v>
      </c>
      <c r="C405" s="711" t="s">
        <v>585</v>
      </c>
      <c r="D405" s="711" t="s">
        <v>5883</v>
      </c>
      <c r="E405" s="713">
        <v>14.56</v>
      </c>
    </row>
    <row r="406" spans="1:6">
      <c r="A406" s="712">
        <v>97148</v>
      </c>
      <c r="B406" s="711" t="s">
        <v>900</v>
      </c>
      <c r="C406" s="711" t="s">
        <v>585</v>
      </c>
      <c r="D406" s="711" t="s">
        <v>5883</v>
      </c>
      <c r="E406" s="713">
        <v>16.21</v>
      </c>
    </row>
    <row r="407" spans="1:6">
      <c r="A407" s="712">
        <v>97149</v>
      </c>
      <c r="B407" s="711" t="s">
        <v>901</v>
      </c>
      <c r="C407" s="711" t="s">
        <v>585</v>
      </c>
      <c r="D407" s="711" t="s">
        <v>5883</v>
      </c>
      <c r="E407" s="713">
        <v>17.88</v>
      </c>
    </row>
    <row r="408" spans="1:6">
      <c r="A408" s="712">
        <v>97150</v>
      </c>
      <c r="B408" s="711" t="s">
        <v>902</v>
      </c>
      <c r="C408" s="711" t="s">
        <v>585</v>
      </c>
      <c r="D408" s="711" t="s">
        <v>5883</v>
      </c>
      <c r="E408" s="713">
        <v>21.93</v>
      </c>
    </row>
    <row r="409" spans="1:6">
      <c r="A409" s="712">
        <v>97151</v>
      </c>
      <c r="B409" s="711" t="s">
        <v>903</v>
      </c>
      <c r="C409" s="711" t="s">
        <v>585</v>
      </c>
      <c r="D409" s="711" t="s">
        <v>5883</v>
      </c>
      <c r="E409" s="713">
        <v>25.62</v>
      </c>
    </row>
    <row r="410" spans="1:6">
      <c r="A410" s="712">
        <v>97152</v>
      </c>
      <c r="B410" s="711" t="s">
        <v>904</v>
      </c>
      <c r="C410" s="711" t="s">
        <v>585</v>
      </c>
      <c r="D410" s="711" t="s">
        <v>5883</v>
      </c>
      <c r="E410" s="713">
        <v>29.06</v>
      </c>
    </row>
    <row r="411" spans="1:6">
      <c r="A411" s="712">
        <v>97153</v>
      </c>
      <c r="B411" s="711" t="s">
        <v>905</v>
      </c>
      <c r="C411" s="711" t="s">
        <v>585</v>
      </c>
      <c r="D411" s="711" t="s">
        <v>5883</v>
      </c>
      <c r="E411" s="713">
        <v>32.65</v>
      </c>
    </row>
    <row r="412" spans="1:6">
      <c r="A412" s="712">
        <v>97154</v>
      </c>
      <c r="B412" s="711" t="s">
        <v>906</v>
      </c>
      <c r="C412" s="711" t="s">
        <v>585</v>
      </c>
      <c r="D412" s="711" t="s">
        <v>5883</v>
      </c>
      <c r="E412" s="713">
        <v>36.28</v>
      </c>
    </row>
    <row r="413" spans="1:6">
      <c r="A413" s="712">
        <v>97155</v>
      </c>
      <c r="B413" s="711" t="s">
        <v>907</v>
      </c>
      <c r="C413" s="711" t="s">
        <v>585</v>
      </c>
      <c r="D413" s="711" t="s">
        <v>5883</v>
      </c>
      <c r="E413" s="713">
        <v>39.92</v>
      </c>
    </row>
    <row r="414" spans="1:6">
      <c r="A414" s="712">
        <v>97156</v>
      </c>
      <c r="B414" s="711" t="s">
        <v>908</v>
      </c>
      <c r="C414" s="711" t="s">
        <v>585</v>
      </c>
      <c r="D414" s="711" t="s">
        <v>5883</v>
      </c>
      <c r="E414" s="713">
        <v>47.65</v>
      </c>
    </row>
    <row r="415" spans="1:6">
      <c r="A415" s="712">
        <v>97157</v>
      </c>
      <c r="B415" s="711" t="s">
        <v>909</v>
      </c>
      <c r="C415" s="711" t="s">
        <v>585</v>
      </c>
      <c r="D415" s="711" t="s">
        <v>5883</v>
      </c>
      <c r="E415" s="713">
        <v>3.44</v>
      </c>
    </row>
    <row r="416" spans="1:6">
      <c r="A416" s="712">
        <v>97158</v>
      </c>
      <c r="B416" s="711" t="s">
        <v>910</v>
      </c>
      <c r="C416" s="711" t="s">
        <v>585</v>
      </c>
      <c r="D416" s="711" t="s">
        <v>5883</v>
      </c>
      <c r="E416" s="713">
        <v>3.85</v>
      </c>
    </row>
    <row r="417" spans="1:5">
      <c r="A417" s="712">
        <v>97159</v>
      </c>
      <c r="B417" s="711" t="s">
        <v>911</v>
      </c>
      <c r="C417" s="711" t="s">
        <v>585</v>
      </c>
      <c r="D417" s="711" t="s">
        <v>5883</v>
      </c>
      <c r="E417" s="713">
        <v>4.8600000000000003</v>
      </c>
    </row>
    <row r="418" spans="1:5">
      <c r="A418" s="712">
        <v>97160</v>
      </c>
      <c r="B418" s="711" t="s">
        <v>912</v>
      </c>
      <c r="C418" s="711" t="s">
        <v>585</v>
      </c>
      <c r="D418" s="711" t="s">
        <v>5883</v>
      </c>
      <c r="E418" s="713">
        <v>5.86</v>
      </c>
    </row>
    <row r="419" spans="1:5">
      <c r="A419" s="712">
        <v>97161</v>
      </c>
      <c r="B419" s="711" t="s">
        <v>913</v>
      </c>
      <c r="C419" s="711" t="s">
        <v>585</v>
      </c>
      <c r="D419" s="711" t="s">
        <v>5883</v>
      </c>
      <c r="E419" s="713">
        <v>6.89</v>
      </c>
    </row>
    <row r="420" spans="1:5">
      <c r="A420" s="712">
        <v>97162</v>
      </c>
      <c r="B420" s="711" t="s">
        <v>914</v>
      </c>
      <c r="C420" s="711" t="s">
        <v>585</v>
      </c>
      <c r="D420" s="711" t="s">
        <v>5883</v>
      </c>
      <c r="E420" s="713">
        <v>7.91</v>
      </c>
    </row>
    <row r="421" spans="1:5">
      <c r="A421" s="712">
        <v>97163</v>
      </c>
      <c r="B421" s="711" t="s">
        <v>915</v>
      </c>
      <c r="C421" s="711" t="s">
        <v>585</v>
      </c>
      <c r="D421" s="711" t="s">
        <v>5883</v>
      </c>
      <c r="E421" s="713">
        <v>8.9700000000000006</v>
      </c>
    </row>
    <row r="422" spans="1:5">
      <c r="A422" s="712">
        <v>97164</v>
      </c>
      <c r="B422" s="711" t="s">
        <v>916</v>
      </c>
      <c r="C422" s="711" t="s">
        <v>585</v>
      </c>
      <c r="D422" s="711" t="s">
        <v>5883</v>
      </c>
      <c r="E422" s="713">
        <v>9.98</v>
      </c>
    </row>
    <row r="423" spans="1:5">
      <c r="A423" s="712">
        <v>97165</v>
      </c>
      <c r="B423" s="711" t="s">
        <v>917</v>
      </c>
      <c r="C423" s="711" t="s">
        <v>585</v>
      </c>
      <c r="D423" s="711" t="s">
        <v>5883</v>
      </c>
      <c r="E423" s="713">
        <v>11.04</v>
      </c>
    </row>
    <row r="424" spans="1:5">
      <c r="A424" s="712">
        <v>97166</v>
      </c>
      <c r="B424" s="711" t="s">
        <v>918</v>
      </c>
      <c r="C424" s="711" t="s">
        <v>585</v>
      </c>
      <c r="D424" s="711" t="s">
        <v>5883</v>
      </c>
      <c r="E424" s="713">
        <v>13.53</v>
      </c>
    </row>
    <row r="425" spans="1:5">
      <c r="A425" s="712">
        <v>97167</v>
      </c>
      <c r="B425" s="711" t="s">
        <v>919</v>
      </c>
      <c r="C425" s="711" t="s">
        <v>585</v>
      </c>
      <c r="D425" s="711" t="s">
        <v>5883</v>
      </c>
      <c r="E425" s="713">
        <v>15.83</v>
      </c>
    </row>
    <row r="426" spans="1:5">
      <c r="A426" s="712">
        <v>97168</v>
      </c>
      <c r="B426" s="711" t="s">
        <v>920</v>
      </c>
      <c r="C426" s="711" t="s">
        <v>585</v>
      </c>
      <c r="D426" s="711" t="s">
        <v>5883</v>
      </c>
      <c r="E426" s="713">
        <v>17.89</v>
      </c>
    </row>
    <row r="427" spans="1:5">
      <c r="A427" s="712">
        <v>97169</v>
      </c>
      <c r="B427" s="711" t="s">
        <v>921</v>
      </c>
      <c r="C427" s="711" t="s">
        <v>585</v>
      </c>
      <c r="D427" s="711" t="s">
        <v>5883</v>
      </c>
      <c r="E427" s="713">
        <v>20.09</v>
      </c>
    </row>
    <row r="428" spans="1:5">
      <c r="A428" s="712">
        <v>97170</v>
      </c>
      <c r="B428" s="711" t="s">
        <v>922</v>
      </c>
      <c r="C428" s="711" t="s">
        <v>585</v>
      </c>
      <c r="D428" s="711" t="s">
        <v>5883</v>
      </c>
      <c r="E428" s="713">
        <v>22.33</v>
      </c>
    </row>
    <row r="429" spans="1:5">
      <c r="A429" s="712">
        <v>97171</v>
      </c>
      <c r="B429" s="711" t="s">
        <v>923</v>
      </c>
      <c r="C429" s="711" t="s">
        <v>585</v>
      </c>
      <c r="D429" s="711" t="s">
        <v>5883</v>
      </c>
      <c r="E429" s="713">
        <v>24.59</v>
      </c>
    </row>
    <row r="430" spans="1:5">
      <c r="A430" s="712">
        <v>97172</v>
      </c>
      <c r="B430" s="711" t="s">
        <v>924</v>
      </c>
      <c r="C430" s="711" t="s">
        <v>585</v>
      </c>
      <c r="D430" s="711" t="s">
        <v>5883</v>
      </c>
      <c r="E430" s="713">
        <v>29.54</v>
      </c>
    </row>
    <row r="431" spans="1:5">
      <c r="A431" s="712">
        <v>97173</v>
      </c>
      <c r="B431" s="711" t="s">
        <v>925</v>
      </c>
      <c r="C431" s="711" t="s">
        <v>585</v>
      </c>
      <c r="D431" s="711" t="s">
        <v>5883</v>
      </c>
      <c r="E431" s="713">
        <v>24.7</v>
      </c>
    </row>
    <row r="432" spans="1:5">
      <c r="A432" s="712">
        <v>97174</v>
      </c>
      <c r="B432" s="711" t="s">
        <v>926</v>
      </c>
      <c r="C432" s="711" t="s">
        <v>585</v>
      </c>
      <c r="D432" s="711" t="s">
        <v>5883</v>
      </c>
      <c r="E432" s="713">
        <v>28.56</v>
      </c>
    </row>
    <row r="433" spans="1:5">
      <c r="A433" s="712">
        <v>97175</v>
      </c>
      <c r="B433" s="711" t="s">
        <v>927</v>
      </c>
      <c r="C433" s="711" t="s">
        <v>585</v>
      </c>
      <c r="D433" s="711" t="s">
        <v>5883</v>
      </c>
      <c r="E433" s="713">
        <v>32.43</v>
      </c>
    </row>
    <row r="434" spans="1:5">
      <c r="A434" s="712">
        <v>97176</v>
      </c>
      <c r="B434" s="711" t="s">
        <v>928</v>
      </c>
      <c r="C434" s="711" t="s">
        <v>585</v>
      </c>
      <c r="D434" s="711" t="s">
        <v>5883</v>
      </c>
      <c r="E434" s="713">
        <v>36.31</v>
      </c>
    </row>
    <row r="435" spans="1:5">
      <c r="A435" s="712">
        <v>97177</v>
      </c>
      <c r="B435" s="711" t="s">
        <v>929</v>
      </c>
      <c r="C435" s="711" t="s">
        <v>585</v>
      </c>
      <c r="D435" s="711" t="s">
        <v>5883</v>
      </c>
      <c r="E435" s="713">
        <v>44.05</v>
      </c>
    </row>
    <row r="436" spans="1:5">
      <c r="A436" s="712">
        <v>97178</v>
      </c>
      <c r="B436" s="711" t="s">
        <v>930</v>
      </c>
      <c r="C436" s="711" t="s">
        <v>585</v>
      </c>
      <c r="D436" s="711" t="s">
        <v>5883</v>
      </c>
      <c r="E436" s="713">
        <v>51.82</v>
      </c>
    </row>
    <row r="437" spans="1:5">
      <c r="A437" s="712">
        <v>97179</v>
      </c>
      <c r="B437" s="711" t="s">
        <v>931</v>
      </c>
      <c r="C437" s="711" t="s">
        <v>585</v>
      </c>
      <c r="D437" s="711" t="s">
        <v>5883</v>
      </c>
      <c r="E437" s="713">
        <v>59.58</v>
      </c>
    </row>
    <row r="438" spans="1:5">
      <c r="A438" s="712">
        <v>97180</v>
      </c>
      <c r="B438" s="711" t="s">
        <v>932</v>
      </c>
      <c r="C438" s="711" t="s">
        <v>585</v>
      </c>
      <c r="D438" s="711" t="s">
        <v>5883</v>
      </c>
      <c r="E438" s="713">
        <v>67.319999999999993</v>
      </c>
    </row>
    <row r="439" spans="1:5">
      <c r="A439" s="712">
        <v>97181</v>
      </c>
      <c r="B439" s="711" t="s">
        <v>933</v>
      </c>
      <c r="C439" s="711" t="s">
        <v>585</v>
      </c>
      <c r="D439" s="711" t="s">
        <v>5883</v>
      </c>
      <c r="E439" s="713">
        <v>77.69</v>
      </c>
    </row>
    <row r="440" spans="1:5">
      <c r="A440" s="712">
        <v>97182</v>
      </c>
      <c r="B440" s="711" t="s">
        <v>934</v>
      </c>
      <c r="C440" s="711" t="s">
        <v>585</v>
      </c>
      <c r="D440" s="711" t="s">
        <v>5883</v>
      </c>
      <c r="E440" s="713">
        <v>85.72</v>
      </c>
    </row>
    <row r="441" spans="1:5">
      <c r="A441" s="712">
        <v>97183</v>
      </c>
      <c r="B441" s="711" t="s">
        <v>935</v>
      </c>
      <c r="C441" s="711" t="s">
        <v>585</v>
      </c>
      <c r="D441" s="711" t="s">
        <v>5883</v>
      </c>
      <c r="E441" s="713">
        <v>20.3</v>
      </c>
    </row>
    <row r="442" spans="1:5">
      <c r="A442" s="712">
        <v>97184</v>
      </c>
      <c r="B442" s="711" t="s">
        <v>936</v>
      </c>
      <c r="C442" s="711" t="s">
        <v>585</v>
      </c>
      <c r="D442" s="711" t="s">
        <v>5883</v>
      </c>
      <c r="E442" s="713">
        <v>23.53</v>
      </c>
    </row>
    <row r="443" spans="1:5">
      <c r="A443" s="712">
        <v>97185</v>
      </c>
      <c r="B443" s="711" t="s">
        <v>937</v>
      </c>
      <c r="C443" s="711" t="s">
        <v>585</v>
      </c>
      <c r="D443" s="711" t="s">
        <v>5883</v>
      </c>
      <c r="E443" s="713">
        <v>26.77</v>
      </c>
    </row>
    <row r="444" spans="1:5">
      <c r="A444" s="712">
        <v>97186</v>
      </c>
      <c r="B444" s="711" t="s">
        <v>938</v>
      </c>
      <c r="C444" s="711" t="s">
        <v>585</v>
      </c>
      <c r="D444" s="711" t="s">
        <v>5883</v>
      </c>
      <c r="E444" s="713">
        <v>30.01</v>
      </c>
    </row>
    <row r="445" spans="1:5">
      <c r="A445" s="712">
        <v>97187</v>
      </c>
      <c r="B445" s="711" t="s">
        <v>939</v>
      </c>
      <c r="C445" s="711" t="s">
        <v>585</v>
      </c>
      <c r="D445" s="711" t="s">
        <v>5883</v>
      </c>
      <c r="E445" s="713">
        <v>36.49</v>
      </c>
    </row>
    <row r="446" spans="1:5">
      <c r="A446" s="712">
        <v>97188</v>
      </c>
      <c r="B446" s="711" t="s">
        <v>940</v>
      </c>
      <c r="C446" s="711" t="s">
        <v>585</v>
      </c>
      <c r="D446" s="711" t="s">
        <v>5883</v>
      </c>
      <c r="E446" s="713">
        <v>42.97</v>
      </c>
    </row>
    <row r="447" spans="1:5">
      <c r="A447" s="712">
        <v>97189</v>
      </c>
      <c r="B447" s="711" t="s">
        <v>941</v>
      </c>
      <c r="C447" s="711" t="s">
        <v>585</v>
      </c>
      <c r="D447" s="711" t="s">
        <v>5883</v>
      </c>
      <c r="E447" s="713">
        <v>49.46</v>
      </c>
    </row>
    <row r="448" spans="1:5">
      <c r="A448" s="712">
        <v>97190</v>
      </c>
      <c r="B448" s="711" t="s">
        <v>942</v>
      </c>
      <c r="C448" s="711" t="s">
        <v>585</v>
      </c>
      <c r="D448" s="711" t="s">
        <v>5883</v>
      </c>
      <c r="E448" s="713">
        <v>55.92</v>
      </c>
    </row>
    <row r="449" spans="1:5">
      <c r="A449" s="712">
        <v>97191</v>
      </c>
      <c r="B449" s="711" t="s">
        <v>943</v>
      </c>
      <c r="C449" s="711" t="s">
        <v>585</v>
      </c>
      <c r="D449" s="711" t="s">
        <v>5883</v>
      </c>
      <c r="E449" s="713">
        <v>64.38</v>
      </c>
    </row>
    <row r="450" spans="1:5">
      <c r="A450" s="712">
        <v>97192</v>
      </c>
      <c r="B450" s="711" t="s">
        <v>944</v>
      </c>
      <c r="C450" s="711" t="s">
        <v>585</v>
      </c>
      <c r="D450" s="711" t="s">
        <v>5883</v>
      </c>
      <c r="E450" s="713">
        <v>71.069999999999993</v>
      </c>
    </row>
    <row r="451" spans="1:5">
      <c r="A451" s="712">
        <v>90694</v>
      </c>
      <c r="B451" s="711" t="s">
        <v>945</v>
      </c>
      <c r="C451" s="711" t="s">
        <v>585</v>
      </c>
      <c r="D451" s="711" t="s">
        <v>5883</v>
      </c>
      <c r="E451" s="713">
        <v>30.91</v>
      </c>
    </row>
    <row r="452" spans="1:5">
      <c r="A452" s="712">
        <v>90695</v>
      </c>
      <c r="B452" s="711" t="s">
        <v>946</v>
      </c>
      <c r="C452" s="711" t="s">
        <v>585</v>
      </c>
      <c r="D452" s="711" t="s">
        <v>5883</v>
      </c>
      <c r="E452" s="713">
        <v>64.64</v>
      </c>
    </row>
    <row r="453" spans="1:5">
      <c r="A453" s="712">
        <v>90696</v>
      </c>
      <c r="B453" s="711" t="s">
        <v>947</v>
      </c>
      <c r="C453" s="711" t="s">
        <v>585</v>
      </c>
      <c r="D453" s="711" t="s">
        <v>5883</v>
      </c>
      <c r="E453" s="713">
        <v>96.16</v>
      </c>
    </row>
    <row r="454" spans="1:5">
      <c r="A454" s="712">
        <v>90697</v>
      </c>
      <c r="B454" s="711" t="s">
        <v>948</v>
      </c>
      <c r="C454" s="711" t="s">
        <v>585</v>
      </c>
      <c r="D454" s="711" t="s">
        <v>5883</v>
      </c>
      <c r="E454" s="713">
        <v>162.25</v>
      </c>
    </row>
    <row r="455" spans="1:5">
      <c r="A455" s="712">
        <v>90698</v>
      </c>
      <c r="B455" s="711" t="s">
        <v>949</v>
      </c>
      <c r="C455" s="711" t="s">
        <v>585</v>
      </c>
      <c r="D455" s="711" t="s">
        <v>5883</v>
      </c>
      <c r="E455" s="713">
        <v>260.27999999999997</v>
      </c>
    </row>
    <row r="456" spans="1:5">
      <c r="A456" s="712">
        <v>90699</v>
      </c>
      <c r="B456" s="711" t="s">
        <v>950</v>
      </c>
      <c r="C456" s="711" t="s">
        <v>585</v>
      </c>
      <c r="D456" s="711" t="s">
        <v>5883</v>
      </c>
      <c r="E456" s="713">
        <v>321.86</v>
      </c>
    </row>
    <row r="457" spans="1:5">
      <c r="A457" s="712">
        <v>90700</v>
      </c>
      <c r="B457" s="711" t="s">
        <v>951</v>
      </c>
      <c r="C457" s="711" t="s">
        <v>585</v>
      </c>
      <c r="D457" s="711" t="s">
        <v>5883</v>
      </c>
      <c r="E457" s="713">
        <v>421.08</v>
      </c>
    </row>
    <row r="458" spans="1:5">
      <c r="A458" s="712">
        <v>90701</v>
      </c>
      <c r="B458" s="711" t="s">
        <v>952</v>
      </c>
      <c r="C458" s="711" t="s">
        <v>585</v>
      </c>
      <c r="D458" s="711" t="s">
        <v>5883</v>
      </c>
      <c r="E458" s="713">
        <v>54.43</v>
      </c>
    </row>
    <row r="459" spans="1:5">
      <c r="A459" s="712">
        <v>90702</v>
      </c>
      <c r="B459" s="711" t="s">
        <v>953</v>
      </c>
      <c r="C459" s="711" t="s">
        <v>585</v>
      </c>
      <c r="D459" s="711" t="s">
        <v>5883</v>
      </c>
      <c r="E459" s="713">
        <v>85.83</v>
      </c>
    </row>
    <row r="460" spans="1:5">
      <c r="A460" s="712">
        <v>90703</v>
      </c>
      <c r="B460" s="711" t="s">
        <v>954</v>
      </c>
      <c r="C460" s="711" t="s">
        <v>585</v>
      </c>
      <c r="D460" s="711" t="s">
        <v>5883</v>
      </c>
      <c r="E460" s="713">
        <v>139.76</v>
      </c>
    </row>
    <row r="461" spans="1:5">
      <c r="A461" s="712">
        <v>90704</v>
      </c>
      <c r="B461" s="711" t="s">
        <v>955</v>
      </c>
      <c r="C461" s="711" t="s">
        <v>585</v>
      </c>
      <c r="D461" s="711" t="s">
        <v>5883</v>
      </c>
      <c r="E461" s="713">
        <v>192.78</v>
      </c>
    </row>
    <row r="462" spans="1:5">
      <c r="A462" s="712">
        <v>90705</v>
      </c>
      <c r="B462" s="711" t="s">
        <v>956</v>
      </c>
      <c r="C462" s="711" t="s">
        <v>585</v>
      </c>
      <c r="D462" s="711" t="s">
        <v>5883</v>
      </c>
      <c r="E462" s="713">
        <v>270.67</v>
      </c>
    </row>
    <row r="463" spans="1:5">
      <c r="A463" s="712">
        <v>90706</v>
      </c>
      <c r="B463" s="711" t="s">
        <v>957</v>
      </c>
      <c r="C463" s="711" t="s">
        <v>585</v>
      </c>
      <c r="D463" s="711" t="s">
        <v>5883</v>
      </c>
      <c r="E463" s="713">
        <v>321.47000000000003</v>
      </c>
    </row>
    <row r="464" spans="1:5">
      <c r="A464" s="712">
        <v>90708</v>
      </c>
      <c r="B464" s="711" t="s">
        <v>958</v>
      </c>
      <c r="C464" s="711" t="s">
        <v>585</v>
      </c>
      <c r="D464" s="711" t="s">
        <v>5883</v>
      </c>
      <c r="E464" s="713">
        <v>885.23</v>
      </c>
    </row>
    <row r="465" spans="1:5">
      <c r="A465" s="712">
        <v>90709</v>
      </c>
      <c r="B465" s="711" t="s">
        <v>959</v>
      </c>
      <c r="C465" s="711" t="s">
        <v>585</v>
      </c>
      <c r="D465" s="711" t="s">
        <v>5883</v>
      </c>
      <c r="E465" s="713">
        <v>32.42</v>
      </c>
    </row>
    <row r="466" spans="1:5">
      <c r="A466" s="712">
        <v>90710</v>
      </c>
      <c r="B466" s="711" t="s">
        <v>960</v>
      </c>
      <c r="C466" s="711" t="s">
        <v>585</v>
      </c>
      <c r="D466" s="711" t="s">
        <v>5883</v>
      </c>
      <c r="E466" s="713">
        <v>66.16</v>
      </c>
    </row>
    <row r="467" spans="1:5">
      <c r="A467" s="712">
        <v>90711</v>
      </c>
      <c r="B467" s="711" t="s">
        <v>961</v>
      </c>
      <c r="C467" s="711" t="s">
        <v>585</v>
      </c>
      <c r="D467" s="711" t="s">
        <v>5883</v>
      </c>
      <c r="E467" s="713">
        <v>97.68</v>
      </c>
    </row>
    <row r="468" spans="1:5">
      <c r="A468" s="712">
        <v>90712</v>
      </c>
      <c r="B468" s="711" t="s">
        <v>962</v>
      </c>
      <c r="C468" s="711" t="s">
        <v>585</v>
      </c>
      <c r="D468" s="711" t="s">
        <v>5883</v>
      </c>
      <c r="E468" s="713">
        <v>163.77000000000001</v>
      </c>
    </row>
    <row r="469" spans="1:5">
      <c r="A469" s="712">
        <v>90713</v>
      </c>
      <c r="B469" s="711" t="s">
        <v>963</v>
      </c>
      <c r="C469" s="711" t="s">
        <v>585</v>
      </c>
      <c r="D469" s="711" t="s">
        <v>5883</v>
      </c>
      <c r="E469" s="713">
        <v>261.79000000000002</v>
      </c>
    </row>
    <row r="470" spans="1:5">
      <c r="A470" s="712">
        <v>90714</v>
      </c>
      <c r="B470" s="711" t="s">
        <v>964</v>
      </c>
      <c r="C470" s="711" t="s">
        <v>585</v>
      </c>
      <c r="D470" s="711" t="s">
        <v>5883</v>
      </c>
      <c r="E470" s="713">
        <v>323.37</v>
      </c>
    </row>
    <row r="471" spans="1:5">
      <c r="A471" s="712">
        <v>90715</v>
      </c>
      <c r="B471" s="711" t="s">
        <v>965</v>
      </c>
      <c r="C471" s="711" t="s">
        <v>585</v>
      </c>
      <c r="D471" s="711" t="s">
        <v>5883</v>
      </c>
      <c r="E471" s="713">
        <v>424.33</v>
      </c>
    </row>
    <row r="472" spans="1:5">
      <c r="A472" s="712">
        <v>90716</v>
      </c>
      <c r="B472" s="711" t="s">
        <v>966</v>
      </c>
      <c r="C472" s="711" t="s">
        <v>585</v>
      </c>
      <c r="D472" s="711" t="s">
        <v>5883</v>
      </c>
      <c r="E472" s="713">
        <v>55.94</v>
      </c>
    </row>
    <row r="473" spans="1:5">
      <c r="A473" s="712">
        <v>90717</v>
      </c>
      <c r="B473" s="711" t="s">
        <v>967</v>
      </c>
      <c r="C473" s="711" t="s">
        <v>585</v>
      </c>
      <c r="D473" s="711" t="s">
        <v>5883</v>
      </c>
      <c r="E473" s="713">
        <v>87.34</v>
      </c>
    </row>
    <row r="474" spans="1:5">
      <c r="A474" s="712">
        <v>90718</v>
      </c>
      <c r="B474" s="711" t="s">
        <v>968</v>
      </c>
      <c r="C474" s="711" t="s">
        <v>585</v>
      </c>
      <c r="D474" s="711" t="s">
        <v>5883</v>
      </c>
      <c r="E474" s="713">
        <v>141.27000000000001</v>
      </c>
    </row>
    <row r="475" spans="1:5">
      <c r="A475" s="712">
        <v>90719</v>
      </c>
      <c r="B475" s="711" t="s">
        <v>969</v>
      </c>
      <c r="C475" s="711" t="s">
        <v>585</v>
      </c>
      <c r="D475" s="711" t="s">
        <v>5883</v>
      </c>
      <c r="E475" s="713">
        <v>194.3</v>
      </c>
    </row>
    <row r="476" spans="1:5">
      <c r="A476" s="712">
        <v>90720</v>
      </c>
      <c r="B476" s="711" t="s">
        <v>970</v>
      </c>
      <c r="C476" s="711" t="s">
        <v>585</v>
      </c>
      <c r="D476" s="711" t="s">
        <v>5883</v>
      </c>
      <c r="E476" s="713">
        <v>272.19</v>
      </c>
    </row>
    <row r="477" spans="1:5">
      <c r="A477" s="712">
        <v>90721</v>
      </c>
      <c r="B477" s="711" t="s">
        <v>971</v>
      </c>
      <c r="C477" s="711" t="s">
        <v>585</v>
      </c>
      <c r="D477" s="711" t="s">
        <v>5883</v>
      </c>
      <c r="E477" s="713">
        <v>324.72000000000003</v>
      </c>
    </row>
    <row r="478" spans="1:5">
      <c r="A478" s="712">
        <v>90723</v>
      </c>
      <c r="B478" s="711" t="s">
        <v>972</v>
      </c>
      <c r="C478" s="711" t="s">
        <v>585</v>
      </c>
      <c r="D478" s="711" t="s">
        <v>5883</v>
      </c>
      <c r="E478" s="713">
        <v>887.25</v>
      </c>
    </row>
    <row r="479" spans="1:5">
      <c r="A479" s="712">
        <v>90724</v>
      </c>
      <c r="B479" s="711" t="s">
        <v>973</v>
      </c>
      <c r="C479" s="711" t="s">
        <v>269</v>
      </c>
      <c r="D479" s="711" t="s">
        <v>5884</v>
      </c>
      <c r="E479" s="713">
        <v>17.97</v>
      </c>
    </row>
    <row r="480" spans="1:5">
      <c r="A480" s="712">
        <v>90725</v>
      </c>
      <c r="B480" s="711" t="s">
        <v>974</v>
      </c>
      <c r="C480" s="711" t="s">
        <v>269</v>
      </c>
      <c r="D480" s="711" t="s">
        <v>5884</v>
      </c>
      <c r="E480" s="713">
        <v>22.23</v>
      </c>
    </row>
    <row r="481" spans="1:5">
      <c r="A481" s="712">
        <v>90726</v>
      </c>
      <c r="B481" s="711" t="s">
        <v>975</v>
      </c>
      <c r="C481" s="711" t="s">
        <v>269</v>
      </c>
      <c r="D481" s="711" t="s">
        <v>5884</v>
      </c>
      <c r="E481" s="713">
        <v>26.49</v>
      </c>
    </row>
    <row r="482" spans="1:5">
      <c r="A482" s="712">
        <v>90727</v>
      </c>
      <c r="B482" s="711" t="s">
        <v>976</v>
      </c>
      <c r="C482" s="711" t="s">
        <v>269</v>
      </c>
      <c r="D482" s="711" t="s">
        <v>5884</v>
      </c>
      <c r="E482" s="713">
        <v>30.76</v>
      </c>
    </row>
    <row r="483" spans="1:5">
      <c r="A483" s="712">
        <v>90728</v>
      </c>
      <c r="B483" s="711" t="s">
        <v>977</v>
      </c>
      <c r="C483" s="711" t="s">
        <v>269</v>
      </c>
      <c r="D483" s="711" t="s">
        <v>5884</v>
      </c>
      <c r="E483" s="713">
        <v>35.03</v>
      </c>
    </row>
    <row r="484" spans="1:5">
      <c r="A484" s="712">
        <v>90729</v>
      </c>
      <c r="B484" s="711" t="s">
        <v>978</v>
      </c>
      <c r="C484" s="711" t="s">
        <v>269</v>
      </c>
      <c r="D484" s="711" t="s">
        <v>5884</v>
      </c>
      <c r="E484" s="713">
        <v>39.28</v>
      </c>
    </row>
    <row r="485" spans="1:5">
      <c r="A485" s="712">
        <v>90730</v>
      </c>
      <c r="B485" s="711" t="s">
        <v>885</v>
      </c>
      <c r="C485" s="711" t="s">
        <v>269</v>
      </c>
      <c r="D485" s="711" t="s">
        <v>5884</v>
      </c>
      <c r="E485" s="713">
        <v>43.6</v>
      </c>
    </row>
    <row r="486" spans="1:5">
      <c r="A486" s="712">
        <v>90731</v>
      </c>
      <c r="B486" s="711" t="s">
        <v>979</v>
      </c>
      <c r="C486" s="711" t="s">
        <v>269</v>
      </c>
      <c r="D486" s="711" t="s">
        <v>5884</v>
      </c>
      <c r="E486" s="713">
        <v>47.87</v>
      </c>
    </row>
    <row r="487" spans="1:5">
      <c r="A487" s="712">
        <v>90732</v>
      </c>
      <c r="B487" s="711" t="s">
        <v>886</v>
      </c>
      <c r="C487" s="711" t="s">
        <v>269</v>
      </c>
      <c r="D487" s="711" t="s">
        <v>5884</v>
      </c>
      <c r="E487" s="713">
        <v>60.66</v>
      </c>
    </row>
    <row r="488" spans="1:5">
      <c r="A488" s="712">
        <v>90733</v>
      </c>
      <c r="B488" s="711" t="s">
        <v>980</v>
      </c>
      <c r="C488" s="711" t="s">
        <v>585</v>
      </c>
      <c r="D488" s="711" t="s">
        <v>5884</v>
      </c>
      <c r="E488" s="713">
        <v>1.91</v>
      </c>
    </row>
    <row r="489" spans="1:5">
      <c r="A489" s="712">
        <v>90734</v>
      </c>
      <c r="B489" s="711" t="s">
        <v>981</v>
      </c>
      <c r="C489" s="711" t="s">
        <v>585</v>
      </c>
      <c r="D489" s="711" t="s">
        <v>5884</v>
      </c>
      <c r="E489" s="713">
        <v>2.33</v>
      </c>
    </row>
    <row r="490" spans="1:5">
      <c r="A490" s="712">
        <v>90735</v>
      </c>
      <c r="B490" s="711" t="s">
        <v>982</v>
      </c>
      <c r="C490" s="711" t="s">
        <v>585</v>
      </c>
      <c r="D490" s="711" t="s">
        <v>5884</v>
      </c>
      <c r="E490" s="713">
        <v>2.76</v>
      </c>
    </row>
    <row r="491" spans="1:5">
      <c r="A491" s="712">
        <v>90736</v>
      </c>
      <c r="B491" s="711" t="s">
        <v>983</v>
      </c>
      <c r="C491" s="711" t="s">
        <v>585</v>
      </c>
      <c r="D491" s="711" t="s">
        <v>5884</v>
      </c>
      <c r="E491" s="713">
        <v>3.19</v>
      </c>
    </row>
    <row r="492" spans="1:5">
      <c r="A492" s="712">
        <v>90737</v>
      </c>
      <c r="B492" s="711" t="s">
        <v>984</v>
      </c>
      <c r="C492" s="711" t="s">
        <v>585</v>
      </c>
      <c r="D492" s="711" t="s">
        <v>5884</v>
      </c>
      <c r="E492" s="713">
        <v>3.62</v>
      </c>
    </row>
    <row r="493" spans="1:5">
      <c r="A493" s="712">
        <v>90738</v>
      </c>
      <c r="B493" s="711" t="s">
        <v>985</v>
      </c>
      <c r="C493" s="711" t="s">
        <v>585</v>
      </c>
      <c r="D493" s="711" t="s">
        <v>5884</v>
      </c>
      <c r="E493" s="713">
        <v>4.04</v>
      </c>
    </row>
    <row r="494" spans="1:5">
      <c r="A494" s="712">
        <v>90739</v>
      </c>
      <c r="B494" s="711" t="s">
        <v>986</v>
      </c>
      <c r="C494" s="711" t="s">
        <v>585</v>
      </c>
      <c r="D494" s="711" t="s">
        <v>5883</v>
      </c>
      <c r="E494" s="713">
        <v>9.5399999999999991</v>
      </c>
    </row>
    <row r="495" spans="1:5">
      <c r="A495" s="712">
        <v>90740</v>
      </c>
      <c r="B495" s="711" t="s">
        <v>987</v>
      </c>
      <c r="C495" s="711" t="s">
        <v>585</v>
      </c>
      <c r="D495" s="711" t="s">
        <v>5884</v>
      </c>
      <c r="E495" s="713">
        <v>4.26</v>
      </c>
    </row>
    <row r="496" spans="1:5">
      <c r="A496" s="712">
        <v>90741</v>
      </c>
      <c r="B496" s="711" t="s">
        <v>988</v>
      </c>
      <c r="C496" s="711" t="s">
        <v>585</v>
      </c>
      <c r="D496" s="711" t="s">
        <v>5884</v>
      </c>
      <c r="E496" s="713">
        <v>4.6900000000000004</v>
      </c>
    </row>
    <row r="497" spans="1:5">
      <c r="A497" s="712">
        <v>90742</v>
      </c>
      <c r="B497" s="711" t="s">
        <v>989</v>
      </c>
      <c r="C497" s="711" t="s">
        <v>585</v>
      </c>
      <c r="D497" s="711" t="s">
        <v>5884</v>
      </c>
      <c r="E497" s="713">
        <v>5.12</v>
      </c>
    </row>
    <row r="498" spans="1:5">
      <c r="A498" s="712">
        <v>90743</v>
      </c>
      <c r="B498" s="711" t="s">
        <v>990</v>
      </c>
      <c r="C498" s="711" t="s">
        <v>585</v>
      </c>
      <c r="D498" s="711" t="s">
        <v>5884</v>
      </c>
      <c r="E498" s="713">
        <v>5.54</v>
      </c>
    </row>
    <row r="499" spans="1:5">
      <c r="A499" s="712">
        <v>90744</v>
      </c>
      <c r="B499" s="711" t="s">
        <v>991</v>
      </c>
      <c r="C499" s="711" t="s">
        <v>585</v>
      </c>
      <c r="D499" s="711" t="s">
        <v>5884</v>
      </c>
      <c r="E499" s="713">
        <v>5.96</v>
      </c>
    </row>
    <row r="500" spans="1:5">
      <c r="A500" s="712">
        <v>90745</v>
      </c>
      <c r="B500" s="711" t="s">
        <v>992</v>
      </c>
      <c r="C500" s="711" t="s">
        <v>585</v>
      </c>
      <c r="D500" s="711" t="s">
        <v>5883</v>
      </c>
      <c r="E500" s="713">
        <v>13.65</v>
      </c>
    </row>
    <row r="501" spans="1:5">
      <c r="A501" s="712">
        <v>90746</v>
      </c>
      <c r="B501" s="711" t="s">
        <v>993</v>
      </c>
      <c r="C501" s="711" t="s">
        <v>585</v>
      </c>
      <c r="D501" s="711" t="s">
        <v>5884</v>
      </c>
      <c r="E501" s="713">
        <v>2.6</v>
      </c>
    </row>
    <row r="502" spans="1:5">
      <c r="A502" s="712">
        <v>90747</v>
      </c>
      <c r="B502" s="711" t="s">
        <v>994</v>
      </c>
      <c r="C502" s="711" t="s">
        <v>585</v>
      </c>
      <c r="D502" s="711" t="s">
        <v>5883</v>
      </c>
      <c r="E502" s="713">
        <v>10.66</v>
      </c>
    </row>
    <row r="503" spans="1:5">
      <c r="A503" s="712">
        <v>90748</v>
      </c>
      <c r="B503" s="711" t="s">
        <v>995</v>
      </c>
      <c r="C503" s="711" t="s">
        <v>585</v>
      </c>
      <c r="D503" s="711" t="s">
        <v>5884</v>
      </c>
      <c r="E503" s="713">
        <v>3.42</v>
      </c>
    </row>
    <row r="504" spans="1:5">
      <c r="A504" s="712">
        <v>90749</v>
      </c>
      <c r="B504" s="711" t="s">
        <v>996</v>
      </c>
      <c r="C504" s="711" t="s">
        <v>585</v>
      </c>
      <c r="D504" s="711" t="s">
        <v>5884</v>
      </c>
      <c r="E504" s="713">
        <v>3.85</v>
      </c>
    </row>
    <row r="505" spans="1:5">
      <c r="A505" s="712">
        <v>90750</v>
      </c>
      <c r="B505" s="711" t="s">
        <v>997</v>
      </c>
      <c r="C505" s="711" t="s">
        <v>585</v>
      </c>
      <c r="D505" s="711" t="s">
        <v>5884</v>
      </c>
      <c r="E505" s="713">
        <v>4.28</v>
      </c>
    </row>
    <row r="506" spans="1:5">
      <c r="A506" s="712">
        <v>90751</v>
      </c>
      <c r="B506" s="711" t="s">
        <v>998</v>
      </c>
      <c r="C506" s="711" t="s">
        <v>585</v>
      </c>
      <c r="D506" s="711" t="s">
        <v>5884</v>
      </c>
      <c r="E506" s="713">
        <v>4.71</v>
      </c>
    </row>
    <row r="507" spans="1:5">
      <c r="A507" s="712">
        <v>90752</v>
      </c>
      <c r="B507" s="711" t="s">
        <v>999</v>
      </c>
      <c r="C507" s="711" t="s">
        <v>585</v>
      </c>
      <c r="D507" s="711" t="s">
        <v>5884</v>
      </c>
      <c r="E507" s="713">
        <v>5.13</v>
      </c>
    </row>
    <row r="508" spans="1:5">
      <c r="A508" s="712">
        <v>90753</v>
      </c>
      <c r="B508" s="711" t="s">
        <v>1000</v>
      </c>
      <c r="C508" s="711" t="s">
        <v>585</v>
      </c>
      <c r="D508" s="711" t="s">
        <v>5884</v>
      </c>
      <c r="E508" s="713">
        <v>5.55</v>
      </c>
    </row>
    <row r="509" spans="1:5">
      <c r="A509" s="712">
        <v>90754</v>
      </c>
      <c r="B509" s="711" t="s">
        <v>1001</v>
      </c>
      <c r="C509" s="711" t="s">
        <v>585</v>
      </c>
      <c r="D509" s="711" t="s">
        <v>5883</v>
      </c>
      <c r="E509" s="713">
        <v>12.79</v>
      </c>
    </row>
    <row r="510" spans="1:5">
      <c r="A510" s="712">
        <v>90755</v>
      </c>
      <c r="B510" s="711" t="s">
        <v>1002</v>
      </c>
      <c r="C510" s="711" t="s">
        <v>585</v>
      </c>
      <c r="D510" s="711" t="s">
        <v>5884</v>
      </c>
      <c r="E510" s="713">
        <v>5.77</v>
      </c>
    </row>
    <row r="511" spans="1:5">
      <c r="A511" s="712">
        <v>90756</v>
      </c>
      <c r="B511" s="711" t="s">
        <v>1003</v>
      </c>
      <c r="C511" s="711" t="s">
        <v>585</v>
      </c>
      <c r="D511" s="711" t="s">
        <v>5884</v>
      </c>
      <c r="E511" s="713">
        <v>6.2</v>
      </c>
    </row>
    <row r="512" spans="1:5">
      <c r="A512" s="712">
        <v>90757</v>
      </c>
      <c r="B512" s="711" t="s">
        <v>1004</v>
      </c>
      <c r="C512" s="711" t="s">
        <v>585</v>
      </c>
      <c r="D512" s="711" t="s">
        <v>5884</v>
      </c>
      <c r="E512" s="713">
        <v>6.63</v>
      </c>
    </row>
    <row r="513" spans="1:5">
      <c r="A513" s="712">
        <v>90758</v>
      </c>
      <c r="B513" s="711" t="s">
        <v>1005</v>
      </c>
      <c r="C513" s="711" t="s">
        <v>585</v>
      </c>
      <c r="D513" s="711" t="s">
        <v>5884</v>
      </c>
      <c r="E513" s="713">
        <v>7.06</v>
      </c>
    </row>
    <row r="514" spans="1:5">
      <c r="A514" s="712">
        <v>90759</v>
      </c>
      <c r="B514" s="711" t="s">
        <v>1006</v>
      </c>
      <c r="C514" s="711" t="s">
        <v>585</v>
      </c>
      <c r="D514" s="711" t="s">
        <v>5884</v>
      </c>
      <c r="E514" s="713">
        <v>7.48</v>
      </c>
    </row>
    <row r="515" spans="1:5">
      <c r="A515" s="712">
        <v>90760</v>
      </c>
      <c r="B515" s="711" t="s">
        <v>1007</v>
      </c>
      <c r="C515" s="711" t="s">
        <v>585</v>
      </c>
      <c r="D515" s="711" t="s">
        <v>5883</v>
      </c>
      <c r="E515" s="713">
        <v>16.899999999999999</v>
      </c>
    </row>
    <row r="516" spans="1:5">
      <c r="A516" s="712">
        <v>90761</v>
      </c>
      <c r="B516" s="711" t="s">
        <v>1008</v>
      </c>
      <c r="C516" s="711" t="s">
        <v>585</v>
      </c>
      <c r="D516" s="711" t="s">
        <v>5884</v>
      </c>
      <c r="E516" s="713">
        <v>3.17</v>
      </c>
    </row>
    <row r="517" spans="1:5">
      <c r="A517" s="712">
        <v>90762</v>
      </c>
      <c r="B517" s="711" t="s">
        <v>1009</v>
      </c>
      <c r="C517" s="711" t="s">
        <v>585</v>
      </c>
      <c r="D517" s="711" t="s">
        <v>5883</v>
      </c>
      <c r="E517" s="713">
        <v>12.68</v>
      </c>
    </row>
    <row r="518" spans="1:5">
      <c r="A518" s="712">
        <v>94869</v>
      </c>
      <c r="B518" s="711" t="s">
        <v>1010</v>
      </c>
      <c r="C518" s="711" t="s">
        <v>585</v>
      </c>
      <c r="D518" s="711" t="s">
        <v>5883</v>
      </c>
      <c r="E518" s="713">
        <v>180.69</v>
      </c>
    </row>
    <row r="519" spans="1:5">
      <c r="A519" s="712">
        <v>94870</v>
      </c>
      <c r="B519" s="711" t="s">
        <v>1011</v>
      </c>
      <c r="C519" s="711" t="s">
        <v>585</v>
      </c>
      <c r="D519" s="711" t="s">
        <v>5884</v>
      </c>
      <c r="E519" s="713">
        <v>0.63</v>
      </c>
    </row>
    <row r="520" spans="1:5">
      <c r="A520" s="712">
        <v>94871</v>
      </c>
      <c r="B520" s="711" t="s">
        <v>1012</v>
      </c>
      <c r="C520" s="711" t="s">
        <v>585</v>
      </c>
      <c r="D520" s="711" t="s">
        <v>5883</v>
      </c>
      <c r="E520" s="713">
        <v>213.97</v>
      </c>
    </row>
    <row r="521" spans="1:5">
      <c r="A521" s="712">
        <v>94872</v>
      </c>
      <c r="B521" s="711" t="s">
        <v>1013</v>
      </c>
      <c r="C521" s="711" t="s">
        <v>585</v>
      </c>
      <c r="D521" s="711" t="s">
        <v>5884</v>
      </c>
      <c r="E521" s="713">
        <v>1.1100000000000001</v>
      </c>
    </row>
    <row r="522" spans="1:5">
      <c r="A522" s="712">
        <v>94875</v>
      </c>
      <c r="B522" s="711" t="s">
        <v>1014</v>
      </c>
      <c r="C522" s="711" t="s">
        <v>585</v>
      </c>
      <c r="D522" s="711" t="s">
        <v>5883</v>
      </c>
      <c r="E522" s="714">
        <v>1250.51</v>
      </c>
    </row>
    <row r="523" spans="1:5">
      <c r="A523" s="712">
        <v>94876</v>
      </c>
      <c r="B523" s="711" t="s">
        <v>1015</v>
      </c>
      <c r="C523" s="711" t="s">
        <v>585</v>
      </c>
      <c r="D523" s="711" t="s">
        <v>5883</v>
      </c>
      <c r="E523" s="713">
        <v>16.13</v>
      </c>
    </row>
    <row r="524" spans="1:5">
      <c r="A524" s="712">
        <v>94878</v>
      </c>
      <c r="B524" s="711" t="s">
        <v>1016</v>
      </c>
      <c r="C524" s="711" t="s">
        <v>585</v>
      </c>
      <c r="D524" s="711" t="s">
        <v>5883</v>
      </c>
      <c r="E524" s="713">
        <v>18.93</v>
      </c>
    </row>
    <row r="525" spans="1:5">
      <c r="A525" s="712">
        <v>94879</v>
      </c>
      <c r="B525" s="711" t="s">
        <v>1017</v>
      </c>
      <c r="C525" s="711" t="s">
        <v>585</v>
      </c>
      <c r="D525" s="711" t="s">
        <v>5883</v>
      </c>
      <c r="E525" s="714">
        <v>1665.9</v>
      </c>
    </row>
    <row r="526" spans="1:5">
      <c r="A526" s="712">
        <v>94880</v>
      </c>
      <c r="B526" s="711" t="s">
        <v>1018</v>
      </c>
      <c r="C526" s="711" t="s">
        <v>585</v>
      </c>
      <c r="D526" s="711" t="s">
        <v>5883</v>
      </c>
      <c r="E526" s="713">
        <v>23.19</v>
      </c>
    </row>
    <row r="527" spans="1:5">
      <c r="A527" s="712">
        <v>94881</v>
      </c>
      <c r="B527" s="711" t="s">
        <v>1019</v>
      </c>
      <c r="C527" s="711" t="s">
        <v>585</v>
      </c>
      <c r="D527" s="711" t="s">
        <v>5883</v>
      </c>
      <c r="E527" s="714">
        <v>2602.31</v>
      </c>
    </row>
    <row r="528" spans="1:5">
      <c r="A528" s="712">
        <v>94882</v>
      </c>
      <c r="B528" s="711" t="s">
        <v>1020</v>
      </c>
      <c r="C528" s="711" t="s">
        <v>585</v>
      </c>
      <c r="D528" s="711" t="s">
        <v>5883</v>
      </c>
      <c r="E528" s="713">
        <v>27.51</v>
      </c>
    </row>
    <row r="529" spans="1:5">
      <c r="A529" s="712">
        <v>94884</v>
      </c>
      <c r="B529" s="711" t="s">
        <v>1021</v>
      </c>
      <c r="C529" s="711" t="s">
        <v>585</v>
      </c>
      <c r="D529" s="711" t="s">
        <v>5883</v>
      </c>
      <c r="E529" s="713">
        <v>36.270000000000003</v>
      </c>
    </row>
    <row r="530" spans="1:5">
      <c r="A530" s="712">
        <v>94885</v>
      </c>
      <c r="B530" s="711" t="s">
        <v>1022</v>
      </c>
      <c r="C530" s="711" t="s">
        <v>585</v>
      </c>
      <c r="D530" s="711" t="s">
        <v>5883</v>
      </c>
      <c r="E530" s="713">
        <v>180.88</v>
      </c>
    </row>
    <row r="531" spans="1:5">
      <c r="A531" s="712">
        <v>94886</v>
      </c>
      <c r="B531" s="711" t="s">
        <v>1023</v>
      </c>
      <c r="C531" s="711" t="s">
        <v>585</v>
      </c>
      <c r="D531" s="711" t="s">
        <v>5884</v>
      </c>
      <c r="E531" s="713">
        <v>0.82</v>
      </c>
    </row>
    <row r="532" spans="1:5">
      <c r="A532" s="712">
        <v>94887</v>
      </c>
      <c r="B532" s="711" t="s">
        <v>1024</v>
      </c>
      <c r="C532" s="711" t="s">
        <v>585</v>
      </c>
      <c r="D532" s="711" t="s">
        <v>5883</v>
      </c>
      <c r="E532" s="713">
        <v>214.27</v>
      </c>
    </row>
    <row r="533" spans="1:5">
      <c r="A533" s="712">
        <v>94888</v>
      </c>
      <c r="B533" s="711" t="s">
        <v>1025</v>
      </c>
      <c r="C533" s="711" t="s">
        <v>585</v>
      </c>
      <c r="D533" s="711" t="s">
        <v>5884</v>
      </c>
      <c r="E533" s="713">
        <v>1.41</v>
      </c>
    </row>
    <row r="534" spans="1:5">
      <c r="A534" s="712">
        <v>94891</v>
      </c>
      <c r="B534" s="711" t="s">
        <v>1026</v>
      </c>
      <c r="C534" s="711" t="s">
        <v>585</v>
      </c>
      <c r="D534" s="711" t="s">
        <v>5883</v>
      </c>
      <c r="E534" s="714">
        <v>1253.1099999999999</v>
      </c>
    </row>
    <row r="535" spans="1:5">
      <c r="A535" s="712">
        <v>94892</v>
      </c>
      <c r="B535" s="711" t="s">
        <v>1027</v>
      </c>
      <c r="C535" s="711" t="s">
        <v>585</v>
      </c>
      <c r="D535" s="711" t="s">
        <v>5883</v>
      </c>
      <c r="E535" s="713">
        <v>18.73</v>
      </c>
    </row>
    <row r="536" spans="1:5">
      <c r="A536" s="712">
        <v>94894</v>
      </c>
      <c r="B536" s="711" t="s">
        <v>1028</v>
      </c>
      <c r="C536" s="711" t="s">
        <v>585</v>
      </c>
      <c r="D536" s="711" t="s">
        <v>5883</v>
      </c>
      <c r="E536" s="713">
        <v>21.77</v>
      </c>
    </row>
    <row r="537" spans="1:5">
      <c r="A537" s="712">
        <v>94895</v>
      </c>
      <c r="B537" s="711" t="s">
        <v>1029</v>
      </c>
      <c r="C537" s="711" t="s">
        <v>585</v>
      </c>
      <c r="D537" s="711" t="s">
        <v>5883</v>
      </c>
      <c r="E537" s="714">
        <v>1669.01</v>
      </c>
    </row>
    <row r="538" spans="1:5">
      <c r="A538" s="712">
        <v>94896</v>
      </c>
      <c r="B538" s="711" t="s">
        <v>1030</v>
      </c>
      <c r="C538" s="711" t="s">
        <v>585</v>
      </c>
      <c r="D538" s="711" t="s">
        <v>5883</v>
      </c>
      <c r="E538" s="713">
        <v>26.3</v>
      </c>
    </row>
    <row r="539" spans="1:5">
      <c r="A539" s="712">
        <v>94897</v>
      </c>
      <c r="B539" s="711" t="s">
        <v>1031</v>
      </c>
      <c r="C539" s="711" t="s">
        <v>585</v>
      </c>
      <c r="D539" s="711" t="s">
        <v>5883</v>
      </c>
      <c r="E539" s="714">
        <v>2605.64</v>
      </c>
    </row>
    <row r="540" spans="1:5">
      <c r="A540" s="712">
        <v>94898</v>
      </c>
      <c r="B540" s="711" t="s">
        <v>1032</v>
      </c>
      <c r="C540" s="711" t="s">
        <v>585</v>
      </c>
      <c r="D540" s="711" t="s">
        <v>5883</v>
      </c>
      <c r="E540" s="713">
        <v>30.84</v>
      </c>
    </row>
    <row r="541" spans="1:5">
      <c r="A541" s="712">
        <v>94900</v>
      </c>
      <c r="B541" s="711" t="s">
        <v>1033</v>
      </c>
      <c r="C541" s="711" t="s">
        <v>585</v>
      </c>
      <c r="D541" s="711" t="s">
        <v>5883</v>
      </c>
      <c r="E541" s="713">
        <v>39.92</v>
      </c>
    </row>
    <row r="542" spans="1:5">
      <c r="A542" s="712">
        <v>97121</v>
      </c>
      <c r="B542" s="711" t="s">
        <v>1034</v>
      </c>
      <c r="C542" s="711" t="s">
        <v>585</v>
      </c>
      <c r="D542" s="711" t="s">
        <v>5884</v>
      </c>
      <c r="E542" s="713">
        <v>1.47</v>
      </c>
    </row>
    <row r="543" spans="1:5">
      <c r="A543" s="712">
        <v>97122</v>
      </c>
      <c r="B543" s="711" t="s">
        <v>1035</v>
      </c>
      <c r="C543" s="711" t="s">
        <v>585</v>
      </c>
      <c r="D543" s="711" t="s">
        <v>5884</v>
      </c>
      <c r="E543" s="713">
        <v>2.06</v>
      </c>
    </row>
    <row r="544" spans="1:5">
      <c r="A544" s="712">
        <v>97123</v>
      </c>
      <c r="B544" s="711" t="s">
        <v>1036</v>
      </c>
      <c r="C544" s="711" t="s">
        <v>585</v>
      </c>
      <c r="D544" s="711" t="s">
        <v>5884</v>
      </c>
      <c r="E544" s="713">
        <v>2.62</v>
      </c>
    </row>
    <row r="545" spans="1:5">
      <c r="A545" s="712">
        <v>97124</v>
      </c>
      <c r="B545" s="711" t="s">
        <v>1037</v>
      </c>
      <c r="C545" s="711" t="s">
        <v>585</v>
      </c>
      <c r="D545" s="711" t="s">
        <v>5884</v>
      </c>
      <c r="E545" s="713">
        <v>0.67</v>
      </c>
    </row>
    <row r="546" spans="1:5">
      <c r="A546" s="712">
        <v>97125</v>
      </c>
      <c r="B546" s="711" t="s">
        <v>1038</v>
      </c>
      <c r="C546" s="711" t="s">
        <v>585</v>
      </c>
      <c r="D546" s="711" t="s">
        <v>5884</v>
      </c>
      <c r="E546" s="713">
        <v>0.97</v>
      </c>
    </row>
    <row r="547" spans="1:5">
      <c r="A547" s="712">
        <v>97126</v>
      </c>
      <c r="B547" s="711" t="s">
        <v>1039</v>
      </c>
      <c r="C547" s="711" t="s">
        <v>585</v>
      </c>
      <c r="D547" s="711" t="s">
        <v>5884</v>
      </c>
      <c r="E547" s="713">
        <v>1.23</v>
      </c>
    </row>
    <row r="548" spans="1:5">
      <c r="A548" s="712">
        <v>92833</v>
      </c>
      <c r="B548" s="711" t="s">
        <v>1040</v>
      </c>
      <c r="C548" s="711" t="s">
        <v>585</v>
      </c>
      <c r="D548" s="711" t="s">
        <v>5883</v>
      </c>
      <c r="E548" s="713">
        <v>178.21</v>
      </c>
    </row>
    <row r="549" spans="1:5">
      <c r="A549" s="712">
        <v>92834</v>
      </c>
      <c r="B549" s="711" t="s">
        <v>1041</v>
      </c>
      <c r="C549" s="711" t="s">
        <v>585</v>
      </c>
      <c r="D549" s="711" t="s">
        <v>5883</v>
      </c>
      <c r="E549" s="713">
        <v>5.9</v>
      </c>
    </row>
    <row r="550" spans="1:5">
      <c r="A550" s="712">
        <v>92835</v>
      </c>
      <c r="B550" s="711" t="s">
        <v>1042</v>
      </c>
      <c r="C550" s="711" t="s">
        <v>585</v>
      </c>
      <c r="D550" s="711" t="s">
        <v>5883</v>
      </c>
      <c r="E550" s="713">
        <v>190.51</v>
      </c>
    </row>
    <row r="551" spans="1:5">
      <c r="A551" s="712">
        <v>92836</v>
      </c>
      <c r="B551" s="711" t="s">
        <v>1043</v>
      </c>
      <c r="C551" s="711" t="s">
        <v>585</v>
      </c>
      <c r="D551" s="711" t="s">
        <v>5883</v>
      </c>
      <c r="E551" s="713">
        <v>7.53</v>
      </c>
    </row>
    <row r="552" spans="1:5">
      <c r="A552" s="712">
        <v>92837</v>
      </c>
      <c r="B552" s="711" t="s">
        <v>1044</v>
      </c>
      <c r="C552" s="711" t="s">
        <v>585</v>
      </c>
      <c r="D552" s="711" t="s">
        <v>5883</v>
      </c>
      <c r="E552" s="713">
        <v>320.36</v>
      </c>
    </row>
    <row r="553" spans="1:5">
      <c r="A553" s="712">
        <v>92838</v>
      </c>
      <c r="B553" s="711" t="s">
        <v>1045</v>
      </c>
      <c r="C553" s="711" t="s">
        <v>585</v>
      </c>
      <c r="D553" s="711" t="s">
        <v>5883</v>
      </c>
      <c r="E553" s="713">
        <v>9.0399999999999991</v>
      </c>
    </row>
    <row r="554" spans="1:5">
      <c r="A554" s="712">
        <v>92839</v>
      </c>
      <c r="B554" s="711" t="s">
        <v>1046</v>
      </c>
      <c r="C554" s="711" t="s">
        <v>585</v>
      </c>
      <c r="D554" s="711" t="s">
        <v>5883</v>
      </c>
      <c r="E554" s="713">
        <v>392.69</v>
      </c>
    </row>
    <row r="555" spans="1:5">
      <c r="A555" s="712">
        <v>92840</v>
      </c>
      <c r="B555" s="711" t="s">
        <v>1047</v>
      </c>
      <c r="C555" s="711" t="s">
        <v>585</v>
      </c>
      <c r="D555" s="711" t="s">
        <v>5883</v>
      </c>
      <c r="E555" s="713">
        <v>10.71</v>
      </c>
    </row>
    <row r="556" spans="1:5">
      <c r="A556" s="712">
        <v>92841</v>
      </c>
      <c r="B556" s="711" t="s">
        <v>1048</v>
      </c>
      <c r="C556" s="711" t="s">
        <v>585</v>
      </c>
      <c r="D556" s="711" t="s">
        <v>5883</v>
      </c>
      <c r="E556" s="713">
        <v>493.1</v>
      </c>
    </row>
    <row r="557" spans="1:5">
      <c r="A557" s="712">
        <v>92842</v>
      </c>
      <c r="B557" s="711" t="s">
        <v>1049</v>
      </c>
      <c r="C557" s="711" t="s">
        <v>585</v>
      </c>
      <c r="D557" s="711" t="s">
        <v>5883</v>
      </c>
      <c r="E557" s="713">
        <v>12.24</v>
      </c>
    </row>
    <row r="558" spans="1:5">
      <c r="A558" s="712">
        <v>92843</v>
      </c>
      <c r="B558" s="711" t="s">
        <v>5885</v>
      </c>
      <c r="C558" s="711" t="s">
        <v>585</v>
      </c>
      <c r="D558" s="711" t="s">
        <v>5883</v>
      </c>
      <c r="E558" s="713">
        <v>522.77</v>
      </c>
    </row>
    <row r="559" spans="1:5">
      <c r="A559" s="712">
        <v>92844</v>
      </c>
      <c r="B559" s="711" t="s">
        <v>1050</v>
      </c>
      <c r="C559" s="711" t="s">
        <v>585</v>
      </c>
      <c r="D559" s="711" t="s">
        <v>5883</v>
      </c>
      <c r="E559" s="713">
        <v>13.91</v>
      </c>
    </row>
    <row r="560" spans="1:5">
      <c r="A560" s="712">
        <v>92845</v>
      </c>
      <c r="B560" s="711" t="s">
        <v>5886</v>
      </c>
      <c r="C560" s="711" t="s">
        <v>585</v>
      </c>
      <c r="D560" s="711" t="s">
        <v>5883</v>
      </c>
      <c r="E560" s="713">
        <v>731.78</v>
      </c>
    </row>
    <row r="561" spans="1:5">
      <c r="A561" s="712">
        <v>92846</v>
      </c>
      <c r="B561" s="711" t="s">
        <v>1051</v>
      </c>
      <c r="C561" s="711" t="s">
        <v>585</v>
      </c>
      <c r="D561" s="711" t="s">
        <v>5883</v>
      </c>
      <c r="E561" s="713">
        <v>15.42</v>
      </c>
    </row>
    <row r="562" spans="1:5">
      <c r="A562" s="712">
        <v>92847</v>
      </c>
      <c r="B562" s="711" t="s">
        <v>1052</v>
      </c>
      <c r="C562" s="711" t="s">
        <v>585</v>
      </c>
      <c r="D562" s="711" t="s">
        <v>5883</v>
      </c>
      <c r="E562" s="713">
        <v>763.71</v>
      </c>
    </row>
    <row r="563" spans="1:5">
      <c r="A563" s="712">
        <v>92848</v>
      </c>
      <c r="B563" s="711" t="s">
        <v>1053</v>
      </c>
      <c r="C563" s="711" t="s">
        <v>585</v>
      </c>
      <c r="D563" s="711" t="s">
        <v>5883</v>
      </c>
      <c r="E563" s="713">
        <v>17.12</v>
      </c>
    </row>
    <row r="564" spans="1:5">
      <c r="A564" s="712">
        <v>92849</v>
      </c>
      <c r="B564" s="711" t="s">
        <v>1054</v>
      </c>
      <c r="C564" s="711" t="s">
        <v>585</v>
      </c>
      <c r="D564" s="711" t="s">
        <v>5883</v>
      </c>
      <c r="E564" s="713">
        <v>183.47</v>
      </c>
    </row>
    <row r="565" spans="1:5">
      <c r="A565" s="712">
        <v>92850</v>
      </c>
      <c r="B565" s="711" t="s">
        <v>1055</v>
      </c>
      <c r="C565" s="711" t="s">
        <v>585</v>
      </c>
      <c r="D565" s="711" t="s">
        <v>5883</v>
      </c>
      <c r="E565" s="713">
        <v>11.15</v>
      </c>
    </row>
    <row r="566" spans="1:5">
      <c r="A566" s="712">
        <v>92851</v>
      </c>
      <c r="B566" s="711" t="s">
        <v>1056</v>
      </c>
      <c r="C566" s="711" t="s">
        <v>585</v>
      </c>
      <c r="D566" s="711" t="s">
        <v>5883</v>
      </c>
      <c r="E566" s="713">
        <v>197.09</v>
      </c>
    </row>
    <row r="567" spans="1:5">
      <c r="A567" s="712">
        <v>92852</v>
      </c>
      <c r="B567" s="711" t="s">
        <v>1057</v>
      </c>
      <c r="C567" s="711" t="s">
        <v>585</v>
      </c>
      <c r="D567" s="711" t="s">
        <v>5883</v>
      </c>
      <c r="E567" s="713">
        <v>14.1</v>
      </c>
    </row>
    <row r="568" spans="1:5">
      <c r="A568" s="712">
        <v>92853</v>
      </c>
      <c r="B568" s="711" t="s">
        <v>1058</v>
      </c>
      <c r="C568" s="711" t="s">
        <v>585</v>
      </c>
      <c r="D568" s="711" t="s">
        <v>5883</v>
      </c>
      <c r="E568" s="713">
        <v>328.52</v>
      </c>
    </row>
    <row r="569" spans="1:5">
      <c r="A569" s="712">
        <v>92854</v>
      </c>
      <c r="B569" s="711" t="s">
        <v>1059</v>
      </c>
      <c r="C569" s="711" t="s">
        <v>585</v>
      </c>
      <c r="D569" s="711" t="s">
        <v>5883</v>
      </c>
      <c r="E569" s="713">
        <v>17.18</v>
      </c>
    </row>
    <row r="570" spans="1:5">
      <c r="A570" s="712">
        <v>92855</v>
      </c>
      <c r="B570" s="711" t="s">
        <v>1060</v>
      </c>
      <c r="C570" s="711" t="s">
        <v>585</v>
      </c>
      <c r="D570" s="711" t="s">
        <v>5883</v>
      </c>
      <c r="E570" s="713">
        <v>402.23</v>
      </c>
    </row>
    <row r="571" spans="1:5">
      <c r="A571" s="712">
        <v>92856</v>
      </c>
      <c r="B571" s="711" t="s">
        <v>1061</v>
      </c>
      <c r="C571" s="711" t="s">
        <v>585</v>
      </c>
      <c r="D571" s="711" t="s">
        <v>5883</v>
      </c>
      <c r="E571" s="713">
        <v>20.239999999999998</v>
      </c>
    </row>
    <row r="572" spans="1:5">
      <c r="A572" s="712">
        <v>92857</v>
      </c>
      <c r="B572" s="711" t="s">
        <v>1062</v>
      </c>
      <c r="C572" s="711" t="s">
        <v>585</v>
      </c>
      <c r="D572" s="711" t="s">
        <v>5883</v>
      </c>
      <c r="E572" s="713">
        <v>504.05</v>
      </c>
    </row>
    <row r="573" spans="1:5">
      <c r="A573" s="712">
        <v>92858</v>
      </c>
      <c r="B573" s="711" t="s">
        <v>1063</v>
      </c>
      <c r="C573" s="711" t="s">
        <v>585</v>
      </c>
      <c r="D573" s="711" t="s">
        <v>5883</v>
      </c>
      <c r="E573" s="713">
        <v>23.17</v>
      </c>
    </row>
    <row r="574" spans="1:5">
      <c r="A574" s="712">
        <v>92859</v>
      </c>
      <c r="B574" s="711" t="s">
        <v>5887</v>
      </c>
      <c r="C574" s="711" t="s">
        <v>585</v>
      </c>
      <c r="D574" s="711" t="s">
        <v>5883</v>
      </c>
      <c r="E574" s="713">
        <v>535.16999999999996</v>
      </c>
    </row>
    <row r="575" spans="1:5">
      <c r="A575" s="712">
        <v>92860</v>
      </c>
      <c r="B575" s="711" t="s">
        <v>1064</v>
      </c>
      <c r="C575" s="711" t="s">
        <v>585</v>
      </c>
      <c r="D575" s="711" t="s">
        <v>5883</v>
      </c>
      <c r="E575" s="713">
        <v>26.31</v>
      </c>
    </row>
    <row r="576" spans="1:5">
      <c r="A576" s="712">
        <v>92861</v>
      </c>
      <c r="B576" s="711" t="s">
        <v>5888</v>
      </c>
      <c r="C576" s="711" t="s">
        <v>585</v>
      </c>
      <c r="D576" s="711" t="s">
        <v>5883</v>
      </c>
      <c r="E576" s="713">
        <v>745.71</v>
      </c>
    </row>
    <row r="577" spans="1:5">
      <c r="A577" s="712">
        <v>92862</v>
      </c>
      <c r="B577" s="711" t="s">
        <v>1065</v>
      </c>
      <c r="C577" s="711" t="s">
        <v>585</v>
      </c>
      <c r="D577" s="711" t="s">
        <v>5883</v>
      </c>
      <c r="E577" s="713">
        <v>29.35</v>
      </c>
    </row>
    <row r="578" spans="1:5">
      <c r="A578" s="712">
        <v>92863</v>
      </c>
      <c r="B578" s="711" t="s">
        <v>1066</v>
      </c>
      <c r="C578" s="711" t="s">
        <v>585</v>
      </c>
      <c r="D578" s="711" t="s">
        <v>5883</v>
      </c>
      <c r="E578" s="713">
        <v>779.03</v>
      </c>
    </row>
    <row r="579" spans="1:5">
      <c r="A579" s="712">
        <v>92864</v>
      </c>
      <c r="B579" s="711" t="s">
        <v>1067</v>
      </c>
      <c r="C579" s="711" t="s">
        <v>585</v>
      </c>
      <c r="D579" s="711" t="s">
        <v>5883</v>
      </c>
      <c r="E579" s="713">
        <v>32.42</v>
      </c>
    </row>
    <row r="580" spans="1:5">
      <c r="A580" s="712">
        <v>92210</v>
      </c>
      <c r="B580" s="711" t="s">
        <v>1068</v>
      </c>
      <c r="C580" s="711" t="s">
        <v>585</v>
      </c>
      <c r="D580" s="711" t="s">
        <v>5883</v>
      </c>
      <c r="E580" s="713">
        <v>118.02</v>
      </c>
    </row>
    <row r="581" spans="1:5">
      <c r="A581" s="712">
        <v>92211</v>
      </c>
      <c r="B581" s="711" t="s">
        <v>1069</v>
      </c>
      <c r="C581" s="711" t="s">
        <v>585</v>
      </c>
      <c r="D581" s="711" t="s">
        <v>5883</v>
      </c>
      <c r="E581" s="713">
        <v>141.82</v>
      </c>
    </row>
    <row r="582" spans="1:5">
      <c r="A582" s="712">
        <v>92212</v>
      </c>
      <c r="B582" s="711" t="s">
        <v>1070</v>
      </c>
      <c r="C582" s="711" t="s">
        <v>585</v>
      </c>
      <c r="D582" s="711" t="s">
        <v>5883</v>
      </c>
      <c r="E582" s="713">
        <v>211.87</v>
      </c>
    </row>
    <row r="583" spans="1:5">
      <c r="A583" s="712">
        <v>92213</v>
      </c>
      <c r="B583" s="711" t="s">
        <v>1071</v>
      </c>
      <c r="C583" s="711" t="s">
        <v>585</v>
      </c>
      <c r="D583" s="711" t="s">
        <v>5883</v>
      </c>
      <c r="E583" s="713">
        <v>278.64</v>
      </c>
    </row>
    <row r="584" spans="1:5">
      <c r="A584" s="712">
        <v>92214</v>
      </c>
      <c r="B584" s="711" t="s">
        <v>1072</v>
      </c>
      <c r="C584" s="711" t="s">
        <v>585</v>
      </c>
      <c r="D584" s="711" t="s">
        <v>5883</v>
      </c>
      <c r="E584" s="713">
        <v>336.87</v>
      </c>
    </row>
    <row r="585" spans="1:5">
      <c r="A585" s="712">
        <v>92215</v>
      </c>
      <c r="B585" s="711" t="s">
        <v>1073</v>
      </c>
      <c r="C585" s="711" t="s">
        <v>585</v>
      </c>
      <c r="D585" s="711" t="s">
        <v>5883</v>
      </c>
      <c r="E585" s="713">
        <v>386.94</v>
      </c>
    </row>
    <row r="586" spans="1:5">
      <c r="A586" s="712">
        <v>92216</v>
      </c>
      <c r="B586" s="711" t="s">
        <v>1074</v>
      </c>
      <c r="C586" s="711" t="s">
        <v>585</v>
      </c>
      <c r="D586" s="711" t="s">
        <v>5883</v>
      </c>
      <c r="E586" s="713">
        <v>404.64</v>
      </c>
    </row>
    <row r="587" spans="1:5">
      <c r="A587" s="712">
        <v>92219</v>
      </c>
      <c r="B587" s="711" t="s">
        <v>1075</v>
      </c>
      <c r="C587" s="711" t="s">
        <v>585</v>
      </c>
      <c r="D587" s="711" t="s">
        <v>5883</v>
      </c>
      <c r="E587" s="713">
        <v>124.59</v>
      </c>
    </row>
    <row r="588" spans="1:5">
      <c r="A588" s="712">
        <v>92220</v>
      </c>
      <c r="B588" s="711" t="s">
        <v>887</v>
      </c>
      <c r="C588" s="711" t="s">
        <v>585</v>
      </c>
      <c r="D588" s="711" t="s">
        <v>5883</v>
      </c>
      <c r="E588" s="713">
        <v>149.94999999999999</v>
      </c>
    </row>
    <row r="589" spans="1:5">
      <c r="A589" s="712">
        <v>92221</v>
      </c>
      <c r="B589" s="711" t="s">
        <v>888</v>
      </c>
      <c r="C589" s="711" t="s">
        <v>585</v>
      </c>
      <c r="D589" s="711" t="s">
        <v>5883</v>
      </c>
      <c r="E589" s="713">
        <v>221.39</v>
      </c>
    </row>
    <row r="590" spans="1:5">
      <c r="A590" s="712">
        <v>92222</v>
      </c>
      <c r="B590" s="711" t="s">
        <v>1076</v>
      </c>
      <c r="C590" s="711" t="s">
        <v>585</v>
      </c>
      <c r="D590" s="711" t="s">
        <v>5883</v>
      </c>
      <c r="E590" s="713">
        <v>289.72000000000003</v>
      </c>
    </row>
    <row r="591" spans="1:5">
      <c r="A591" s="712">
        <v>92223</v>
      </c>
      <c r="B591" s="711" t="s">
        <v>1077</v>
      </c>
      <c r="C591" s="711" t="s">
        <v>585</v>
      </c>
      <c r="D591" s="711" t="s">
        <v>5883</v>
      </c>
      <c r="E591" s="713">
        <v>349.24</v>
      </c>
    </row>
    <row r="592" spans="1:5">
      <c r="A592" s="712">
        <v>92224</v>
      </c>
      <c r="B592" s="711" t="s">
        <v>1078</v>
      </c>
      <c r="C592" s="711" t="s">
        <v>585</v>
      </c>
      <c r="D592" s="711" t="s">
        <v>5883</v>
      </c>
      <c r="E592" s="713">
        <v>400.7</v>
      </c>
    </row>
    <row r="593" spans="1:5">
      <c r="A593" s="712">
        <v>92226</v>
      </c>
      <c r="B593" s="711" t="s">
        <v>1079</v>
      </c>
      <c r="C593" s="711" t="s">
        <v>585</v>
      </c>
      <c r="D593" s="711" t="s">
        <v>5883</v>
      </c>
      <c r="E593" s="713">
        <v>420.02</v>
      </c>
    </row>
    <row r="594" spans="1:5">
      <c r="A594" s="712">
        <v>92808</v>
      </c>
      <c r="B594" s="711" t="s">
        <v>1080</v>
      </c>
      <c r="C594" s="711" t="s">
        <v>585</v>
      </c>
      <c r="D594" s="711" t="s">
        <v>5883</v>
      </c>
      <c r="E594" s="713">
        <v>26.66</v>
      </c>
    </row>
    <row r="595" spans="1:5">
      <c r="A595" s="712">
        <v>92809</v>
      </c>
      <c r="B595" s="711" t="s">
        <v>1081</v>
      </c>
      <c r="C595" s="711" t="s">
        <v>585</v>
      </c>
      <c r="D595" s="711" t="s">
        <v>5883</v>
      </c>
      <c r="E595" s="713">
        <v>34.22</v>
      </c>
    </row>
    <row r="596" spans="1:5">
      <c r="A596" s="712">
        <v>92810</v>
      </c>
      <c r="B596" s="711" t="s">
        <v>1082</v>
      </c>
      <c r="C596" s="711" t="s">
        <v>585</v>
      </c>
      <c r="D596" s="711" t="s">
        <v>5883</v>
      </c>
      <c r="E596" s="713">
        <v>41.68</v>
      </c>
    </row>
    <row r="597" spans="1:5">
      <c r="A597" s="712">
        <v>92811</v>
      </c>
      <c r="B597" s="711" t="s">
        <v>1083</v>
      </c>
      <c r="C597" s="711" t="s">
        <v>585</v>
      </c>
      <c r="D597" s="711" t="s">
        <v>5883</v>
      </c>
      <c r="E597" s="713">
        <v>49.72</v>
      </c>
    </row>
    <row r="598" spans="1:5">
      <c r="A598" s="712">
        <v>92812</v>
      </c>
      <c r="B598" s="711" t="s">
        <v>1084</v>
      </c>
      <c r="C598" s="711" t="s">
        <v>585</v>
      </c>
      <c r="D598" s="711" t="s">
        <v>5883</v>
      </c>
      <c r="E598" s="713">
        <v>57.63</v>
      </c>
    </row>
    <row r="599" spans="1:5">
      <c r="A599" s="712">
        <v>92813</v>
      </c>
      <c r="B599" s="711" t="s">
        <v>1085</v>
      </c>
      <c r="C599" s="711" t="s">
        <v>585</v>
      </c>
      <c r="D599" s="711" t="s">
        <v>5883</v>
      </c>
      <c r="E599" s="713">
        <v>67.08</v>
      </c>
    </row>
    <row r="600" spans="1:5">
      <c r="A600" s="712">
        <v>92814</v>
      </c>
      <c r="B600" s="711" t="s">
        <v>1086</v>
      </c>
      <c r="C600" s="711" t="s">
        <v>585</v>
      </c>
      <c r="D600" s="711" t="s">
        <v>5883</v>
      </c>
      <c r="E600" s="713">
        <v>76.959999999999994</v>
      </c>
    </row>
    <row r="601" spans="1:5">
      <c r="A601" s="712">
        <v>92815</v>
      </c>
      <c r="B601" s="711" t="s">
        <v>1087</v>
      </c>
      <c r="C601" s="711" t="s">
        <v>585</v>
      </c>
      <c r="D601" s="711" t="s">
        <v>5883</v>
      </c>
      <c r="E601" s="713">
        <v>88.52</v>
      </c>
    </row>
    <row r="602" spans="1:5">
      <c r="A602" s="712">
        <v>92816</v>
      </c>
      <c r="B602" s="711" t="s">
        <v>1088</v>
      </c>
      <c r="C602" s="711" t="s">
        <v>585</v>
      </c>
      <c r="D602" s="711" t="s">
        <v>5883</v>
      </c>
      <c r="E602" s="713">
        <v>582.9</v>
      </c>
    </row>
    <row r="603" spans="1:5">
      <c r="A603" s="712">
        <v>92817</v>
      </c>
      <c r="B603" s="711" t="s">
        <v>1089</v>
      </c>
      <c r="C603" s="711" t="s">
        <v>585</v>
      </c>
      <c r="D603" s="711" t="s">
        <v>5883</v>
      </c>
      <c r="E603" s="713">
        <v>110.76</v>
      </c>
    </row>
    <row r="604" spans="1:5">
      <c r="A604" s="712">
        <v>92818</v>
      </c>
      <c r="B604" s="711" t="s">
        <v>1090</v>
      </c>
      <c r="C604" s="711" t="s">
        <v>585</v>
      </c>
      <c r="D604" s="711" t="s">
        <v>5883</v>
      </c>
      <c r="E604" s="713">
        <v>833.14</v>
      </c>
    </row>
    <row r="605" spans="1:5">
      <c r="A605" s="712">
        <v>92819</v>
      </c>
      <c r="B605" s="711" t="s">
        <v>1091</v>
      </c>
      <c r="C605" s="711" t="s">
        <v>585</v>
      </c>
      <c r="D605" s="711" t="s">
        <v>5883</v>
      </c>
      <c r="E605" s="713">
        <v>149.11000000000001</v>
      </c>
    </row>
    <row r="606" spans="1:5">
      <c r="A606" s="712">
        <v>92820</v>
      </c>
      <c r="B606" s="711" t="s">
        <v>1092</v>
      </c>
      <c r="C606" s="711" t="s">
        <v>585</v>
      </c>
      <c r="D606" s="711" t="s">
        <v>5883</v>
      </c>
      <c r="E606" s="713">
        <v>31.78</v>
      </c>
    </row>
    <row r="607" spans="1:5">
      <c r="A607" s="712">
        <v>92821</v>
      </c>
      <c r="B607" s="711" t="s">
        <v>1093</v>
      </c>
      <c r="C607" s="711" t="s">
        <v>585</v>
      </c>
      <c r="D607" s="711" t="s">
        <v>5883</v>
      </c>
      <c r="E607" s="713">
        <v>40.79</v>
      </c>
    </row>
    <row r="608" spans="1:5">
      <c r="A608" s="712">
        <v>92822</v>
      </c>
      <c r="B608" s="711" t="s">
        <v>1094</v>
      </c>
      <c r="C608" s="711" t="s">
        <v>585</v>
      </c>
      <c r="D608" s="711" t="s">
        <v>5883</v>
      </c>
      <c r="E608" s="713">
        <v>49.81</v>
      </c>
    </row>
    <row r="609" spans="1:5">
      <c r="A609" s="712">
        <v>92824</v>
      </c>
      <c r="B609" s="711" t="s">
        <v>1095</v>
      </c>
      <c r="C609" s="711" t="s">
        <v>585</v>
      </c>
      <c r="D609" s="711" t="s">
        <v>5883</v>
      </c>
      <c r="E609" s="713">
        <v>59.24</v>
      </c>
    </row>
    <row r="610" spans="1:5">
      <c r="A610" s="712">
        <v>92825</v>
      </c>
      <c r="B610" s="711" t="s">
        <v>1096</v>
      </c>
      <c r="C610" s="711" t="s">
        <v>585</v>
      </c>
      <c r="D610" s="711" t="s">
        <v>5883</v>
      </c>
      <c r="E610" s="713">
        <v>68.709999999999994</v>
      </c>
    </row>
    <row r="611" spans="1:5">
      <c r="A611" s="712">
        <v>92826</v>
      </c>
      <c r="B611" s="711" t="s">
        <v>1097</v>
      </c>
      <c r="C611" s="711" t="s">
        <v>585</v>
      </c>
      <c r="D611" s="711" t="s">
        <v>5883</v>
      </c>
      <c r="E611" s="713">
        <v>79.45</v>
      </c>
    </row>
    <row r="612" spans="1:5">
      <c r="A612" s="712">
        <v>92827</v>
      </c>
      <c r="B612" s="711" t="s">
        <v>1098</v>
      </c>
      <c r="C612" s="711" t="s">
        <v>585</v>
      </c>
      <c r="D612" s="711" t="s">
        <v>5883</v>
      </c>
      <c r="E612" s="713">
        <v>90.72</v>
      </c>
    </row>
    <row r="613" spans="1:5">
      <c r="A613" s="712">
        <v>92828</v>
      </c>
      <c r="B613" s="711" t="s">
        <v>1099</v>
      </c>
      <c r="C613" s="711" t="s">
        <v>585</v>
      </c>
      <c r="D613" s="711" t="s">
        <v>5883</v>
      </c>
      <c r="E613" s="713">
        <v>103.9</v>
      </c>
    </row>
    <row r="614" spans="1:5">
      <c r="A614" s="712">
        <v>92829</v>
      </c>
      <c r="B614" s="711" t="s">
        <v>1100</v>
      </c>
      <c r="C614" s="711" t="s">
        <v>585</v>
      </c>
      <c r="D614" s="711" t="s">
        <v>5883</v>
      </c>
      <c r="E614" s="713">
        <v>601.03</v>
      </c>
    </row>
    <row r="615" spans="1:5">
      <c r="A615" s="712">
        <v>92830</v>
      </c>
      <c r="B615" s="711" t="s">
        <v>1101</v>
      </c>
      <c r="C615" s="711" t="s">
        <v>585</v>
      </c>
      <c r="D615" s="711" t="s">
        <v>5883</v>
      </c>
      <c r="E615" s="713">
        <v>128.88999999999999</v>
      </c>
    </row>
    <row r="616" spans="1:5">
      <c r="A616" s="712">
        <v>92831</v>
      </c>
      <c r="B616" s="711" t="s">
        <v>1102</v>
      </c>
      <c r="C616" s="711" t="s">
        <v>585</v>
      </c>
      <c r="D616" s="711" t="s">
        <v>5883</v>
      </c>
      <c r="E616" s="713">
        <v>855.37</v>
      </c>
    </row>
    <row r="617" spans="1:5">
      <c r="A617" s="712">
        <v>92832</v>
      </c>
      <c r="B617" s="711" t="s">
        <v>1103</v>
      </c>
      <c r="C617" s="711" t="s">
        <v>585</v>
      </c>
      <c r="D617" s="711" t="s">
        <v>5883</v>
      </c>
      <c r="E617" s="713">
        <v>171.34</v>
      </c>
    </row>
    <row r="618" spans="1:5">
      <c r="A618" s="712">
        <v>95565</v>
      </c>
      <c r="B618" s="711" t="s">
        <v>1104</v>
      </c>
      <c r="C618" s="711" t="s">
        <v>585</v>
      </c>
      <c r="D618" s="711" t="s">
        <v>5883</v>
      </c>
      <c r="E618" s="713">
        <v>100.96</v>
      </c>
    </row>
    <row r="619" spans="1:5">
      <c r="A619" s="712">
        <v>95566</v>
      </c>
      <c r="B619" s="711" t="s">
        <v>1105</v>
      </c>
      <c r="C619" s="711" t="s">
        <v>585</v>
      </c>
      <c r="D619" s="711" t="s">
        <v>5883</v>
      </c>
      <c r="E619" s="713">
        <v>106.1</v>
      </c>
    </row>
    <row r="620" spans="1:5">
      <c r="A620" s="712">
        <v>95567</v>
      </c>
      <c r="B620" s="711" t="s">
        <v>1106</v>
      </c>
      <c r="C620" s="711" t="s">
        <v>585</v>
      </c>
      <c r="D620" s="711" t="s">
        <v>5883</v>
      </c>
      <c r="E620" s="713">
        <v>66.430000000000007</v>
      </c>
    </row>
    <row r="621" spans="1:5">
      <c r="A621" s="712">
        <v>95568</v>
      </c>
      <c r="B621" s="711" t="s">
        <v>1107</v>
      </c>
      <c r="C621" s="711" t="s">
        <v>585</v>
      </c>
      <c r="D621" s="711" t="s">
        <v>5883</v>
      </c>
      <c r="E621" s="713">
        <v>81.22</v>
      </c>
    </row>
    <row r="622" spans="1:5">
      <c r="A622" s="712">
        <v>95569</v>
      </c>
      <c r="B622" s="711" t="s">
        <v>1108</v>
      </c>
      <c r="C622" s="711" t="s">
        <v>585</v>
      </c>
      <c r="D622" s="711" t="s">
        <v>5883</v>
      </c>
      <c r="E622" s="713">
        <v>111.62</v>
      </c>
    </row>
    <row r="623" spans="1:5">
      <c r="A623" s="712">
        <v>95570</v>
      </c>
      <c r="B623" s="711" t="s">
        <v>1109</v>
      </c>
      <c r="C623" s="711" t="s">
        <v>585</v>
      </c>
      <c r="D623" s="711" t="s">
        <v>5883</v>
      </c>
      <c r="E623" s="713">
        <v>71.569999999999993</v>
      </c>
    </row>
    <row r="624" spans="1:5">
      <c r="A624" s="712">
        <v>95571</v>
      </c>
      <c r="B624" s="711" t="s">
        <v>891</v>
      </c>
      <c r="C624" s="711" t="s">
        <v>585</v>
      </c>
      <c r="D624" s="711" t="s">
        <v>5883</v>
      </c>
      <c r="E624" s="713">
        <v>87.81</v>
      </c>
    </row>
    <row r="625" spans="1:5">
      <c r="A625" s="712">
        <v>95572</v>
      </c>
      <c r="B625" s="711" t="s">
        <v>1110</v>
      </c>
      <c r="C625" s="711" t="s">
        <v>585</v>
      </c>
      <c r="D625" s="711" t="s">
        <v>5883</v>
      </c>
      <c r="E625" s="713">
        <v>119.77</v>
      </c>
    </row>
    <row r="626" spans="1:5">
      <c r="A626" s="712">
        <v>97127</v>
      </c>
      <c r="B626" s="711" t="s">
        <v>1111</v>
      </c>
      <c r="C626" s="711" t="s">
        <v>585</v>
      </c>
      <c r="D626" s="711" t="s">
        <v>5884</v>
      </c>
      <c r="E626" s="713">
        <v>3.77</v>
      </c>
    </row>
    <row r="627" spans="1:5">
      <c r="A627" s="712">
        <v>97128</v>
      </c>
      <c r="B627" s="711" t="s">
        <v>1112</v>
      </c>
      <c r="C627" s="711" t="s">
        <v>585</v>
      </c>
      <c r="D627" s="711" t="s">
        <v>5883</v>
      </c>
      <c r="E627" s="713">
        <v>7.18</v>
      </c>
    </row>
    <row r="628" spans="1:5">
      <c r="A628" s="712">
        <v>97129</v>
      </c>
      <c r="B628" s="711" t="s">
        <v>1113</v>
      </c>
      <c r="C628" s="711" t="s">
        <v>585</v>
      </c>
      <c r="D628" s="711" t="s">
        <v>5883</v>
      </c>
      <c r="E628" s="713">
        <v>8.83</v>
      </c>
    </row>
    <row r="629" spans="1:5">
      <c r="A629" s="712">
        <v>97130</v>
      </c>
      <c r="B629" s="711" t="s">
        <v>1114</v>
      </c>
      <c r="C629" s="711" t="s">
        <v>585</v>
      </c>
      <c r="D629" s="711" t="s">
        <v>5883</v>
      </c>
      <c r="E629" s="713">
        <v>10.49</v>
      </c>
    </row>
    <row r="630" spans="1:5">
      <c r="A630" s="712">
        <v>97131</v>
      </c>
      <c r="B630" s="711" t="s">
        <v>1115</v>
      </c>
      <c r="C630" s="711" t="s">
        <v>585</v>
      </c>
      <c r="D630" s="711" t="s">
        <v>5883</v>
      </c>
      <c r="E630" s="713">
        <v>12.12</v>
      </c>
    </row>
    <row r="631" spans="1:5">
      <c r="A631" s="712">
        <v>97132</v>
      </c>
      <c r="B631" s="711" t="s">
        <v>1116</v>
      </c>
      <c r="C631" s="711" t="s">
        <v>585</v>
      </c>
      <c r="D631" s="711" t="s">
        <v>5883</v>
      </c>
      <c r="E631" s="713">
        <v>13.76</v>
      </c>
    </row>
    <row r="632" spans="1:5">
      <c r="A632" s="712">
        <v>97133</v>
      </c>
      <c r="B632" s="711" t="s">
        <v>1117</v>
      </c>
      <c r="C632" s="711" t="s">
        <v>585</v>
      </c>
      <c r="D632" s="711" t="s">
        <v>5883</v>
      </c>
      <c r="E632" s="713">
        <v>17.059999999999999</v>
      </c>
    </row>
    <row r="633" spans="1:5">
      <c r="A633" s="712">
        <v>97134</v>
      </c>
      <c r="B633" s="711" t="s">
        <v>1118</v>
      </c>
      <c r="C633" s="711" t="s">
        <v>585</v>
      </c>
      <c r="D633" s="711" t="s">
        <v>5884</v>
      </c>
      <c r="E633" s="713">
        <v>1.8</v>
      </c>
    </row>
    <row r="634" spans="1:5">
      <c r="A634" s="712">
        <v>97135</v>
      </c>
      <c r="B634" s="711" t="s">
        <v>1119</v>
      </c>
      <c r="C634" s="711" t="s">
        <v>585</v>
      </c>
      <c r="D634" s="711" t="s">
        <v>5883</v>
      </c>
      <c r="E634" s="713">
        <v>3.7</v>
      </c>
    </row>
    <row r="635" spans="1:5">
      <c r="A635" s="712">
        <v>97136</v>
      </c>
      <c r="B635" s="711" t="s">
        <v>1120</v>
      </c>
      <c r="C635" s="711" t="s">
        <v>585</v>
      </c>
      <c r="D635" s="711" t="s">
        <v>5883</v>
      </c>
      <c r="E635" s="713">
        <v>4.5599999999999996</v>
      </c>
    </row>
    <row r="636" spans="1:5">
      <c r="A636" s="712">
        <v>97137</v>
      </c>
      <c r="B636" s="711" t="s">
        <v>1121</v>
      </c>
      <c r="C636" s="711" t="s">
        <v>585</v>
      </c>
      <c r="D636" s="711" t="s">
        <v>5883</v>
      </c>
      <c r="E636" s="713">
        <v>5.42</v>
      </c>
    </row>
    <row r="637" spans="1:5">
      <c r="A637" s="712">
        <v>97138</v>
      </c>
      <c r="B637" s="711" t="s">
        <v>1122</v>
      </c>
      <c r="C637" s="711" t="s">
        <v>585</v>
      </c>
      <c r="D637" s="711" t="s">
        <v>5883</v>
      </c>
      <c r="E637" s="713">
        <v>6.28</v>
      </c>
    </row>
    <row r="638" spans="1:5">
      <c r="A638" s="712">
        <v>97139</v>
      </c>
      <c r="B638" s="711" t="s">
        <v>1123</v>
      </c>
      <c r="C638" s="711" t="s">
        <v>585</v>
      </c>
      <c r="D638" s="711" t="s">
        <v>5883</v>
      </c>
      <c r="E638" s="713">
        <v>7.14</v>
      </c>
    </row>
    <row r="639" spans="1:5">
      <c r="A639" s="712">
        <v>97140</v>
      </c>
      <c r="B639" s="711" t="s">
        <v>1124</v>
      </c>
      <c r="C639" s="711" t="s">
        <v>585</v>
      </c>
      <c r="D639" s="711" t="s">
        <v>5883</v>
      </c>
      <c r="E639" s="713">
        <v>8.85</v>
      </c>
    </row>
    <row r="640" spans="1:5">
      <c r="A640" s="712">
        <v>93206</v>
      </c>
      <c r="B640" s="711" t="s">
        <v>1125</v>
      </c>
      <c r="C640" s="711" t="s">
        <v>281</v>
      </c>
      <c r="D640" s="711" t="s">
        <v>5883</v>
      </c>
      <c r="E640" s="713">
        <v>909.98</v>
      </c>
    </row>
    <row r="641" spans="1:5">
      <c r="A641" s="712">
        <v>93207</v>
      </c>
      <c r="B641" s="711" t="s">
        <v>1126</v>
      </c>
      <c r="C641" s="711" t="s">
        <v>281</v>
      </c>
      <c r="D641" s="711" t="s">
        <v>5883</v>
      </c>
      <c r="E641" s="713">
        <v>840.77</v>
      </c>
    </row>
    <row r="642" spans="1:5">
      <c r="A642" s="712">
        <v>93208</v>
      </c>
      <c r="B642" s="711" t="s">
        <v>1127</v>
      </c>
      <c r="C642" s="711" t="s">
        <v>281</v>
      </c>
      <c r="D642" s="711" t="s">
        <v>5883</v>
      </c>
      <c r="E642" s="713">
        <v>660.38</v>
      </c>
    </row>
    <row r="643" spans="1:5">
      <c r="A643" s="712">
        <v>93209</v>
      </c>
      <c r="B643" s="711" t="s">
        <v>1128</v>
      </c>
      <c r="C643" s="711" t="s">
        <v>281</v>
      </c>
      <c r="D643" s="711" t="s">
        <v>5883</v>
      </c>
      <c r="E643" s="713">
        <v>729.91</v>
      </c>
    </row>
    <row r="644" spans="1:5">
      <c r="A644" s="712">
        <v>93210</v>
      </c>
      <c r="B644" s="711" t="s">
        <v>1129</v>
      </c>
      <c r="C644" s="711" t="s">
        <v>281</v>
      </c>
      <c r="D644" s="711" t="s">
        <v>5883</v>
      </c>
      <c r="E644" s="713">
        <v>449.36</v>
      </c>
    </row>
    <row r="645" spans="1:5">
      <c r="A645" s="712">
        <v>93211</v>
      </c>
      <c r="B645" s="711" t="s">
        <v>1130</v>
      </c>
      <c r="C645" s="711" t="s">
        <v>281</v>
      </c>
      <c r="D645" s="711" t="s">
        <v>5883</v>
      </c>
      <c r="E645" s="713">
        <v>457.54</v>
      </c>
    </row>
    <row r="646" spans="1:5">
      <c r="A646" s="712">
        <v>93212</v>
      </c>
      <c r="B646" s="711" t="s">
        <v>1131</v>
      </c>
      <c r="C646" s="711" t="s">
        <v>281</v>
      </c>
      <c r="D646" s="711" t="s">
        <v>5883</v>
      </c>
      <c r="E646" s="713">
        <v>754.48</v>
      </c>
    </row>
    <row r="647" spans="1:5">
      <c r="A647" s="712">
        <v>93213</v>
      </c>
      <c r="B647" s="711" t="s">
        <v>1132</v>
      </c>
      <c r="C647" s="711" t="s">
        <v>281</v>
      </c>
      <c r="D647" s="711" t="s">
        <v>5883</v>
      </c>
      <c r="E647" s="713">
        <v>807.32</v>
      </c>
    </row>
    <row r="648" spans="1:5">
      <c r="A648" s="712">
        <v>93214</v>
      </c>
      <c r="B648" s="711" t="s">
        <v>1133</v>
      </c>
      <c r="C648" s="711" t="s">
        <v>269</v>
      </c>
      <c r="D648" s="711" t="s">
        <v>5883</v>
      </c>
      <c r="E648" s="714">
        <v>4069.11</v>
      </c>
    </row>
    <row r="649" spans="1:5">
      <c r="A649" s="712">
        <v>93243</v>
      </c>
      <c r="B649" s="711" t="s">
        <v>1134</v>
      </c>
      <c r="C649" s="711" t="s">
        <v>269</v>
      </c>
      <c r="D649" s="711" t="s">
        <v>5883</v>
      </c>
      <c r="E649" s="714">
        <v>6276.44</v>
      </c>
    </row>
    <row r="650" spans="1:5">
      <c r="A650" s="712">
        <v>93582</v>
      </c>
      <c r="B650" s="711" t="s">
        <v>1135</v>
      </c>
      <c r="C650" s="711" t="s">
        <v>281</v>
      </c>
      <c r="D650" s="711" t="s">
        <v>5883</v>
      </c>
      <c r="E650" s="713">
        <v>212.85</v>
      </c>
    </row>
    <row r="651" spans="1:5">
      <c r="A651" s="712">
        <v>93583</v>
      </c>
      <c r="B651" s="711" t="s">
        <v>1136</v>
      </c>
      <c r="C651" s="711" t="s">
        <v>281</v>
      </c>
      <c r="D651" s="711" t="s">
        <v>5883</v>
      </c>
      <c r="E651" s="713">
        <v>355.74</v>
      </c>
    </row>
    <row r="652" spans="1:5">
      <c r="A652" s="712">
        <v>93584</v>
      </c>
      <c r="B652" s="711" t="s">
        <v>1137</v>
      </c>
      <c r="C652" s="711" t="s">
        <v>281</v>
      </c>
      <c r="D652" s="711" t="s">
        <v>5883</v>
      </c>
      <c r="E652" s="713">
        <v>663.17</v>
      </c>
    </row>
    <row r="653" spans="1:5">
      <c r="A653" s="712">
        <v>93585</v>
      </c>
      <c r="B653" s="711" t="s">
        <v>1138</v>
      </c>
      <c r="C653" s="711" t="s">
        <v>281</v>
      </c>
      <c r="D653" s="711" t="s">
        <v>5883</v>
      </c>
      <c r="E653" s="713">
        <v>867.28</v>
      </c>
    </row>
    <row r="654" spans="1:5">
      <c r="A654" s="712">
        <v>98441</v>
      </c>
      <c r="B654" s="711" t="s">
        <v>1139</v>
      </c>
      <c r="C654" s="711" t="s">
        <v>281</v>
      </c>
      <c r="D654" s="711" t="s">
        <v>5884</v>
      </c>
      <c r="E654" s="713">
        <v>99.01</v>
      </c>
    </row>
    <row r="655" spans="1:5">
      <c r="A655" s="712">
        <v>98442</v>
      </c>
      <c r="B655" s="711" t="s">
        <v>1140</v>
      </c>
      <c r="C655" s="711" t="s">
        <v>281</v>
      </c>
      <c r="D655" s="711" t="s">
        <v>5884</v>
      </c>
      <c r="E655" s="713">
        <v>101.6</v>
      </c>
    </row>
    <row r="656" spans="1:5">
      <c r="A656" s="712">
        <v>98443</v>
      </c>
      <c r="B656" s="711" t="s">
        <v>1141</v>
      </c>
      <c r="C656" s="711" t="s">
        <v>281</v>
      </c>
      <c r="D656" s="711" t="s">
        <v>5884</v>
      </c>
      <c r="E656" s="713">
        <v>84.84</v>
      </c>
    </row>
    <row r="657" spans="1:5">
      <c r="A657" s="712">
        <v>98444</v>
      </c>
      <c r="B657" s="711" t="s">
        <v>1142</v>
      </c>
      <c r="C657" s="711" t="s">
        <v>281</v>
      </c>
      <c r="D657" s="711" t="s">
        <v>5884</v>
      </c>
      <c r="E657" s="713">
        <v>86.69</v>
      </c>
    </row>
    <row r="658" spans="1:5">
      <c r="A658" s="712">
        <v>98445</v>
      </c>
      <c r="B658" s="711" t="s">
        <v>1143</v>
      </c>
      <c r="C658" s="711" t="s">
        <v>281</v>
      </c>
      <c r="D658" s="711" t="s">
        <v>5884</v>
      </c>
      <c r="E658" s="713">
        <v>120.97</v>
      </c>
    </row>
    <row r="659" spans="1:5">
      <c r="A659" s="712">
        <v>98446</v>
      </c>
      <c r="B659" s="711" t="s">
        <v>1144</v>
      </c>
      <c r="C659" s="711" t="s">
        <v>281</v>
      </c>
      <c r="D659" s="711" t="s">
        <v>5884</v>
      </c>
      <c r="E659" s="713">
        <v>158.16999999999999</v>
      </c>
    </row>
    <row r="660" spans="1:5">
      <c r="A660" s="712">
        <v>98447</v>
      </c>
      <c r="B660" s="711" t="s">
        <v>1145</v>
      </c>
      <c r="C660" s="711" t="s">
        <v>281</v>
      </c>
      <c r="D660" s="711" t="s">
        <v>5884</v>
      </c>
      <c r="E660" s="713">
        <v>101.27</v>
      </c>
    </row>
    <row r="661" spans="1:5">
      <c r="A661" s="712">
        <v>98448</v>
      </c>
      <c r="B661" s="711" t="s">
        <v>1146</v>
      </c>
      <c r="C661" s="711" t="s">
        <v>281</v>
      </c>
      <c r="D661" s="711" t="s">
        <v>5884</v>
      </c>
      <c r="E661" s="713">
        <v>129.84</v>
      </c>
    </row>
    <row r="662" spans="1:5">
      <c r="A662" s="712">
        <v>98449</v>
      </c>
      <c r="B662" s="711" t="s">
        <v>1147</v>
      </c>
      <c r="C662" s="711" t="s">
        <v>281</v>
      </c>
      <c r="D662" s="711" t="s">
        <v>5884</v>
      </c>
      <c r="E662" s="713">
        <v>124.41</v>
      </c>
    </row>
    <row r="663" spans="1:5">
      <c r="A663" s="712">
        <v>98450</v>
      </c>
      <c r="B663" s="711" t="s">
        <v>1148</v>
      </c>
      <c r="C663" s="711" t="s">
        <v>281</v>
      </c>
      <c r="D663" s="711" t="s">
        <v>5884</v>
      </c>
      <c r="E663" s="713">
        <v>128.19</v>
      </c>
    </row>
    <row r="664" spans="1:5">
      <c r="A664" s="712">
        <v>98451</v>
      </c>
      <c r="B664" s="711" t="s">
        <v>1149</v>
      </c>
      <c r="C664" s="711" t="s">
        <v>281</v>
      </c>
      <c r="D664" s="711" t="s">
        <v>5884</v>
      </c>
      <c r="E664" s="713">
        <v>108.01</v>
      </c>
    </row>
    <row r="665" spans="1:5">
      <c r="A665" s="712">
        <v>98452</v>
      </c>
      <c r="B665" s="711" t="s">
        <v>1150</v>
      </c>
      <c r="C665" s="711" t="s">
        <v>281</v>
      </c>
      <c r="D665" s="711" t="s">
        <v>5884</v>
      </c>
      <c r="E665" s="713">
        <v>110.3</v>
      </c>
    </row>
    <row r="666" spans="1:5">
      <c r="A666" s="712">
        <v>98453</v>
      </c>
      <c r="B666" s="711" t="s">
        <v>1151</v>
      </c>
      <c r="C666" s="711" t="s">
        <v>281</v>
      </c>
      <c r="D666" s="711" t="s">
        <v>5884</v>
      </c>
      <c r="E666" s="713">
        <v>150.74</v>
      </c>
    </row>
    <row r="667" spans="1:5">
      <c r="A667" s="712">
        <v>98454</v>
      </c>
      <c r="B667" s="711" t="s">
        <v>1152</v>
      </c>
      <c r="C667" s="711" t="s">
        <v>281</v>
      </c>
      <c r="D667" s="711" t="s">
        <v>5884</v>
      </c>
      <c r="E667" s="713">
        <v>198.65</v>
      </c>
    </row>
    <row r="668" spans="1:5">
      <c r="A668" s="712">
        <v>98455</v>
      </c>
      <c r="B668" s="711" t="s">
        <v>1153</v>
      </c>
      <c r="C668" s="711" t="s">
        <v>281</v>
      </c>
      <c r="D668" s="711" t="s">
        <v>5884</v>
      </c>
      <c r="E668" s="713">
        <v>128.82</v>
      </c>
    </row>
    <row r="669" spans="1:5">
      <c r="A669" s="712">
        <v>98456</v>
      </c>
      <c r="B669" s="711" t="s">
        <v>1154</v>
      </c>
      <c r="C669" s="711" t="s">
        <v>281</v>
      </c>
      <c r="D669" s="711" t="s">
        <v>5884</v>
      </c>
      <c r="E669" s="713">
        <v>167.37</v>
      </c>
    </row>
    <row r="670" spans="1:5">
      <c r="A670" s="712">
        <v>98458</v>
      </c>
      <c r="B670" s="711" t="s">
        <v>1155</v>
      </c>
      <c r="C670" s="711" t="s">
        <v>281</v>
      </c>
      <c r="D670" s="711" t="s">
        <v>5884</v>
      </c>
      <c r="E670" s="713">
        <v>94.74</v>
      </c>
    </row>
    <row r="671" spans="1:5">
      <c r="A671" s="712">
        <v>98459</v>
      </c>
      <c r="B671" s="711" t="s">
        <v>1156</v>
      </c>
      <c r="C671" s="711" t="s">
        <v>281</v>
      </c>
      <c r="D671" s="711" t="s">
        <v>5883</v>
      </c>
      <c r="E671" s="713">
        <v>94.69</v>
      </c>
    </row>
    <row r="672" spans="1:5">
      <c r="A672" s="712">
        <v>98460</v>
      </c>
      <c r="B672" s="711" t="s">
        <v>1157</v>
      </c>
      <c r="C672" s="711" t="s">
        <v>281</v>
      </c>
      <c r="D672" s="711" t="s">
        <v>5884</v>
      </c>
      <c r="E672" s="713">
        <v>101.31</v>
      </c>
    </row>
    <row r="673" spans="1:5">
      <c r="A673" s="712">
        <v>98461</v>
      </c>
      <c r="B673" s="711" t="s">
        <v>5889</v>
      </c>
      <c r="C673" s="711" t="s">
        <v>269</v>
      </c>
      <c r="D673" s="711" t="s">
        <v>5883</v>
      </c>
      <c r="E673" s="714">
        <v>3362.56</v>
      </c>
    </row>
    <row r="674" spans="1:5">
      <c r="A674" s="712">
        <v>98462</v>
      </c>
      <c r="B674" s="711" t="s">
        <v>5890</v>
      </c>
      <c r="C674" s="711" t="s">
        <v>269</v>
      </c>
      <c r="D674" s="711" t="s">
        <v>5883</v>
      </c>
      <c r="E674" s="714">
        <v>5062.54</v>
      </c>
    </row>
    <row r="675" spans="1:5">
      <c r="A675" s="712">
        <v>5631</v>
      </c>
      <c r="B675" s="711" t="s">
        <v>5891</v>
      </c>
      <c r="C675" s="711" t="s">
        <v>86</v>
      </c>
      <c r="D675" s="711" t="s">
        <v>5883</v>
      </c>
      <c r="E675" s="713">
        <v>123.47</v>
      </c>
    </row>
    <row r="676" spans="1:5">
      <c r="A676" s="712">
        <v>5678</v>
      </c>
      <c r="B676" s="711" t="s">
        <v>5892</v>
      </c>
      <c r="C676" s="711" t="s">
        <v>86</v>
      </c>
      <c r="D676" s="711" t="s">
        <v>5883</v>
      </c>
      <c r="E676" s="713">
        <v>89.2</v>
      </c>
    </row>
    <row r="677" spans="1:5">
      <c r="A677" s="712">
        <v>5680</v>
      </c>
      <c r="B677" s="711" t="s">
        <v>5893</v>
      </c>
      <c r="C677" s="711" t="s">
        <v>86</v>
      </c>
      <c r="D677" s="711" t="s">
        <v>5883</v>
      </c>
      <c r="E677" s="713">
        <v>82.68</v>
      </c>
    </row>
    <row r="678" spans="1:5">
      <c r="A678" s="712">
        <v>5684</v>
      </c>
      <c r="B678" s="711" t="s">
        <v>1158</v>
      </c>
      <c r="C678" s="711" t="s">
        <v>86</v>
      </c>
      <c r="D678" s="711" t="s">
        <v>5883</v>
      </c>
      <c r="E678" s="713">
        <v>93.37</v>
      </c>
    </row>
    <row r="679" spans="1:5">
      <c r="A679" s="712">
        <v>5689</v>
      </c>
      <c r="B679" s="711" t="s">
        <v>1159</v>
      </c>
      <c r="C679" s="711" t="s">
        <v>86</v>
      </c>
      <c r="D679" s="711" t="s">
        <v>5883</v>
      </c>
      <c r="E679" s="713">
        <v>3.59</v>
      </c>
    </row>
    <row r="680" spans="1:5">
      <c r="A680" s="712">
        <v>5795</v>
      </c>
      <c r="B680" s="711" t="s">
        <v>1160</v>
      </c>
      <c r="C680" s="711" t="s">
        <v>86</v>
      </c>
      <c r="D680" s="711" t="s">
        <v>5883</v>
      </c>
      <c r="E680" s="713">
        <v>19.25</v>
      </c>
    </row>
    <row r="681" spans="1:5">
      <c r="A681" s="712">
        <v>5811</v>
      </c>
      <c r="B681" s="711" t="s">
        <v>5894</v>
      </c>
      <c r="C681" s="711" t="s">
        <v>86</v>
      </c>
      <c r="D681" s="711" t="s">
        <v>5883</v>
      </c>
      <c r="E681" s="713">
        <v>125.39</v>
      </c>
    </row>
    <row r="682" spans="1:5">
      <c r="A682" s="712">
        <v>5823</v>
      </c>
      <c r="B682" s="711" t="s">
        <v>5895</v>
      </c>
      <c r="C682" s="711" t="s">
        <v>86</v>
      </c>
      <c r="D682" s="711" t="s">
        <v>5883</v>
      </c>
      <c r="E682" s="713">
        <v>167.46</v>
      </c>
    </row>
    <row r="683" spans="1:5">
      <c r="A683" s="712">
        <v>5824</v>
      </c>
      <c r="B683" s="711" t="s">
        <v>1161</v>
      </c>
      <c r="C683" s="711" t="s">
        <v>86</v>
      </c>
      <c r="D683" s="711" t="s">
        <v>5883</v>
      </c>
      <c r="E683" s="713">
        <v>119.06</v>
      </c>
    </row>
    <row r="684" spans="1:5">
      <c r="A684" s="712">
        <v>5835</v>
      </c>
      <c r="B684" s="711" t="s">
        <v>1162</v>
      </c>
      <c r="C684" s="711" t="s">
        <v>86</v>
      </c>
      <c r="D684" s="711" t="s">
        <v>5883</v>
      </c>
      <c r="E684" s="713">
        <v>255.16</v>
      </c>
    </row>
    <row r="685" spans="1:5">
      <c r="A685" s="712">
        <v>5839</v>
      </c>
      <c r="B685" s="711" t="s">
        <v>282</v>
      </c>
      <c r="C685" s="711" t="s">
        <v>86</v>
      </c>
      <c r="D685" s="711" t="s">
        <v>5883</v>
      </c>
      <c r="E685" s="713">
        <v>5.4</v>
      </c>
    </row>
    <row r="686" spans="1:5">
      <c r="A686" s="712">
        <v>5843</v>
      </c>
      <c r="B686" s="711" t="s">
        <v>1163</v>
      </c>
      <c r="C686" s="711" t="s">
        <v>86</v>
      </c>
      <c r="D686" s="711" t="s">
        <v>5883</v>
      </c>
      <c r="E686" s="713">
        <v>150.38</v>
      </c>
    </row>
    <row r="687" spans="1:5">
      <c r="A687" s="712">
        <v>5847</v>
      </c>
      <c r="B687" s="711" t="s">
        <v>5896</v>
      </c>
      <c r="C687" s="711" t="s">
        <v>86</v>
      </c>
      <c r="D687" s="711" t="s">
        <v>5883</v>
      </c>
      <c r="E687" s="713">
        <v>159.54</v>
      </c>
    </row>
    <row r="688" spans="1:5">
      <c r="A688" s="712">
        <v>5851</v>
      </c>
      <c r="B688" s="711" t="s">
        <v>5897</v>
      </c>
      <c r="C688" s="711" t="s">
        <v>86</v>
      </c>
      <c r="D688" s="711" t="s">
        <v>5883</v>
      </c>
      <c r="E688" s="713">
        <v>152.07</v>
      </c>
    </row>
    <row r="689" spans="1:5">
      <c r="A689" s="712">
        <v>5855</v>
      </c>
      <c r="B689" s="711" t="s">
        <v>5898</v>
      </c>
      <c r="C689" s="711" t="s">
        <v>86</v>
      </c>
      <c r="D689" s="711" t="s">
        <v>5883</v>
      </c>
      <c r="E689" s="713">
        <v>403.8</v>
      </c>
    </row>
    <row r="690" spans="1:5">
      <c r="A690" s="712">
        <v>5863</v>
      </c>
      <c r="B690" s="711" t="s">
        <v>1164</v>
      </c>
      <c r="C690" s="711" t="s">
        <v>86</v>
      </c>
      <c r="D690" s="711" t="s">
        <v>5883</v>
      </c>
      <c r="E690" s="713">
        <v>12.3</v>
      </c>
    </row>
    <row r="691" spans="1:5">
      <c r="A691" s="712">
        <v>5867</v>
      </c>
      <c r="B691" s="711" t="s">
        <v>1165</v>
      </c>
      <c r="C691" s="711" t="s">
        <v>86</v>
      </c>
      <c r="D691" s="711" t="s">
        <v>5883</v>
      </c>
      <c r="E691" s="713">
        <v>92.71</v>
      </c>
    </row>
    <row r="692" spans="1:5">
      <c r="A692" s="712">
        <v>5875</v>
      </c>
      <c r="B692" s="711" t="s">
        <v>5899</v>
      </c>
      <c r="C692" s="711" t="s">
        <v>86</v>
      </c>
      <c r="D692" s="711" t="s">
        <v>5883</v>
      </c>
      <c r="E692" s="713">
        <v>82.8</v>
      </c>
    </row>
    <row r="693" spans="1:5">
      <c r="A693" s="712">
        <v>5879</v>
      </c>
      <c r="B693" s="711" t="s">
        <v>1166</v>
      </c>
      <c r="C693" s="711" t="s">
        <v>86</v>
      </c>
      <c r="D693" s="711" t="s">
        <v>5883</v>
      </c>
      <c r="E693" s="713">
        <v>79.709999999999994</v>
      </c>
    </row>
    <row r="694" spans="1:5">
      <c r="A694" s="712">
        <v>5882</v>
      </c>
      <c r="B694" s="711" t="s">
        <v>5900</v>
      </c>
      <c r="C694" s="711" t="s">
        <v>86</v>
      </c>
      <c r="D694" s="711" t="s">
        <v>5883</v>
      </c>
      <c r="E694" s="713">
        <v>77.98</v>
      </c>
    </row>
    <row r="695" spans="1:5">
      <c r="A695" s="712">
        <v>5890</v>
      </c>
      <c r="B695" s="711" t="s">
        <v>1167</v>
      </c>
      <c r="C695" s="711" t="s">
        <v>86</v>
      </c>
      <c r="D695" s="711" t="s">
        <v>5883</v>
      </c>
      <c r="E695" s="713">
        <v>120.05</v>
      </c>
    </row>
    <row r="696" spans="1:5">
      <c r="A696" s="712">
        <v>5894</v>
      </c>
      <c r="B696" s="711" t="s">
        <v>1168</v>
      </c>
      <c r="C696" s="711" t="s">
        <v>86</v>
      </c>
      <c r="D696" s="711" t="s">
        <v>5883</v>
      </c>
      <c r="E696" s="713">
        <v>116.78</v>
      </c>
    </row>
    <row r="697" spans="1:5">
      <c r="A697" s="712">
        <v>5901</v>
      </c>
      <c r="B697" s="711" t="s">
        <v>1169</v>
      </c>
      <c r="C697" s="711" t="s">
        <v>86</v>
      </c>
      <c r="D697" s="711" t="s">
        <v>5883</v>
      </c>
      <c r="E697" s="713">
        <v>183.66</v>
      </c>
    </row>
    <row r="698" spans="1:5">
      <c r="A698" s="712">
        <v>5909</v>
      </c>
      <c r="B698" s="711" t="s">
        <v>1170</v>
      </c>
      <c r="C698" s="711" t="s">
        <v>86</v>
      </c>
      <c r="D698" s="711" t="s">
        <v>5883</v>
      </c>
      <c r="E698" s="713">
        <v>23.86</v>
      </c>
    </row>
    <row r="699" spans="1:5">
      <c r="A699" s="712">
        <v>5921</v>
      </c>
      <c r="B699" s="711" t="s">
        <v>1171</v>
      </c>
      <c r="C699" s="711" t="s">
        <v>86</v>
      </c>
      <c r="D699" s="711" t="s">
        <v>5883</v>
      </c>
      <c r="E699" s="713">
        <v>2.82</v>
      </c>
    </row>
    <row r="700" spans="1:5">
      <c r="A700" s="712">
        <v>5928</v>
      </c>
      <c r="B700" s="711" t="s">
        <v>1172</v>
      </c>
      <c r="C700" s="711" t="s">
        <v>86</v>
      </c>
      <c r="D700" s="711" t="s">
        <v>5883</v>
      </c>
      <c r="E700" s="713">
        <v>150.88</v>
      </c>
    </row>
    <row r="701" spans="1:5">
      <c r="A701" s="712">
        <v>5932</v>
      </c>
      <c r="B701" s="711" t="s">
        <v>1173</v>
      </c>
      <c r="C701" s="711" t="s">
        <v>86</v>
      </c>
      <c r="D701" s="711" t="s">
        <v>5883</v>
      </c>
      <c r="E701" s="713">
        <v>143.34</v>
      </c>
    </row>
    <row r="702" spans="1:5">
      <c r="A702" s="712">
        <v>5940</v>
      </c>
      <c r="B702" s="711" t="s">
        <v>5901</v>
      </c>
      <c r="C702" s="711" t="s">
        <v>86</v>
      </c>
      <c r="D702" s="711" t="s">
        <v>5883</v>
      </c>
      <c r="E702" s="713">
        <v>119.98</v>
      </c>
    </row>
    <row r="703" spans="1:5">
      <c r="A703" s="712">
        <v>5944</v>
      </c>
      <c r="B703" s="711" t="s">
        <v>5902</v>
      </c>
      <c r="C703" s="711" t="s">
        <v>86</v>
      </c>
      <c r="D703" s="711" t="s">
        <v>5883</v>
      </c>
      <c r="E703" s="713">
        <v>133.77000000000001</v>
      </c>
    </row>
    <row r="704" spans="1:5">
      <c r="A704" s="712">
        <v>5953</v>
      </c>
      <c r="B704" s="711" t="s">
        <v>1174</v>
      </c>
      <c r="C704" s="711" t="s">
        <v>86</v>
      </c>
      <c r="D704" s="711" t="s">
        <v>5883</v>
      </c>
      <c r="E704" s="713">
        <v>36.770000000000003</v>
      </c>
    </row>
    <row r="705" spans="1:5">
      <c r="A705" s="712">
        <v>6259</v>
      </c>
      <c r="B705" s="711" t="s">
        <v>5903</v>
      </c>
      <c r="C705" s="711" t="s">
        <v>86</v>
      </c>
      <c r="D705" s="711" t="s">
        <v>5883</v>
      </c>
      <c r="E705" s="713">
        <v>152.12</v>
      </c>
    </row>
    <row r="706" spans="1:5">
      <c r="A706" s="712">
        <v>6879</v>
      </c>
      <c r="B706" s="711" t="s">
        <v>1175</v>
      </c>
      <c r="C706" s="711" t="s">
        <v>86</v>
      </c>
      <c r="D706" s="711" t="s">
        <v>5883</v>
      </c>
      <c r="E706" s="713">
        <v>120.96</v>
      </c>
    </row>
    <row r="707" spans="1:5">
      <c r="A707" s="712">
        <v>7030</v>
      </c>
      <c r="B707" s="711" t="s">
        <v>1176</v>
      </c>
      <c r="C707" s="711" t="s">
        <v>86</v>
      </c>
      <c r="D707" s="711" t="s">
        <v>5883</v>
      </c>
      <c r="E707" s="713">
        <v>146.07</v>
      </c>
    </row>
    <row r="708" spans="1:5">
      <c r="A708" s="712">
        <v>7042</v>
      </c>
      <c r="B708" s="711" t="s">
        <v>5904</v>
      </c>
      <c r="C708" s="711" t="s">
        <v>86</v>
      </c>
      <c r="D708" s="711" t="s">
        <v>5884</v>
      </c>
      <c r="E708" s="713">
        <v>8.32</v>
      </c>
    </row>
    <row r="709" spans="1:5">
      <c r="A709" s="712">
        <v>7049</v>
      </c>
      <c r="B709" s="711" t="s">
        <v>1177</v>
      </c>
      <c r="C709" s="711" t="s">
        <v>86</v>
      </c>
      <c r="D709" s="711" t="s">
        <v>5883</v>
      </c>
      <c r="E709" s="713">
        <v>129.49</v>
      </c>
    </row>
    <row r="710" spans="1:5">
      <c r="A710" s="712">
        <v>67826</v>
      </c>
      <c r="B710" s="711" t="s">
        <v>5905</v>
      </c>
      <c r="C710" s="711" t="s">
        <v>86</v>
      </c>
      <c r="D710" s="711" t="s">
        <v>5883</v>
      </c>
      <c r="E710" s="713">
        <v>110.85</v>
      </c>
    </row>
    <row r="711" spans="1:5">
      <c r="A711" s="712">
        <v>73417</v>
      </c>
      <c r="B711" s="711" t="s">
        <v>1178</v>
      </c>
      <c r="C711" s="711" t="s">
        <v>86</v>
      </c>
      <c r="D711" s="711" t="s">
        <v>5883</v>
      </c>
      <c r="E711" s="713">
        <v>121.12</v>
      </c>
    </row>
    <row r="712" spans="1:5">
      <c r="A712" s="712">
        <v>73436</v>
      </c>
      <c r="B712" s="711" t="s">
        <v>1179</v>
      </c>
      <c r="C712" s="711" t="s">
        <v>86</v>
      </c>
      <c r="D712" s="711" t="s">
        <v>5883</v>
      </c>
      <c r="E712" s="713">
        <v>127.79</v>
      </c>
    </row>
    <row r="713" spans="1:5">
      <c r="A713" s="712">
        <v>73467</v>
      </c>
      <c r="B713" s="711" t="s">
        <v>1180</v>
      </c>
      <c r="C713" s="711" t="s">
        <v>86</v>
      </c>
      <c r="D713" s="711" t="s">
        <v>5883</v>
      </c>
      <c r="E713" s="713">
        <v>102.1</v>
      </c>
    </row>
    <row r="714" spans="1:5">
      <c r="A714" s="712">
        <v>73536</v>
      </c>
      <c r="B714" s="711" t="s">
        <v>5906</v>
      </c>
      <c r="C714" s="711" t="s">
        <v>86</v>
      </c>
      <c r="D714" s="711" t="s">
        <v>5884</v>
      </c>
      <c r="E714" s="713">
        <v>7.05</v>
      </c>
    </row>
    <row r="715" spans="1:5">
      <c r="A715" s="712">
        <v>83362</v>
      </c>
      <c r="B715" s="711" t="s">
        <v>286</v>
      </c>
      <c r="C715" s="711" t="s">
        <v>86</v>
      </c>
      <c r="D715" s="711" t="s">
        <v>5883</v>
      </c>
      <c r="E715" s="713">
        <v>183.33</v>
      </c>
    </row>
    <row r="716" spans="1:5">
      <c r="A716" s="712">
        <v>83765</v>
      </c>
      <c r="B716" s="711" t="s">
        <v>1181</v>
      </c>
      <c r="C716" s="711" t="s">
        <v>86</v>
      </c>
      <c r="D716" s="711" t="s">
        <v>5883</v>
      </c>
      <c r="E716" s="713">
        <v>75.319999999999993</v>
      </c>
    </row>
    <row r="717" spans="1:5">
      <c r="A717" s="712">
        <v>87445</v>
      </c>
      <c r="B717" s="711" t="s">
        <v>1182</v>
      </c>
      <c r="C717" s="711" t="s">
        <v>86</v>
      </c>
      <c r="D717" s="711" t="s">
        <v>5884</v>
      </c>
      <c r="E717" s="713">
        <v>3.39</v>
      </c>
    </row>
    <row r="718" spans="1:5">
      <c r="A718" s="712">
        <v>88386</v>
      </c>
      <c r="B718" s="711" t="s">
        <v>1183</v>
      </c>
      <c r="C718" s="711" t="s">
        <v>86</v>
      </c>
      <c r="D718" s="711" t="s">
        <v>5884</v>
      </c>
      <c r="E718" s="713">
        <v>3.63</v>
      </c>
    </row>
    <row r="719" spans="1:5">
      <c r="A719" s="712">
        <v>88393</v>
      </c>
      <c r="B719" s="711" t="s">
        <v>1184</v>
      </c>
      <c r="C719" s="711" t="s">
        <v>86</v>
      </c>
      <c r="D719" s="711" t="s">
        <v>5884</v>
      </c>
      <c r="E719" s="713">
        <v>4.96</v>
      </c>
    </row>
    <row r="720" spans="1:5">
      <c r="A720" s="712">
        <v>88399</v>
      </c>
      <c r="B720" s="711" t="s">
        <v>1185</v>
      </c>
      <c r="C720" s="711" t="s">
        <v>86</v>
      </c>
      <c r="D720" s="711" t="s">
        <v>5884</v>
      </c>
      <c r="E720" s="713">
        <v>2.73</v>
      </c>
    </row>
    <row r="721" spans="1:5">
      <c r="A721" s="712">
        <v>88418</v>
      </c>
      <c r="B721" s="711" t="s">
        <v>5907</v>
      </c>
      <c r="C721" s="711" t="s">
        <v>86</v>
      </c>
      <c r="D721" s="711" t="s">
        <v>5884</v>
      </c>
      <c r="E721" s="713">
        <v>12.24</v>
      </c>
    </row>
    <row r="722" spans="1:5">
      <c r="A722" s="712">
        <v>88433</v>
      </c>
      <c r="B722" s="711" t="s">
        <v>5908</v>
      </c>
      <c r="C722" s="711" t="s">
        <v>86</v>
      </c>
      <c r="D722" s="711" t="s">
        <v>5884</v>
      </c>
      <c r="E722" s="713">
        <v>15.21</v>
      </c>
    </row>
    <row r="723" spans="1:5">
      <c r="A723" s="712">
        <v>88830</v>
      </c>
      <c r="B723" s="711" t="s">
        <v>1186</v>
      </c>
      <c r="C723" s="711" t="s">
        <v>86</v>
      </c>
      <c r="D723" s="711" t="s">
        <v>5884</v>
      </c>
      <c r="E723" s="713">
        <v>1.33</v>
      </c>
    </row>
    <row r="724" spans="1:5">
      <c r="A724" s="712">
        <v>88843</v>
      </c>
      <c r="B724" s="711" t="s">
        <v>5909</v>
      </c>
      <c r="C724" s="711" t="s">
        <v>86</v>
      </c>
      <c r="D724" s="711" t="s">
        <v>5883</v>
      </c>
      <c r="E724" s="713">
        <v>127.47</v>
      </c>
    </row>
    <row r="725" spans="1:5">
      <c r="A725" s="712">
        <v>88907</v>
      </c>
      <c r="B725" s="711" t="s">
        <v>5910</v>
      </c>
      <c r="C725" s="711" t="s">
        <v>86</v>
      </c>
      <c r="D725" s="711" t="s">
        <v>5883</v>
      </c>
      <c r="E725" s="713">
        <v>146.68</v>
      </c>
    </row>
    <row r="726" spans="1:5">
      <c r="A726" s="712">
        <v>89021</v>
      </c>
      <c r="B726" s="711" t="s">
        <v>5911</v>
      </c>
      <c r="C726" s="711" t="s">
        <v>86</v>
      </c>
      <c r="D726" s="711" t="s">
        <v>5884</v>
      </c>
      <c r="E726" s="713">
        <v>1.93</v>
      </c>
    </row>
    <row r="727" spans="1:5">
      <c r="A727" s="712">
        <v>89028</v>
      </c>
      <c r="B727" s="711" t="s">
        <v>1187</v>
      </c>
      <c r="C727" s="711" t="s">
        <v>86</v>
      </c>
      <c r="D727" s="711" t="s">
        <v>5883</v>
      </c>
      <c r="E727" s="713">
        <v>134.83000000000001</v>
      </c>
    </row>
    <row r="728" spans="1:5">
      <c r="A728" s="712">
        <v>89032</v>
      </c>
      <c r="B728" s="711" t="s">
        <v>5912</v>
      </c>
      <c r="C728" s="711" t="s">
        <v>86</v>
      </c>
      <c r="D728" s="711" t="s">
        <v>5883</v>
      </c>
      <c r="E728" s="713">
        <v>114.8</v>
      </c>
    </row>
    <row r="729" spans="1:5">
      <c r="A729" s="712">
        <v>89035</v>
      </c>
      <c r="B729" s="711" t="s">
        <v>287</v>
      </c>
      <c r="C729" s="711" t="s">
        <v>86</v>
      </c>
      <c r="D729" s="711" t="s">
        <v>5883</v>
      </c>
      <c r="E729" s="713">
        <v>110.64</v>
      </c>
    </row>
    <row r="730" spans="1:5">
      <c r="A730" s="712">
        <v>89225</v>
      </c>
      <c r="B730" s="711" t="s">
        <v>1188</v>
      </c>
      <c r="C730" s="711" t="s">
        <v>86</v>
      </c>
      <c r="D730" s="711" t="s">
        <v>5884</v>
      </c>
      <c r="E730" s="713">
        <v>3.75</v>
      </c>
    </row>
    <row r="731" spans="1:5">
      <c r="A731" s="712">
        <v>89234</v>
      </c>
      <c r="B731" s="711" t="s">
        <v>1189</v>
      </c>
      <c r="C731" s="711" t="s">
        <v>86</v>
      </c>
      <c r="D731" s="711" t="s">
        <v>5883</v>
      </c>
      <c r="E731" s="713">
        <v>389.41</v>
      </c>
    </row>
    <row r="732" spans="1:5">
      <c r="A732" s="712">
        <v>89242</v>
      </c>
      <c r="B732" s="711" t="s">
        <v>1190</v>
      </c>
      <c r="C732" s="711" t="s">
        <v>86</v>
      </c>
      <c r="D732" s="711" t="s">
        <v>5883</v>
      </c>
      <c r="E732" s="713">
        <v>916.65</v>
      </c>
    </row>
    <row r="733" spans="1:5">
      <c r="A733" s="712">
        <v>89250</v>
      </c>
      <c r="B733" s="711" t="s">
        <v>1191</v>
      </c>
      <c r="C733" s="711" t="s">
        <v>86</v>
      </c>
      <c r="D733" s="711" t="s">
        <v>5883</v>
      </c>
      <c r="E733" s="713">
        <v>794.4</v>
      </c>
    </row>
    <row r="734" spans="1:5">
      <c r="A734" s="712">
        <v>89257</v>
      </c>
      <c r="B734" s="711" t="s">
        <v>1192</v>
      </c>
      <c r="C734" s="711" t="s">
        <v>86</v>
      </c>
      <c r="D734" s="711" t="s">
        <v>5883</v>
      </c>
      <c r="E734" s="713">
        <v>220.06</v>
      </c>
    </row>
    <row r="735" spans="1:5">
      <c r="A735" s="712">
        <v>89272</v>
      </c>
      <c r="B735" s="711" t="s">
        <v>1193</v>
      </c>
      <c r="C735" s="711" t="s">
        <v>86</v>
      </c>
      <c r="D735" s="711" t="s">
        <v>5883</v>
      </c>
      <c r="E735" s="713">
        <v>116.21</v>
      </c>
    </row>
    <row r="736" spans="1:5">
      <c r="A736" s="712">
        <v>89278</v>
      </c>
      <c r="B736" s="711" t="s">
        <v>1194</v>
      </c>
      <c r="C736" s="711" t="s">
        <v>86</v>
      </c>
      <c r="D736" s="711" t="s">
        <v>5884</v>
      </c>
      <c r="E736" s="713">
        <v>7.93</v>
      </c>
    </row>
    <row r="737" spans="1:5">
      <c r="A737" s="712">
        <v>89843</v>
      </c>
      <c r="B737" s="711" t="s">
        <v>1195</v>
      </c>
      <c r="C737" s="711" t="s">
        <v>86</v>
      </c>
      <c r="D737" s="711" t="s">
        <v>5883</v>
      </c>
      <c r="E737" s="713">
        <v>128.54</v>
      </c>
    </row>
    <row r="738" spans="1:5">
      <c r="A738" s="712">
        <v>89876</v>
      </c>
      <c r="B738" s="711" t="s">
        <v>5913</v>
      </c>
      <c r="C738" s="711" t="s">
        <v>86</v>
      </c>
      <c r="D738" s="711" t="s">
        <v>5883</v>
      </c>
      <c r="E738" s="713">
        <v>198.45</v>
      </c>
    </row>
    <row r="739" spans="1:5">
      <c r="A739" s="712">
        <v>89883</v>
      </c>
      <c r="B739" s="711" t="s">
        <v>5914</v>
      </c>
      <c r="C739" s="711" t="s">
        <v>86</v>
      </c>
      <c r="D739" s="711" t="s">
        <v>5883</v>
      </c>
      <c r="E739" s="713">
        <v>219.68</v>
      </c>
    </row>
    <row r="740" spans="1:5">
      <c r="A740" s="712">
        <v>90586</v>
      </c>
      <c r="B740" s="711" t="s">
        <v>842</v>
      </c>
      <c r="C740" s="711" t="s">
        <v>86</v>
      </c>
      <c r="D740" s="711" t="s">
        <v>5883</v>
      </c>
      <c r="E740" s="713">
        <v>1.5</v>
      </c>
    </row>
    <row r="741" spans="1:5">
      <c r="A741" s="712">
        <v>90625</v>
      </c>
      <c r="B741" s="711" t="s">
        <v>1196</v>
      </c>
      <c r="C741" s="711" t="s">
        <v>86</v>
      </c>
      <c r="D741" s="711" t="s">
        <v>5883</v>
      </c>
      <c r="E741" s="713">
        <v>5.54</v>
      </c>
    </row>
    <row r="742" spans="1:5">
      <c r="A742" s="712">
        <v>90631</v>
      </c>
      <c r="B742" s="711" t="s">
        <v>1197</v>
      </c>
      <c r="C742" s="711" t="s">
        <v>86</v>
      </c>
      <c r="D742" s="711" t="s">
        <v>5883</v>
      </c>
      <c r="E742" s="713">
        <v>88.84</v>
      </c>
    </row>
    <row r="743" spans="1:5">
      <c r="A743" s="712">
        <v>90637</v>
      </c>
      <c r="B743" s="711" t="s">
        <v>1198</v>
      </c>
      <c r="C743" s="711" t="s">
        <v>86</v>
      </c>
      <c r="D743" s="711" t="s">
        <v>5884</v>
      </c>
      <c r="E743" s="713">
        <v>11.13</v>
      </c>
    </row>
    <row r="744" spans="1:5">
      <c r="A744" s="712">
        <v>90643</v>
      </c>
      <c r="B744" s="711" t="s">
        <v>1199</v>
      </c>
      <c r="C744" s="711" t="s">
        <v>86</v>
      </c>
      <c r="D744" s="711" t="s">
        <v>5884</v>
      </c>
      <c r="E744" s="713">
        <v>16.29</v>
      </c>
    </row>
    <row r="745" spans="1:5">
      <c r="A745" s="712">
        <v>90650</v>
      </c>
      <c r="B745" s="711" t="s">
        <v>5915</v>
      </c>
      <c r="C745" s="711" t="s">
        <v>86</v>
      </c>
      <c r="D745" s="711" t="s">
        <v>5884</v>
      </c>
      <c r="E745" s="713">
        <v>7.83</v>
      </c>
    </row>
    <row r="746" spans="1:5">
      <c r="A746" s="712">
        <v>90656</v>
      </c>
      <c r="B746" s="711" t="s">
        <v>5916</v>
      </c>
      <c r="C746" s="711" t="s">
        <v>86</v>
      </c>
      <c r="D746" s="711" t="s">
        <v>5884</v>
      </c>
      <c r="E746" s="713">
        <v>11.06</v>
      </c>
    </row>
    <row r="747" spans="1:5">
      <c r="A747" s="712">
        <v>90662</v>
      </c>
      <c r="B747" s="711" t="s">
        <v>5917</v>
      </c>
      <c r="C747" s="711" t="s">
        <v>86</v>
      </c>
      <c r="D747" s="711" t="s">
        <v>5884</v>
      </c>
      <c r="E747" s="713">
        <v>11.55</v>
      </c>
    </row>
    <row r="748" spans="1:5">
      <c r="A748" s="712">
        <v>90668</v>
      </c>
      <c r="B748" s="711" t="s">
        <v>1200</v>
      </c>
      <c r="C748" s="711" t="s">
        <v>86</v>
      </c>
      <c r="D748" s="711" t="s">
        <v>5883</v>
      </c>
      <c r="E748" s="713">
        <v>19.78</v>
      </c>
    </row>
    <row r="749" spans="1:5">
      <c r="A749" s="712">
        <v>90674</v>
      </c>
      <c r="B749" s="711" t="s">
        <v>1201</v>
      </c>
      <c r="C749" s="711" t="s">
        <v>86</v>
      </c>
      <c r="D749" s="711" t="s">
        <v>5883</v>
      </c>
      <c r="E749" s="713">
        <v>386</v>
      </c>
    </row>
    <row r="750" spans="1:5">
      <c r="A750" s="712">
        <v>90680</v>
      </c>
      <c r="B750" s="711" t="s">
        <v>1202</v>
      </c>
      <c r="C750" s="711" t="s">
        <v>86</v>
      </c>
      <c r="D750" s="711" t="s">
        <v>5883</v>
      </c>
      <c r="E750" s="713">
        <v>233.81</v>
      </c>
    </row>
    <row r="751" spans="1:5">
      <c r="A751" s="712">
        <v>90686</v>
      </c>
      <c r="B751" s="711" t="s">
        <v>1203</v>
      </c>
      <c r="C751" s="711" t="s">
        <v>86</v>
      </c>
      <c r="D751" s="711" t="s">
        <v>5883</v>
      </c>
      <c r="E751" s="713">
        <v>106.64</v>
      </c>
    </row>
    <row r="752" spans="1:5">
      <c r="A752" s="712">
        <v>90692</v>
      </c>
      <c r="B752" s="711" t="s">
        <v>1204</v>
      </c>
      <c r="C752" s="711" t="s">
        <v>86</v>
      </c>
      <c r="D752" s="711" t="s">
        <v>5883</v>
      </c>
      <c r="E752" s="713">
        <v>78.680000000000007</v>
      </c>
    </row>
    <row r="753" spans="1:5">
      <c r="A753" s="712">
        <v>90964</v>
      </c>
      <c r="B753" s="711" t="s">
        <v>1205</v>
      </c>
      <c r="C753" s="711" t="s">
        <v>86</v>
      </c>
      <c r="D753" s="711" t="s">
        <v>5883</v>
      </c>
      <c r="E753" s="713">
        <v>18.71</v>
      </c>
    </row>
    <row r="754" spans="1:5">
      <c r="A754" s="712">
        <v>90972</v>
      </c>
      <c r="B754" s="711" t="s">
        <v>878</v>
      </c>
      <c r="C754" s="711" t="s">
        <v>86</v>
      </c>
      <c r="D754" s="711" t="s">
        <v>5883</v>
      </c>
      <c r="E754" s="713">
        <v>47.65</v>
      </c>
    </row>
    <row r="755" spans="1:5">
      <c r="A755" s="712">
        <v>90979</v>
      </c>
      <c r="B755" s="711" t="s">
        <v>1206</v>
      </c>
      <c r="C755" s="711" t="s">
        <v>86</v>
      </c>
      <c r="D755" s="711" t="s">
        <v>5883</v>
      </c>
      <c r="E755" s="713">
        <v>123.14</v>
      </c>
    </row>
    <row r="756" spans="1:5">
      <c r="A756" s="712">
        <v>90991</v>
      </c>
      <c r="B756" s="711" t="s">
        <v>5918</v>
      </c>
      <c r="C756" s="711" t="s">
        <v>86</v>
      </c>
      <c r="D756" s="711" t="s">
        <v>5883</v>
      </c>
      <c r="E756" s="713">
        <v>120.2</v>
      </c>
    </row>
    <row r="757" spans="1:5">
      <c r="A757" s="712">
        <v>90999</v>
      </c>
      <c r="B757" s="711" t="s">
        <v>1207</v>
      </c>
      <c r="C757" s="711" t="s">
        <v>86</v>
      </c>
      <c r="D757" s="711" t="s">
        <v>5883</v>
      </c>
      <c r="E757" s="713">
        <v>63.14</v>
      </c>
    </row>
    <row r="758" spans="1:5">
      <c r="A758" s="712">
        <v>91031</v>
      </c>
      <c r="B758" s="711" t="s">
        <v>1208</v>
      </c>
      <c r="C758" s="711" t="s">
        <v>86</v>
      </c>
      <c r="D758" s="711" t="s">
        <v>5883</v>
      </c>
      <c r="E758" s="713">
        <v>147.01</v>
      </c>
    </row>
    <row r="759" spans="1:5">
      <c r="A759" s="712">
        <v>91277</v>
      </c>
      <c r="B759" s="711" t="s">
        <v>1209</v>
      </c>
      <c r="C759" s="711" t="s">
        <v>86</v>
      </c>
      <c r="D759" s="711" t="s">
        <v>5884</v>
      </c>
      <c r="E759" s="713">
        <v>8.25</v>
      </c>
    </row>
    <row r="760" spans="1:5">
      <c r="A760" s="712">
        <v>91283</v>
      </c>
      <c r="B760" s="711" t="s">
        <v>1210</v>
      </c>
      <c r="C760" s="711" t="s">
        <v>86</v>
      </c>
      <c r="D760" s="711" t="s">
        <v>5884</v>
      </c>
      <c r="E760" s="713">
        <v>17.53</v>
      </c>
    </row>
    <row r="761" spans="1:5">
      <c r="A761" s="712">
        <v>91386</v>
      </c>
      <c r="B761" s="711" t="s">
        <v>5919</v>
      </c>
      <c r="C761" s="711" t="s">
        <v>86</v>
      </c>
      <c r="D761" s="711" t="s">
        <v>5883</v>
      </c>
      <c r="E761" s="713">
        <v>156.96</v>
      </c>
    </row>
    <row r="762" spans="1:5">
      <c r="A762" s="712">
        <v>91533</v>
      </c>
      <c r="B762" s="711" t="s">
        <v>1211</v>
      </c>
      <c r="C762" s="711" t="s">
        <v>86</v>
      </c>
      <c r="D762" s="711" t="s">
        <v>5884</v>
      </c>
      <c r="E762" s="713">
        <v>23.52</v>
      </c>
    </row>
    <row r="763" spans="1:5">
      <c r="A763" s="712">
        <v>91634</v>
      </c>
      <c r="B763" s="711" t="s">
        <v>1212</v>
      </c>
      <c r="C763" s="711" t="s">
        <v>86</v>
      </c>
      <c r="D763" s="711" t="s">
        <v>5883</v>
      </c>
      <c r="E763" s="713">
        <v>133.01</v>
      </c>
    </row>
    <row r="764" spans="1:5">
      <c r="A764" s="712">
        <v>91645</v>
      </c>
      <c r="B764" s="711" t="s">
        <v>1213</v>
      </c>
      <c r="C764" s="711" t="s">
        <v>86</v>
      </c>
      <c r="D764" s="711" t="s">
        <v>5883</v>
      </c>
      <c r="E764" s="713">
        <v>285.14999999999998</v>
      </c>
    </row>
    <row r="765" spans="1:5">
      <c r="A765" s="712">
        <v>91692</v>
      </c>
      <c r="B765" s="711" t="s">
        <v>1214</v>
      </c>
      <c r="C765" s="711" t="s">
        <v>86</v>
      </c>
      <c r="D765" s="711" t="s">
        <v>5884</v>
      </c>
      <c r="E765" s="713">
        <v>18.57</v>
      </c>
    </row>
    <row r="766" spans="1:5">
      <c r="A766" s="712">
        <v>92043</v>
      </c>
      <c r="B766" s="711" t="s">
        <v>1215</v>
      </c>
      <c r="C766" s="711" t="s">
        <v>86</v>
      </c>
      <c r="D766" s="711" t="s">
        <v>5883</v>
      </c>
      <c r="E766" s="713">
        <v>8</v>
      </c>
    </row>
    <row r="767" spans="1:5">
      <c r="A767" s="712">
        <v>92106</v>
      </c>
      <c r="B767" s="711" t="s">
        <v>1216</v>
      </c>
      <c r="C767" s="711" t="s">
        <v>86</v>
      </c>
      <c r="D767" s="711" t="s">
        <v>5883</v>
      </c>
      <c r="E767" s="713">
        <v>187.82</v>
      </c>
    </row>
    <row r="768" spans="1:5">
      <c r="A768" s="712">
        <v>92112</v>
      </c>
      <c r="B768" s="711" t="s">
        <v>1217</v>
      </c>
      <c r="C768" s="711" t="s">
        <v>86</v>
      </c>
      <c r="D768" s="711" t="s">
        <v>5884</v>
      </c>
      <c r="E768" s="713">
        <v>2.21</v>
      </c>
    </row>
    <row r="769" spans="1:5">
      <c r="A769" s="712">
        <v>92118</v>
      </c>
      <c r="B769" s="711" t="s">
        <v>1218</v>
      </c>
      <c r="C769" s="711" t="s">
        <v>86</v>
      </c>
      <c r="D769" s="711" t="s">
        <v>5884</v>
      </c>
      <c r="E769" s="713">
        <v>0.18</v>
      </c>
    </row>
    <row r="770" spans="1:5">
      <c r="A770" s="712">
        <v>92138</v>
      </c>
      <c r="B770" s="711" t="s">
        <v>1219</v>
      </c>
      <c r="C770" s="711" t="s">
        <v>86</v>
      </c>
      <c r="D770" s="711" t="s">
        <v>5884</v>
      </c>
      <c r="E770" s="713">
        <v>62.34</v>
      </c>
    </row>
    <row r="771" spans="1:5">
      <c r="A771" s="712">
        <v>92145</v>
      </c>
      <c r="B771" s="711" t="s">
        <v>1220</v>
      </c>
      <c r="C771" s="711" t="s">
        <v>86</v>
      </c>
      <c r="D771" s="711" t="s">
        <v>5884</v>
      </c>
      <c r="E771" s="713">
        <v>54.11</v>
      </c>
    </row>
    <row r="772" spans="1:5">
      <c r="A772" s="712">
        <v>92242</v>
      </c>
      <c r="B772" s="711" t="s">
        <v>1221</v>
      </c>
      <c r="C772" s="711" t="s">
        <v>86</v>
      </c>
      <c r="D772" s="711" t="s">
        <v>5883</v>
      </c>
      <c r="E772" s="713">
        <v>249.64</v>
      </c>
    </row>
    <row r="773" spans="1:5">
      <c r="A773" s="712">
        <v>92716</v>
      </c>
      <c r="B773" s="711" t="s">
        <v>1222</v>
      </c>
      <c r="C773" s="711" t="s">
        <v>86</v>
      </c>
      <c r="D773" s="711" t="s">
        <v>5883</v>
      </c>
      <c r="E773" s="713">
        <v>22.47</v>
      </c>
    </row>
    <row r="774" spans="1:5">
      <c r="A774" s="712">
        <v>92960</v>
      </c>
      <c r="B774" s="711" t="s">
        <v>1223</v>
      </c>
      <c r="C774" s="711" t="s">
        <v>86</v>
      </c>
      <c r="D774" s="711" t="s">
        <v>5883</v>
      </c>
      <c r="E774" s="713">
        <v>12.57</v>
      </c>
    </row>
    <row r="775" spans="1:5">
      <c r="A775" s="712">
        <v>92966</v>
      </c>
      <c r="B775" s="711" t="s">
        <v>879</v>
      </c>
      <c r="C775" s="711" t="s">
        <v>86</v>
      </c>
      <c r="D775" s="711" t="s">
        <v>5883</v>
      </c>
      <c r="E775" s="713">
        <v>19.329999999999998</v>
      </c>
    </row>
    <row r="776" spans="1:5">
      <c r="A776" s="712">
        <v>93224</v>
      </c>
      <c r="B776" s="711" t="s">
        <v>1224</v>
      </c>
      <c r="C776" s="711" t="s">
        <v>86</v>
      </c>
      <c r="D776" s="711" t="s">
        <v>5883</v>
      </c>
      <c r="E776" s="713">
        <v>572.29</v>
      </c>
    </row>
    <row r="777" spans="1:5">
      <c r="A777" s="712">
        <v>93233</v>
      </c>
      <c r="B777" s="711" t="s">
        <v>1225</v>
      </c>
      <c r="C777" s="711" t="s">
        <v>86</v>
      </c>
      <c r="D777" s="711" t="s">
        <v>5884</v>
      </c>
      <c r="E777" s="713">
        <v>7.39</v>
      </c>
    </row>
    <row r="778" spans="1:5">
      <c r="A778" s="712">
        <v>93272</v>
      </c>
      <c r="B778" s="711" t="s">
        <v>1226</v>
      </c>
      <c r="C778" s="711" t="s">
        <v>86</v>
      </c>
      <c r="D778" s="711" t="s">
        <v>5883</v>
      </c>
      <c r="E778" s="713">
        <v>80.239999999999995</v>
      </c>
    </row>
    <row r="779" spans="1:5">
      <c r="A779" s="712">
        <v>93281</v>
      </c>
      <c r="B779" s="711" t="s">
        <v>1227</v>
      </c>
      <c r="C779" s="711" t="s">
        <v>86</v>
      </c>
      <c r="D779" s="711" t="s">
        <v>5883</v>
      </c>
      <c r="E779" s="713">
        <v>17.46</v>
      </c>
    </row>
    <row r="780" spans="1:5">
      <c r="A780" s="712">
        <v>93287</v>
      </c>
      <c r="B780" s="711" t="s">
        <v>1228</v>
      </c>
      <c r="C780" s="711" t="s">
        <v>86</v>
      </c>
      <c r="D780" s="711" t="s">
        <v>5883</v>
      </c>
      <c r="E780" s="713">
        <v>319.42</v>
      </c>
    </row>
    <row r="781" spans="1:5">
      <c r="A781" s="712">
        <v>93402</v>
      </c>
      <c r="B781" s="711" t="s">
        <v>1229</v>
      </c>
      <c r="C781" s="711" t="s">
        <v>86</v>
      </c>
      <c r="D781" s="711" t="s">
        <v>5883</v>
      </c>
      <c r="E781" s="713">
        <v>148.38999999999999</v>
      </c>
    </row>
    <row r="782" spans="1:5">
      <c r="A782" s="712">
        <v>93408</v>
      </c>
      <c r="B782" s="711" t="s">
        <v>1230</v>
      </c>
      <c r="C782" s="711" t="s">
        <v>86</v>
      </c>
      <c r="D782" s="711" t="s">
        <v>5883</v>
      </c>
      <c r="E782" s="713">
        <v>61.01</v>
      </c>
    </row>
    <row r="783" spans="1:5">
      <c r="A783" s="712">
        <v>93415</v>
      </c>
      <c r="B783" s="711" t="s">
        <v>1231</v>
      </c>
      <c r="C783" s="711" t="s">
        <v>86</v>
      </c>
      <c r="D783" s="711" t="s">
        <v>5883</v>
      </c>
      <c r="E783" s="713">
        <v>12.09</v>
      </c>
    </row>
    <row r="784" spans="1:5">
      <c r="A784" s="712">
        <v>93421</v>
      </c>
      <c r="B784" s="711" t="s">
        <v>1232</v>
      </c>
      <c r="C784" s="711" t="s">
        <v>86</v>
      </c>
      <c r="D784" s="711" t="s">
        <v>5883</v>
      </c>
      <c r="E784" s="713">
        <v>48.19</v>
      </c>
    </row>
    <row r="785" spans="1:5">
      <c r="A785" s="712">
        <v>93427</v>
      </c>
      <c r="B785" s="711" t="s">
        <v>1233</v>
      </c>
      <c r="C785" s="711" t="s">
        <v>86</v>
      </c>
      <c r="D785" s="711" t="s">
        <v>5883</v>
      </c>
      <c r="E785" s="713">
        <v>109.62</v>
      </c>
    </row>
    <row r="786" spans="1:5">
      <c r="A786" s="712">
        <v>93433</v>
      </c>
      <c r="B786" s="711" t="s">
        <v>1234</v>
      </c>
      <c r="C786" s="711" t="s">
        <v>86</v>
      </c>
      <c r="D786" s="711" t="s">
        <v>5883</v>
      </c>
      <c r="E786" s="714">
        <v>2088.48</v>
      </c>
    </row>
    <row r="787" spans="1:5">
      <c r="A787" s="712">
        <v>93439</v>
      </c>
      <c r="B787" s="711" t="s">
        <v>1235</v>
      </c>
      <c r="C787" s="711" t="s">
        <v>86</v>
      </c>
      <c r="D787" s="711" t="s">
        <v>5883</v>
      </c>
      <c r="E787" s="713">
        <v>109.88</v>
      </c>
    </row>
    <row r="788" spans="1:5">
      <c r="A788" s="712">
        <v>95121</v>
      </c>
      <c r="B788" s="711" t="s">
        <v>1236</v>
      </c>
      <c r="C788" s="711" t="s">
        <v>86</v>
      </c>
      <c r="D788" s="711" t="s">
        <v>5883</v>
      </c>
      <c r="E788" s="713">
        <v>207.02</v>
      </c>
    </row>
    <row r="789" spans="1:5">
      <c r="A789" s="712">
        <v>95127</v>
      </c>
      <c r="B789" s="711" t="s">
        <v>5920</v>
      </c>
      <c r="C789" s="711" t="s">
        <v>86</v>
      </c>
      <c r="D789" s="711" t="s">
        <v>5883</v>
      </c>
      <c r="E789" s="713">
        <v>135.28</v>
      </c>
    </row>
    <row r="790" spans="1:5">
      <c r="A790" s="712">
        <v>95133</v>
      </c>
      <c r="B790" s="711" t="s">
        <v>1237</v>
      </c>
      <c r="C790" s="711" t="s">
        <v>86</v>
      </c>
      <c r="D790" s="711" t="s">
        <v>5883</v>
      </c>
      <c r="E790" s="713">
        <v>100.79</v>
      </c>
    </row>
    <row r="791" spans="1:5">
      <c r="A791" s="712">
        <v>95139</v>
      </c>
      <c r="B791" s="711" t="s">
        <v>1238</v>
      </c>
      <c r="C791" s="711" t="s">
        <v>86</v>
      </c>
      <c r="D791" s="711" t="s">
        <v>5883</v>
      </c>
      <c r="E791" s="713">
        <v>0.06</v>
      </c>
    </row>
    <row r="792" spans="1:5">
      <c r="A792" s="712">
        <v>95212</v>
      </c>
      <c r="B792" s="711" t="s">
        <v>1239</v>
      </c>
      <c r="C792" s="711" t="s">
        <v>86</v>
      </c>
      <c r="D792" s="711" t="s">
        <v>5883</v>
      </c>
      <c r="E792" s="713">
        <v>87.91</v>
      </c>
    </row>
    <row r="793" spans="1:5">
      <c r="A793" s="712">
        <v>95218</v>
      </c>
      <c r="B793" s="711" t="s">
        <v>1240</v>
      </c>
      <c r="C793" s="711" t="s">
        <v>86</v>
      </c>
      <c r="D793" s="711" t="s">
        <v>5883</v>
      </c>
      <c r="E793" s="713">
        <v>22.69</v>
      </c>
    </row>
    <row r="794" spans="1:5">
      <c r="A794" s="712">
        <v>95258</v>
      </c>
      <c r="B794" s="711" t="s">
        <v>1241</v>
      </c>
      <c r="C794" s="711" t="s">
        <v>86</v>
      </c>
      <c r="D794" s="711" t="s">
        <v>5883</v>
      </c>
      <c r="E794" s="713">
        <v>18.96</v>
      </c>
    </row>
    <row r="795" spans="1:5">
      <c r="A795" s="712">
        <v>95264</v>
      </c>
      <c r="B795" s="711" t="s">
        <v>1242</v>
      </c>
      <c r="C795" s="711" t="s">
        <v>86</v>
      </c>
      <c r="D795" s="711" t="s">
        <v>5883</v>
      </c>
      <c r="E795" s="713">
        <v>5.53</v>
      </c>
    </row>
    <row r="796" spans="1:5">
      <c r="A796" s="712">
        <v>95270</v>
      </c>
      <c r="B796" s="711" t="s">
        <v>1243</v>
      </c>
      <c r="C796" s="711" t="s">
        <v>86</v>
      </c>
      <c r="D796" s="711" t="s">
        <v>5883</v>
      </c>
      <c r="E796" s="713">
        <v>7.61</v>
      </c>
    </row>
    <row r="797" spans="1:5">
      <c r="A797" s="712">
        <v>95276</v>
      </c>
      <c r="B797" s="711" t="s">
        <v>1244</v>
      </c>
      <c r="C797" s="711" t="s">
        <v>86</v>
      </c>
      <c r="D797" s="711" t="s">
        <v>5883</v>
      </c>
      <c r="E797" s="713">
        <v>2.42</v>
      </c>
    </row>
    <row r="798" spans="1:5">
      <c r="A798" s="712">
        <v>95282</v>
      </c>
      <c r="B798" s="711" t="s">
        <v>1245</v>
      </c>
      <c r="C798" s="711" t="s">
        <v>86</v>
      </c>
      <c r="D798" s="711" t="s">
        <v>5883</v>
      </c>
      <c r="E798" s="713">
        <v>7.59</v>
      </c>
    </row>
    <row r="799" spans="1:5">
      <c r="A799" s="712">
        <v>95620</v>
      </c>
      <c r="B799" s="711" t="s">
        <v>1246</v>
      </c>
      <c r="C799" s="711" t="s">
        <v>86</v>
      </c>
      <c r="D799" s="711" t="s">
        <v>5883</v>
      </c>
      <c r="E799" s="713">
        <v>18.54</v>
      </c>
    </row>
    <row r="800" spans="1:5">
      <c r="A800" s="712">
        <v>95631</v>
      </c>
      <c r="B800" s="711" t="s">
        <v>1247</v>
      </c>
      <c r="C800" s="711" t="s">
        <v>86</v>
      </c>
      <c r="D800" s="711" t="s">
        <v>5883</v>
      </c>
      <c r="E800" s="713">
        <v>133.96</v>
      </c>
    </row>
    <row r="801" spans="1:5">
      <c r="A801" s="712">
        <v>95702</v>
      </c>
      <c r="B801" s="711" t="s">
        <v>1248</v>
      </c>
      <c r="C801" s="711" t="s">
        <v>86</v>
      </c>
      <c r="D801" s="711" t="s">
        <v>5883</v>
      </c>
      <c r="E801" s="713">
        <v>26.15</v>
      </c>
    </row>
    <row r="802" spans="1:5">
      <c r="A802" s="712">
        <v>95708</v>
      </c>
      <c r="B802" s="711" t="s">
        <v>1249</v>
      </c>
      <c r="C802" s="711" t="s">
        <v>86</v>
      </c>
      <c r="D802" s="711" t="s">
        <v>5883</v>
      </c>
      <c r="E802" s="713">
        <v>100.83</v>
      </c>
    </row>
    <row r="803" spans="1:5">
      <c r="A803" s="712">
        <v>95714</v>
      </c>
      <c r="B803" s="711" t="s">
        <v>1250</v>
      </c>
      <c r="C803" s="711" t="s">
        <v>86</v>
      </c>
      <c r="D803" s="711" t="s">
        <v>5883</v>
      </c>
      <c r="E803" s="713">
        <v>150.44</v>
      </c>
    </row>
    <row r="804" spans="1:5">
      <c r="A804" s="712">
        <v>95720</v>
      </c>
      <c r="B804" s="711" t="s">
        <v>5921</v>
      </c>
      <c r="C804" s="711" t="s">
        <v>86</v>
      </c>
      <c r="D804" s="711" t="s">
        <v>5883</v>
      </c>
      <c r="E804" s="713">
        <v>147.69</v>
      </c>
    </row>
    <row r="805" spans="1:5">
      <c r="A805" s="712">
        <v>95872</v>
      </c>
      <c r="B805" s="711" t="s">
        <v>1251</v>
      </c>
      <c r="C805" s="711" t="s">
        <v>86</v>
      </c>
      <c r="D805" s="711" t="s">
        <v>5883</v>
      </c>
      <c r="E805" s="713">
        <v>185.9</v>
      </c>
    </row>
    <row r="806" spans="1:5">
      <c r="A806" s="712">
        <v>96013</v>
      </c>
      <c r="B806" s="711" t="s">
        <v>1252</v>
      </c>
      <c r="C806" s="711" t="s">
        <v>86</v>
      </c>
      <c r="D806" s="711" t="s">
        <v>5883</v>
      </c>
      <c r="E806" s="713">
        <v>155.19999999999999</v>
      </c>
    </row>
    <row r="807" spans="1:5">
      <c r="A807" s="712">
        <v>96020</v>
      </c>
      <c r="B807" s="711" t="s">
        <v>1253</v>
      </c>
      <c r="C807" s="711" t="s">
        <v>86</v>
      </c>
      <c r="D807" s="711" t="s">
        <v>5883</v>
      </c>
      <c r="E807" s="713">
        <v>154.91999999999999</v>
      </c>
    </row>
    <row r="808" spans="1:5">
      <c r="A808" s="712">
        <v>96028</v>
      </c>
      <c r="B808" s="711" t="s">
        <v>1254</v>
      </c>
      <c r="C808" s="711" t="s">
        <v>86</v>
      </c>
      <c r="D808" s="711" t="s">
        <v>5883</v>
      </c>
      <c r="E808" s="713">
        <v>115.18</v>
      </c>
    </row>
    <row r="809" spans="1:5">
      <c r="A809" s="712">
        <v>96035</v>
      </c>
      <c r="B809" s="711" t="s">
        <v>5922</v>
      </c>
      <c r="C809" s="711" t="s">
        <v>86</v>
      </c>
      <c r="D809" s="711" t="s">
        <v>5883</v>
      </c>
      <c r="E809" s="713">
        <v>164.13</v>
      </c>
    </row>
    <row r="810" spans="1:5">
      <c r="A810" s="712">
        <v>96157</v>
      </c>
      <c r="B810" s="711" t="s">
        <v>1255</v>
      </c>
      <c r="C810" s="711" t="s">
        <v>86</v>
      </c>
      <c r="D810" s="711" t="s">
        <v>5883</v>
      </c>
      <c r="E810" s="713">
        <v>115.46</v>
      </c>
    </row>
    <row r="811" spans="1:5">
      <c r="A811" s="712">
        <v>96158</v>
      </c>
      <c r="B811" s="711" t="s">
        <v>1256</v>
      </c>
      <c r="C811" s="711" t="s">
        <v>86</v>
      </c>
      <c r="D811" s="711" t="s">
        <v>5883</v>
      </c>
      <c r="E811" s="713">
        <v>86.29</v>
      </c>
    </row>
    <row r="812" spans="1:5">
      <c r="A812" s="712">
        <v>96245</v>
      </c>
      <c r="B812" s="711" t="s">
        <v>1257</v>
      </c>
      <c r="C812" s="711" t="s">
        <v>86</v>
      </c>
      <c r="D812" s="711" t="s">
        <v>5883</v>
      </c>
      <c r="E812" s="713">
        <v>60.64</v>
      </c>
    </row>
    <row r="813" spans="1:5">
      <c r="A813" s="712">
        <v>96303</v>
      </c>
      <c r="B813" s="711" t="s">
        <v>1258</v>
      </c>
      <c r="C813" s="711" t="s">
        <v>86</v>
      </c>
      <c r="D813" s="711" t="s">
        <v>5883</v>
      </c>
      <c r="E813" s="713">
        <v>143.26</v>
      </c>
    </row>
    <row r="814" spans="1:5">
      <c r="A814" s="712">
        <v>96309</v>
      </c>
      <c r="B814" s="711" t="s">
        <v>1259</v>
      </c>
      <c r="C814" s="711" t="s">
        <v>86</v>
      </c>
      <c r="D814" s="711" t="s">
        <v>5883</v>
      </c>
      <c r="E814" s="713">
        <v>1.1599999999999999</v>
      </c>
    </row>
    <row r="815" spans="1:5">
      <c r="A815" s="712">
        <v>96463</v>
      </c>
      <c r="B815" s="711" t="s">
        <v>1260</v>
      </c>
      <c r="C815" s="711" t="s">
        <v>86</v>
      </c>
      <c r="D815" s="711" t="s">
        <v>5883</v>
      </c>
      <c r="E815" s="713">
        <v>124.5</v>
      </c>
    </row>
    <row r="816" spans="1:5">
      <c r="A816" s="712">
        <v>98764</v>
      </c>
      <c r="B816" s="711" t="s">
        <v>1261</v>
      </c>
      <c r="C816" s="711" t="s">
        <v>86</v>
      </c>
      <c r="D816" s="711" t="s">
        <v>5883</v>
      </c>
      <c r="E816" s="713">
        <v>3.15</v>
      </c>
    </row>
    <row r="817" spans="1:5">
      <c r="A817" s="712">
        <v>99833</v>
      </c>
      <c r="B817" s="711" t="s">
        <v>1262</v>
      </c>
      <c r="C817" s="711" t="s">
        <v>86</v>
      </c>
      <c r="D817" s="711" t="s">
        <v>5883</v>
      </c>
      <c r="E817" s="713">
        <v>1.0900000000000001</v>
      </c>
    </row>
    <row r="818" spans="1:5">
      <c r="A818" s="712">
        <v>100641</v>
      </c>
      <c r="B818" s="711" t="s">
        <v>1263</v>
      </c>
      <c r="C818" s="711" t="s">
        <v>86</v>
      </c>
      <c r="D818" s="711" t="s">
        <v>5883</v>
      </c>
      <c r="E818" s="713">
        <v>407.14</v>
      </c>
    </row>
    <row r="819" spans="1:5">
      <c r="A819" s="712">
        <v>100647</v>
      </c>
      <c r="B819" s="711" t="s">
        <v>1264</v>
      </c>
      <c r="C819" s="711" t="s">
        <v>86</v>
      </c>
      <c r="D819" s="711" t="s">
        <v>5883</v>
      </c>
      <c r="E819" s="713">
        <v>854.67</v>
      </c>
    </row>
    <row r="820" spans="1:5">
      <c r="A820" s="712">
        <v>5632</v>
      </c>
      <c r="B820" s="711" t="s">
        <v>5923</v>
      </c>
      <c r="C820" s="711" t="s">
        <v>90</v>
      </c>
      <c r="D820" s="711" t="s">
        <v>5883</v>
      </c>
      <c r="E820" s="713">
        <v>49.76</v>
      </c>
    </row>
    <row r="821" spans="1:5">
      <c r="A821" s="712">
        <v>5679</v>
      </c>
      <c r="B821" s="711" t="s">
        <v>5924</v>
      </c>
      <c r="C821" s="711" t="s">
        <v>90</v>
      </c>
      <c r="D821" s="711" t="s">
        <v>5883</v>
      </c>
      <c r="E821" s="713">
        <v>36.78</v>
      </c>
    </row>
    <row r="822" spans="1:5">
      <c r="A822" s="712">
        <v>5681</v>
      </c>
      <c r="B822" s="711" t="s">
        <v>5925</v>
      </c>
      <c r="C822" s="711" t="s">
        <v>90</v>
      </c>
      <c r="D822" s="711" t="s">
        <v>5883</v>
      </c>
      <c r="E822" s="713">
        <v>34.9</v>
      </c>
    </row>
    <row r="823" spans="1:5">
      <c r="A823" s="712">
        <v>5685</v>
      </c>
      <c r="B823" s="711" t="s">
        <v>1265</v>
      </c>
      <c r="C823" s="711" t="s">
        <v>90</v>
      </c>
      <c r="D823" s="711" t="s">
        <v>5883</v>
      </c>
      <c r="E823" s="713">
        <v>35.82</v>
      </c>
    </row>
    <row r="824" spans="1:5">
      <c r="A824" s="712">
        <v>5690</v>
      </c>
      <c r="B824" s="711" t="s">
        <v>1266</v>
      </c>
      <c r="C824" s="711" t="s">
        <v>90</v>
      </c>
      <c r="D824" s="711" t="s">
        <v>5883</v>
      </c>
      <c r="E824" s="713">
        <v>2.23</v>
      </c>
    </row>
    <row r="825" spans="1:5">
      <c r="A825" s="712">
        <v>5806</v>
      </c>
      <c r="B825" s="711" t="s">
        <v>5926</v>
      </c>
      <c r="C825" s="711" t="s">
        <v>90</v>
      </c>
      <c r="D825" s="711" t="s">
        <v>5884</v>
      </c>
      <c r="E825" s="713">
        <v>0.19</v>
      </c>
    </row>
    <row r="826" spans="1:5">
      <c r="A826" s="712">
        <v>5826</v>
      </c>
      <c r="B826" s="711" t="s">
        <v>1267</v>
      </c>
      <c r="C826" s="711" t="s">
        <v>90</v>
      </c>
      <c r="D826" s="711" t="s">
        <v>5883</v>
      </c>
      <c r="E826" s="713">
        <v>28.64</v>
      </c>
    </row>
    <row r="827" spans="1:5">
      <c r="A827" s="712">
        <v>5829</v>
      </c>
      <c r="B827" s="711" t="s">
        <v>5927</v>
      </c>
      <c r="C827" s="711" t="s">
        <v>90</v>
      </c>
      <c r="D827" s="711" t="s">
        <v>5883</v>
      </c>
      <c r="E827" s="713">
        <v>116.76</v>
      </c>
    </row>
    <row r="828" spans="1:5">
      <c r="A828" s="712">
        <v>5837</v>
      </c>
      <c r="B828" s="711" t="s">
        <v>1268</v>
      </c>
      <c r="C828" s="711" t="s">
        <v>90</v>
      </c>
      <c r="D828" s="711" t="s">
        <v>5883</v>
      </c>
      <c r="E828" s="713">
        <v>95.23</v>
      </c>
    </row>
    <row r="829" spans="1:5">
      <c r="A829" s="712">
        <v>5841</v>
      </c>
      <c r="B829" s="711" t="s">
        <v>283</v>
      </c>
      <c r="C829" s="711" t="s">
        <v>90</v>
      </c>
      <c r="D829" s="711" t="s">
        <v>5883</v>
      </c>
      <c r="E829" s="713">
        <v>2.57</v>
      </c>
    </row>
    <row r="830" spans="1:5">
      <c r="A830" s="712">
        <v>5845</v>
      </c>
      <c r="B830" s="711" t="s">
        <v>1269</v>
      </c>
      <c r="C830" s="711" t="s">
        <v>90</v>
      </c>
      <c r="D830" s="711" t="s">
        <v>5883</v>
      </c>
      <c r="E830" s="713">
        <v>29.17</v>
      </c>
    </row>
    <row r="831" spans="1:5">
      <c r="A831" s="712">
        <v>5849</v>
      </c>
      <c r="B831" s="711" t="s">
        <v>5928</v>
      </c>
      <c r="C831" s="711" t="s">
        <v>90</v>
      </c>
      <c r="D831" s="711" t="s">
        <v>5883</v>
      </c>
      <c r="E831" s="713">
        <v>47.2</v>
      </c>
    </row>
    <row r="832" spans="1:5">
      <c r="A832" s="712">
        <v>5853</v>
      </c>
      <c r="B832" s="711" t="s">
        <v>5929</v>
      </c>
      <c r="C832" s="711" t="s">
        <v>90</v>
      </c>
      <c r="D832" s="711" t="s">
        <v>5883</v>
      </c>
      <c r="E832" s="713">
        <v>47.38</v>
      </c>
    </row>
    <row r="833" spans="1:5">
      <c r="A833" s="712">
        <v>5857</v>
      </c>
      <c r="B833" s="711" t="s">
        <v>5930</v>
      </c>
      <c r="C833" s="711" t="s">
        <v>90</v>
      </c>
      <c r="D833" s="711" t="s">
        <v>5883</v>
      </c>
      <c r="E833" s="713">
        <v>118.04</v>
      </c>
    </row>
    <row r="834" spans="1:5">
      <c r="A834" s="712">
        <v>5865</v>
      </c>
      <c r="B834" s="711" t="s">
        <v>1270</v>
      </c>
      <c r="C834" s="711" t="s">
        <v>90</v>
      </c>
      <c r="D834" s="711" t="s">
        <v>5883</v>
      </c>
      <c r="E834" s="713">
        <v>5.86</v>
      </c>
    </row>
    <row r="835" spans="1:5">
      <c r="A835" s="712">
        <v>5869</v>
      </c>
      <c r="B835" s="711" t="s">
        <v>1271</v>
      </c>
      <c r="C835" s="711" t="s">
        <v>90</v>
      </c>
      <c r="D835" s="711" t="s">
        <v>5883</v>
      </c>
      <c r="E835" s="713">
        <v>40.270000000000003</v>
      </c>
    </row>
    <row r="836" spans="1:5">
      <c r="A836" s="712">
        <v>5877</v>
      </c>
      <c r="B836" s="711" t="s">
        <v>5931</v>
      </c>
      <c r="C836" s="711" t="s">
        <v>90</v>
      </c>
      <c r="D836" s="711" t="s">
        <v>5883</v>
      </c>
      <c r="E836" s="713">
        <v>36.19</v>
      </c>
    </row>
    <row r="837" spans="1:5">
      <c r="A837" s="712">
        <v>5881</v>
      </c>
      <c r="B837" s="711" t="s">
        <v>1272</v>
      </c>
      <c r="C837" s="711" t="s">
        <v>90</v>
      </c>
      <c r="D837" s="711" t="s">
        <v>5883</v>
      </c>
      <c r="E837" s="713">
        <v>42.95</v>
      </c>
    </row>
    <row r="838" spans="1:5">
      <c r="A838" s="712">
        <v>5884</v>
      </c>
      <c r="B838" s="711" t="s">
        <v>5932</v>
      </c>
      <c r="C838" s="711" t="s">
        <v>90</v>
      </c>
      <c r="D838" s="711" t="s">
        <v>5883</v>
      </c>
      <c r="E838" s="713">
        <v>33.22</v>
      </c>
    </row>
    <row r="839" spans="1:5">
      <c r="A839" s="712">
        <v>5892</v>
      </c>
      <c r="B839" s="711" t="s">
        <v>1273</v>
      </c>
      <c r="C839" s="711" t="s">
        <v>90</v>
      </c>
      <c r="D839" s="711" t="s">
        <v>5883</v>
      </c>
      <c r="E839" s="713">
        <v>29.69</v>
      </c>
    </row>
    <row r="840" spans="1:5">
      <c r="A840" s="712">
        <v>5896</v>
      </c>
      <c r="B840" s="711" t="s">
        <v>1274</v>
      </c>
      <c r="C840" s="711" t="s">
        <v>90</v>
      </c>
      <c r="D840" s="711" t="s">
        <v>5883</v>
      </c>
      <c r="E840" s="713">
        <v>27.72</v>
      </c>
    </row>
    <row r="841" spans="1:5">
      <c r="A841" s="712">
        <v>5903</v>
      </c>
      <c r="B841" s="711" t="s">
        <v>1275</v>
      </c>
      <c r="C841" s="711" t="s">
        <v>90</v>
      </c>
      <c r="D841" s="711" t="s">
        <v>5883</v>
      </c>
      <c r="E841" s="713">
        <v>35.380000000000003</v>
      </c>
    </row>
    <row r="842" spans="1:5">
      <c r="A842" s="712">
        <v>5911</v>
      </c>
      <c r="B842" s="711" t="s">
        <v>1276</v>
      </c>
      <c r="C842" s="711" t="s">
        <v>90</v>
      </c>
      <c r="D842" s="711" t="s">
        <v>5883</v>
      </c>
      <c r="E842" s="713">
        <v>18.61</v>
      </c>
    </row>
    <row r="843" spans="1:5">
      <c r="A843" s="712">
        <v>5923</v>
      </c>
      <c r="B843" s="711" t="s">
        <v>1277</v>
      </c>
      <c r="C843" s="711" t="s">
        <v>90</v>
      </c>
      <c r="D843" s="711" t="s">
        <v>5883</v>
      </c>
      <c r="E843" s="713">
        <v>1.75</v>
      </c>
    </row>
    <row r="844" spans="1:5">
      <c r="A844" s="712">
        <v>5930</v>
      </c>
      <c r="B844" s="711" t="s">
        <v>1278</v>
      </c>
      <c r="C844" s="711" t="s">
        <v>90</v>
      </c>
      <c r="D844" s="711" t="s">
        <v>5883</v>
      </c>
      <c r="E844" s="713">
        <v>30.37</v>
      </c>
    </row>
    <row r="845" spans="1:5">
      <c r="A845" s="712">
        <v>5934</v>
      </c>
      <c r="B845" s="711" t="s">
        <v>1279</v>
      </c>
      <c r="C845" s="711" t="s">
        <v>90</v>
      </c>
      <c r="D845" s="711" t="s">
        <v>5883</v>
      </c>
      <c r="E845" s="713">
        <v>50.84</v>
      </c>
    </row>
    <row r="846" spans="1:5">
      <c r="A846" s="712">
        <v>5942</v>
      </c>
      <c r="B846" s="711" t="s">
        <v>5933</v>
      </c>
      <c r="C846" s="711" t="s">
        <v>90</v>
      </c>
      <c r="D846" s="711" t="s">
        <v>5883</v>
      </c>
      <c r="E846" s="713">
        <v>42.37</v>
      </c>
    </row>
    <row r="847" spans="1:5">
      <c r="A847" s="712">
        <v>5946</v>
      </c>
      <c r="B847" s="711" t="s">
        <v>5934</v>
      </c>
      <c r="C847" s="711" t="s">
        <v>90</v>
      </c>
      <c r="D847" s="711" t="s">
        <v>5883</v>
      </c>
      <c r="E847" s="713">
        <v>51.84</v>
      </c>
    </row>
    <row r="848" spans="1:5">
      <c r="A848" s="712">
        <v>5952</v>
      </c>
      <c r="B848" s="711" t="s">
        <v>1280</v>
      </c>
      <c r="C848" s="711" t="s">
        <v>90</v>
      </c>
      <c r="D848" s="711" t="s">
        <v>5883</v>
      </c>
      <c r="E848" s="713">
        <v>17.87</v>
      </c>
    </row>
    <row r="849" spans="1:5">
      <c r="A849" s="712">
        <v>5954</v>
      </c>
      <c r="B849" s="711" t="s">
        <v>1281</v>
      </c>
      <c r="C849" s="711" t="s">
        <v>90</v>
      </c>
      <c r="D849" s="711" t="s">
        <v>5883</v>
      </c>
      <c r="E849" s="713">
        <v>3.29</v>
      </c>
    </row>
    <row r="850" spans="1:5">
      <c r="A850" s="712">
        <v>5961</v>
      </c>
      <c r="B850" s="711" t="s">
        <v>5935</v>
      </c>
      <c r="C850" s="711" t="s">
        <v>90</v>
      </c>
      <c r="D850" s="711" t="s">
        <v>5883</v>
      </c>
      <c r="E850" s="713">
        <v>34.450000000000003</v>
      </c>
    </row>
    <row r="851" spans="1:5">
      <c r="A851" s="712">
        <v>6260</v>
      </c>
      <c r="B851" s="711" t="s">
        <v>5936</v>
      </c>
      <c r="C851" s="711" t="s">
        <v>90</v>
      </c>
      <c r="D851" s="711" t="s">
        <v>5883</v>
      </c>
      <c r="E851" s="713">
        <v>31.38</v>
      </c>
    </row>
    <row r="852" spans="1:5">
      <c r="A852" s="712">
        <v>6880</v>
      </c>
      <c r="B852" s="711" t="s">
        <v>1282</v>
      </c>
      <c r="C852" s="711" t="s">
        <v>90</v>
      </c>
      <c r="D852" s="711" t="s">
        <v>5883</v>
      </c>
      <c r="E852" s="713">
        <v>46.77</v>
      </c>
    </row>
    <row r="853" spans="1:5">
      <c r="A853" s="712">
        <v>7031</v>
      </c>
      <c r="B853" s="711" t="s">
        <v>1283</v>
      </c>
      <c r="C853" s="711" t="s">
        <v>90</v>
      </c>
      <c r="D853" s="711" t="s">
        <v>5883</v>
      </c>
      <c r="E853" s="713">
        <v>4.0999999999999996</v>
      </c>
    </row>
    <row r="854" spans="1:5">
      <c r="A854" s="712">
        <v>7043</v>
      </c>
      <c r="B854" s="711" t="s">
        <v>5937</v>
      </c>
      <c r="C854" s="711" t="s">
        <v>90</v>
      </c>
      <c r="D854" s="711" t="s">
        <v>5884</v>
      </c>
      <c r="E854" s="713">
        <v>0.24</v>
      </c>
    </row>
    <row r="855" spans="1:5">
      <c r="A855" s="712">
        <v>7050</v>
      </c>
      <c r="B855" s="711" t="s">
        <v>1284</v>
      </c>
      <c r="C855" s="711" t="s">
        <v>90</v>
      </c>
      <c r="D855" s="711" t="s">
        <v>5883</v>
      </c>
      <c r="E855" s="713">
        <v>43.34</v>
      </c>
    </row>
    <row r="856" spans="1:5">
      <c r="A856" s="712">
        <v>67827</v>
      </c>
      <c r="B856" s="711" t="s">
        <v>5938</v>
      </c>
      <c r="C856" s="711" t="s">
        <v>90</v>
      </c>
      <c r="D856" s="711" t="s">
        <v>5883</v>
      </c>
      <c r="E856" s="713">
        <v>33.659999999999997</v>
      </c>
    </row>
    <row r="857" spans="1:5">
      <c r="A857" s="712">
        <v>73395</v>
      </c>
      <c r="B857" s="711" t="s">
        <v>1285</v>
      </c>
      <c r="C857" s="711" t="s">
        <v>90</v>
      </c>
      <c r="D857" s="711" t="s">
        <v>5883</v>
      </c>
      <c r="E857" s="713">
        <v>5.18</v>
      </c>
    </row>
    <row r="858" spans="1:5">
      <c r="A858" s="712">
        <v>83766</v>
      </c>
      <c r="B858" s="711" t="s">
        <v>1286</v>
      </c>
      <c r="C858" s="711" t="s">
        <v>90</v>
      </c>
      <c r="D858" s="711" t="s">
        <v>5883</v>
      </c>
      <c r="E858" s="713">
        <v>31.83</v>
      </c>
    </row>
    <row r="859" spans="1:5">
      <c r="A859" s="712">
        <v>84013</v>
      </c>
      <c r="B859" s="711" t="s">
        <v>5939</v>
      </c>
      <c r="C859" s="711" t="s">
        <v>90</v>
      </c>
      <c r="D859" s="711" t="s">
        <v>5883</v>
      </c>
      <c r="E859" s="713">
        <v>48.38</v>
      </c>
    </row>
    <row r="860" spans="1:5">
      <c r="A860" s="712">
        <v>87446</v>
      </c>
      <c r="B860" s="711" t="s">
        <v>1287</v>
      </c>
      <c r="C860" s="711" t="s">
        <v>90</v>
      </c>
      <c r="D860" s="711" t="s">
        <v>5884</v>
      </c>
      <c r="E860" s="713">
        <v>0.38</v>
      </c>
    </row>
    <row r="861" spans="1:5">
      <c r="A861" s="712">
        <v>88392</v>
      </c>
      <c r="B861" s="711" t="s">
        <v>1288</v>
      </c>
      <c r="C861" s="711" t="s">
        <v>90</v>
      </c>
      <c r="D861" s="711" t="s">
        <v>5884</v>
      </c>
      <c r="E861" s="713">
        <v>0.74</v>
      </c>
    </row>
    <row r="862" spans="1:5">
      <c r="A862" s="712">
        <v>88398</v>
      </c>
      <c r="B862" s="711" t="s">
        <v>1289</v>
      </c>
      <c r="C862" s="711" t="s">
        <v>90</v>
      </c>
      <c r="D862" s="711" t="s">
        <v>5884</v>
      </c>
      <c r="E862" s="713">
        <v>0.88</v>
      </c>
    </row>
    <row r="863" spans="1:5">
      <c r="A863" s="712">
        <v>88404</v>
      </c>
      <c r="B863" s="711" t="s">
        <v>1290</v>
      </c>
      <c r="C863" s="711" t="s">
        <v>90</v>
      </c>
      <c r="D863" s="711" t="s">
        <v>5884</v>
      </c>
      <c r="E863" s="713">
        <v>0.7</v>
      </c>
    </row>
    <row r="864" spans="1:5">
      <c r="A864" s="712">
        <v>88430</v>
      </c>
      <c r="B864" s="711" t="s">
        <v>5940</v>
      </c>
      <c r="C864" s="711" t="s">
        <v>90</v>
      </c>
      <c r="D864" s="711" t="s">
        <v>5884</v>
      </c>
      <c r="E864" s="713">
        <v>4.5999999999999996</v>
      </c>
    </row>
    <row r="865" spans="1:5">
      <c r="A865" s="712">
        <v>88438</v>
      </c>
      <c r="B865" s="711" t="s">
        <v>5941</v>
      </c>
      <c r="C865" s="711" t="s">
        <v>90</v>
      </c>
      <c r="D865" s="711" t="s">
        <v>5884</v>
      </c>
      <c r="E865" s="713">
        <v>6.1</v>
      </c>
    </row>
    <row r="866" spans="1:5">
      <c r="A866" s="712">
        <v>88831</v>
      </c>
      <c r="B866" s="711" t="s">
        <v>1291</v>
      </c>
      <c r="C866" s="711" t="s">
        <v>90</v>
      </c>
      <c r="D866" s="711" t="s">
        <v>5942</v>
      </c>
      <c r="E866" s="713">
        <v>0.28000000000000003</v>
      </c>
    </row>
    <row r="867" spans="1:5">
      <c r="A867" s="712">
        <v>88844</v>
      </c>
      <c r="B867" s="711" t="s">
        <v>5943</v>
      </c>
      <c r="C867" s="711" t="s">
        <v>90</v>
      </c>
      <c r="D867" s="711" t="s">
        <v>5883</v>
      </c>
      <c r="E867" s="713">
        <v>41.4</v>
      </c>
    </row>
    <row r="868" spans="1:5">
      <c r="A868" s="712">
        <v>88908</v>
      </c>
      <c r="B868" s="711" t="s">
        <v>5944</v>
      </c>
      <c r="C868" s="711" t="s">
        <v>90</v>
      </c>
      <c r="D868" s="711" t="s">
        <v>5883</v>
      </c>
      <c r="E868" s="713">
        <v>53.12</v>
      </c>
    </row>
    <row r="869" spans="1:5">
      <c r="A869" s="712">
        <v>89022</v>
      </c>
      <c r="B869" s="711" t="s">
        <v>5945</v>
      </c>
      <c r="C869" s="711" t="s">
        <v>90</v>
      </c>
      <c r="D869" s="711" t="s">
        <v>5884</v>
      </c>
      <c r="E869" s="713">
        <v>0.33</v>
      </c>
    </row>
    <row r="870" spans="1:5">
      <c r="A870" s="712">
        <v>89027</v>
      </c>
      <c r="B870" s="711" t="s">
        <v>1292</v>
      </c>
      <c r="C870" s="711" t="s">
        <v>90</v>
      </c>
      <c r="D870" s="711" t="s">
        <v>5883</v>
      </c>
      <c r="E870" s="713">
        <v>3.33</v>
      </c>
    </row>
    <row r="871" spans="1:5">
      <c r="A871" s="712">
        <v>89031</v>
      </c>
      <c r="B871" s="711" t="s">
        <v>5946</v>
      </c>
      <c r="C871" s="711" t="s">
        <v>90</v>
      </c>
      <c r="D871" s="711" t="s">
        <v>5883</v>
      </c>
      <c r="E871" s="713">
        <v>40.29</v>
      </c>
    </row>
    <row r="872" spans="1:5">
      <c r="A872" s="712">
        <v>89036</v>
      </c>
      <c r="B872" s="711" t="s">
        <v>288</v>
      </c>
      <c r="C872" s="711" t="s">
        <v>90</v>
      </c>
      <c r="D872" s="711" t="s">
        <v>5883</v>
      </c>
      <c r="E872" s="713">
        <v>25.74</v>
      </c>
    </row>
    <row r="873" spans="1:5">
      <c r="A873" s="712">
        <v>89218</v>
      </c>
      <c r="B873" s="711" t="s">
        <v>1293</v>
      </c>
      <c r="C873" s="711" t="s">
        <v>90</v>
      </c>
      <c r="D873" s="711" t="s">
        <v>5883</v>
      </c>
      <c r="E873" s="713">
        <v>54.35</v>
      </c>
    </row>
    <row r="874" spans="1:5">
      <c r="A874" s="712">
        <v>89226</v>
      </c>
      <c r="B874" s="711" t="s">
        <v>1294</v>
      </c>
      <c r="C874" s="711" t="s">
        <v>90</v>
      </c>
      <c r="D874" s="711" t="s">
        <v>5884</v>
      </c>
      <c r="E874" s="713">
        <v>1.1399999999999999</v>
      </c>
    </row>
    <row r="875" spans="1:5">
      <c r="A875" s="712">
        <v>89235</v>
      </c>
      <c r="B875" s="711" t="s">
        <v>1295</v>
      </c>
      <c r="C875" s="711" t="s">
        <v>90</v>
      </c>
      <c r="D875" s="711" t="s">
        <v>5883</v>
      </c>
      <c r="E875" s="713">
        <v>123.3</v>
      </c>
    </row>
    <row r="876" spans="1:5">
      <c r="A876" s="712">
        <v>89243</v>
      </c>
      <c r="B876" s="711" t="s">
        <v>1296</v>
      </c>
      <c r="C876" s="711" t="s">
        <v>90</v>
      </c>
      <c r="D876" s="711" t="s">
        <v>5883</v>
      </c>
      <c r="E876" s="713">
        <v>262.36</v>
      </c>
    </row>
    <row r="877" spans="1:5">
      <c r="A877" s="712">
        <v>89251</v>
      </c>
      <c r="B877" s="711" t="s">
        <v>1297</v>
      </c>
      <c r="C877" s="711" t="s">
        <v>90</v>
      </c>
      <c r="D877" s="711" t="s">
        <v>5883</v>
      </c>
      <c r="E877" s="713">
        <v>230.49</v>
      </c>
    </row>
    <row r="878" spans="1:5">
      <c r="A878" s="712">
        <v>89258</v>
      </c>
      <c r="B878" s="711" t="s">
        <v>1298</v>
      </c>
      <c r="C878" s="711" t="s">
        <v>90</v>
      </c>
      <c r="D878" s="711" t="s">
        <v>5883</v>
      </c>
      <c r="E878" s="713">
        <v>81.510000000000005</v>
      </c>
    </row>
    <row r="879" spans="1:5">
      <c r="A879" s="712">
        <v>89273</v>
      </c>
      <c r="B879" s="711" t="s">
        <v>1299</v>
      </c>
      <c r="C879" s="711" t="s">
        <v>90</v>
      </c>
      <c r="D879" s="711" t="s">
        <v>5883</v>
      </c>
      <c r="E879" s="713">
        <v>52</v>
      </c>
    </row>
    <row r="880" spans="1:5">
      <c r="A880" s="712">
        <v>89279</v>
      </c>
      <c r="B880" s="711" t="s">
        <v>1300</v>
      </c>
      <c r="C880" s="711" t="s">
        <v>90</v>
      </c>
      <c r="D880" s="711" t="s">
        <v>5884</v>
      </c>
      <c r="E880" s="713">
        <v>1.38</v>
      </c>
    </row>
    <row r="881" spans="1:5">
      <c r="A881" s="712">
        <v>89877</v>
      </c>
      <c r="B881" s="711" t="s">
        <v>5947</v>
      </c>
      <c r="C881" s="711" t="s">
        <v>90</v>
      </c>
      <c r="D881" s="711" t="s">
        <v>5883</v>
      </c>
      <c r="E881" s="713">
        <v>44.71</v>
      </c>
    </row>
    <row r="882" spans="1:5">
      <c r="A882" s="712">
        <v>89884</v>
      </c>
      <c r="B882" s="711" t="s">
        <v>5948</v>
      </c>
      <c r="C882" s="711" t="s">
        <v>90</v>
      </c>
      <c r="D882" s="711" t="s">
        <v>5883</v>
      </c>
      <c r="E882" s="713">
        <v>46.34</v>
      </c>
    </row>
    <row r="883" spans="1:5">
      <c r="A883" s="712">
        <v>90587</v>
      </c>
      <c r="B883" s="711" t="s">
        <v>843</v>
      </c>
      <c r="C883" s="711" t="s">
        <v>90</v>
      </c>
      <c r="D883" s="711" t="s">
        <v>5883</v>
      </c>
      <c r="E883" s="713">
        <v>0.4</v>
      </c>
    </row>
    <row r="884" spans="1:5">
      <c r="A884" s="712">
        <v>90626</v>
      </c>
      <c r="B884" s="711" t="s">
        <v>1301</v>
      </c>
      <c r="C884" s="711" t="s">
        <v>90</v>
      </c>
      <c r="D884" s="711" t="s">
        <v>5883</v>
      </c>
      <c r="E884" s="713">
        <v>1.64</v>
      </c>
    </row>
    <row r="885" spans="1:5">
      <c r="A885" s="712">
        <v>90632</v>
      </c>
      <c r="B885" s="711" t="s">
        <v>1302</v>
      </c>
      <c r="C885" s="711" t="s">
        <v>90</v>
      </c>
      <c r="D885" s="711" t="s">
        <v>5883</v>
      </c>
      <c r="E885" s="713">
        <v>46.96</v>
      </c>
    </row>
    <row r="886" spans="1:5">
      <c r="A886" s="712">
        <v>90638</v>
      </c>
      <c r="B886" s="711" t="s">
        <v>1303</v>
      </c>
      <c r="C886" s="711" t="s">
        <v>90</v>
      </c>
      <c r="D886" s="711" t="s">
        <v>5884</v>
      </c>
      <c r="E886" s="713">
        <v>3.54</v>
      </c>
    </row>
    <row r="887" spans="1:5">
      <c r="A887" s="712">
        <v>90644</v>
      </c>
      <c r="B887" s="711" t="s">
        <v>1304</v>
      </c>
      <c r="C887" s="711" t="s">
        <v>90</v>
      </c>
      <c r="D887" s="711" t="s">
        <v>5884</v>
      </c>
      <c r="E887" s="713">
        <v>5.29</v>
      </c>
    </row>
    <row r="888" spans="1:5">
      <c r="A888" s="712">
        <v>90651</v>
      </c>
      <c r="B888" s="711" t="s">
        <v>5949</v>
      </c>
      <c r="C888" s="711" t="s">
        <v>90</v>
      </c>
      <c r="D888" s="711" t="s">
        <v>5884</v>
      </c>
      <c r="E888" s="713">
        <v>0.69</v>
      </c>
    </row>
    <row r="889" spans="1:5">
      <c r="A889" s="712">
        <v>90657</v>
      </c>
      <c r="B889" s="711" t="s">
        <v>5950</v>
      </c>
      <c r="C889" s="711" t="s">
        <v>90</v>
      </c>
      <c r="D889" s="711" t="s">
        <v>5884</v>
      </c>
      <c r="E889" s="713">
        <v>3.44</v>
      </c>
    </row>
    <row r="890" spans="1:5">
      <c r="A890" s="712">
        <v>90663</v>
      </c>
      <c r="B890" s="711" t="s">
        <v>5951</v>
      </c>
      <c r="C890" s="711" t="s">
        <v>90</v>
      </c>
      <c r="D890" s="711" t="s">
        <v>5884</v>
      </c>
      <c r="E890" s="713">
        <v>3.69</v>
      </c>
    </row>
    <row r="891" spans="1:5">
      <c r="A891" s="712">
        <v>90669</v>
      </c>
      <c r="B891" s="711" t="s">
        <v>1305</v>
      </c>
      <c r="C891" s="711" t="s">
        <v>90</v>
      </c>
      <c r="D891" s="711" t="s">
        <v>5883</v>
      </c>
      <c r="E891" s="713">
        <v>5.2</v>
      </c>
    </row>
    <row r="892" spans="1:5">
      <c r="A892" s="712">
        <v>90675</v>
      </c>
      <c r="B892" s="711" t="s">
        <v>1306</v>
      </c>
      <c r="C892" s="711" t="s">
        <v>90</v>
      </c>
      <c r="D892" s="711" t="s">
        <v>5883</v>
      </c>
      <c r="E892" s="713">
        <v>156.35</v>
      </c>
    </row>
    <row r="893" spans="1:5">
      <c r="A893" s="712">
        <v>90681</v>
      </c>
      <c r="B893" s="711" t="s">
        <v>1307</v>
      </c>
      <c r="C893" s="711" t="s">
        <v>90</v>
      </c>
      <c r="D893" s="711" t="s">
        <v>5883</v>
      </c>
      <c r="E893" s="713">
        <v>94.12</v>
      </c>
    </row>
    <row r="894" spans="1:5">
      <c r="A894" s="712">
        <v>90687</v>
      </c>
      <c r="B894" s="711" t="s">
        <v>1308</v>
      </c>
      <c r="C894" s="711" t="s">
        <v>90</v>
      </c>
      <c r="D894" s="711" t="s">
        <v>5883</v>
      </c>
      <c r="E894" s="713">
        <v>44.54</v>
      </c>
    </row>
    <row r="895" spans="1:5">
      <c r="A895" s="712">
        <v>90693</v>
      </c>
      <c r="B895" s="711" t="s">
        <v>1309</v>
      </c>
      <c r="C895" s="711" t="s">
        <v>90</v>
      </c>
      <c r="D895" s="711" t="s">
        <v>5883</v>
      </c>
      <c r="E895" s="713">
        <v>30.81</v>
      </c>
    </row>
    <row r="896" spans="1:5">
      <c r="A896" s="712">
        <v>90965</v>
      </c>
      <c r="B896" s="711" t="s">
        <v>1310</v>
      </c>
      <c r="C896" s="711" t="s">
        <v>90</v>
      </c>
      <c r="D896" s="711" t="s">
        <v>5883</v>
      </c>
      <c r="E896" s="713">
        <v>4.4000000000000004</v>
      </c>
    </row>
    <row r="897" spans="1:5">
      <c r="A897" s="712">
        <v>90973</v>
      </c>
      <c r="B897" s="711" t="s">
        <v>1311</v>
      </c>
      <c r="C897" s="711" t="s">
        <v>90</v>
      </c>
      <c r="D897" s="711" t="s">
        <v>5883</v>
      </c>
      <c r="E897" s="713">
        <v>4.41</v>
      </c>
    </row>
    <row r="898" spans="1:5">
      <c r="A898" s="712">
        <v>90982</v>
      </c>
      <c r="B898" s="711" t="s">
        <v>1312</v>
      </c>
      <c r="C898" s="711" t="s">
        <v>90</v>
      </c>
      <c r="D898" s="711" t="s">
        <v>5883</v>
      </c>
      <c r="E898" s="713">
        <v>11.21</v>
      </c>
    </row>
    <row r="899" spans="1:5">
      <c r="A899" s="712">
        <v>91001</v>
      </c>
      <c r="B899" s="711" t="s">
        <v>1313</v>
      </c>
      <c r="C899" s="711" t="s">
        <v>90</v>
      </c>
      <c r="D899" s="711" t="s">
        <v>5883</v>
      </c>
      <c r="E899" s="713">
        <v>5.23</v>
      </c>
    </row>
    <row r="900" spans="1:5">
      <c r="A900" s="712">
        <v>91032</v>
      </c>
      <c r="B900" s="711" t="s">
        <v>1314</v>
      </c>
      <c r="C900" s="711" t="s">
        <v>90</v>
      </c>
      <c r="D900" s="711" t="s">
        <v>5883</v>
      </c>
      <c r="E900" s="713">
        <v>33.35</v>
      </c>
    </row>
    <row r="901" spans="1:5">
      <c r="A901" s="712">
        <v>91278</v>
      </c>
      <c r="B901" s="711" t="s">
        <v>1315</v>
      </c>
      <c r="C901" s="711" t="s">
        <v>90</v>
      </c>
      <c r="D901" s="711" t="s">
        <v>5884</v>
      </c>
      <c r="E901" s="713">
        <v>0.75</v>
      </c>
    </row>
    <row r="902" spans="1:5">
      <c r="A902" s="712">
        <v>91285</v>
      </c>
      <c r="B902" s="711" t="s">
        <v>1316</v>
      </c>
      <c r="C902" s="711" t="s">
        <v>90</v>
      </c>
      <c r="D902" s="711" t="s">
        <v>5884</v>
      </c>
      <c r="E902" s="713">
        <v>0.74</v>
      </c>
    </row>
    <row r="903" spans="1:5">
      <c r="A903" s="712">
        <v>91387</v>
      </c>
      <c r="B903" s="711" t="s">
        <v>5952</v>
      </c>
      <c r="C903" s="711" t="s">
        <v>90</v>
      </c>
      <c r="D903" s="711" t="s">
        <v>5883</v>
      </c>
      <c r="E903" s="713">
        <v>36.83</v>
      </c>
    </row>
    <row r="904" spans="1:5">
      <c r="A904" s="712">
        <v>91395</v>
      </c>
      <c r="B904" s="711" t="s">
        <v>1317</v>
      </c>
      <c r="C904" s="711" t="s">
        <v>90</v>
      </c>
      <c r="D904" s="711" t="s">
        <v>5883</v>
      </c>
      <c r="E904" s="713">
        <v>30.77</v>
      </c>
    </row>
    <row r="905" spans="1:5">
      <c r="A905" s="712">
        <v>91486</v>
      </c>
      <c r="B905" s="711" t="s">
        <v>289</v>
      </c>
      <c r="C905" s="711" t="s">
        <v>90</v>
      </c>
      <c r="D905" s="711" t="s">
        <v>5883</v>
      </c>
      <c r="E905" s="713">
        <v>35.979999999999997</v>
      </c>
    </row>
    <row r="906" spans="1:5">
      <c r="A906" s="712">
        <v>91534</v>
      </c>
      <c r="B906" s="711" t="s">
        <v>1318</v>
      </c>
      <c r="C906" s="711" t="s">
        <v>90</v>
      </c>
      <c r="D906" s="711" t="s">
        <v>5884</v>
      </c>
      <c r="E906" s="713">
        <v>17.46</v>
      </c>
    </row>
    <row r="907" spans="1:5">
      <c r="A907" s="712">
        <v>91635</v>
      </c>
      <c r="B907" s="711" t="s">
        <v>1319</v>
      </c>
      <c r="C907" s="711" t="s">
        <v>90</v>
      </c>
      <c r="D907" s="711" t="s">
        <v>5883</v>
      </c>
      <c r="E907" s="713">
        <v>29.35</v>
      </c>
    </row>
    <row r="908" spans="1:5">
      <c r="A908" s="712">
        <v>91646</v>
      </c>
      <c r="B908" s="711" t="s">
        <v>1320</v>
      </c>
      <c r="C908" s="711" t="s">
        <v>90</v>
      </c>
      <c r="D908" s="711" t="s">
        <v>5883</v>
      </c>
      <c r="E908" s="713">
        <v>51.05</v>
      </c>
    </row>
    <row r="909" spans="1:5">
      <c r="A909" s="712">
        <v>91693</v>
      </c>
      <c r="B909" s="711" t="s">
        <v>1321</v>
      </c>
      <c r="C909" s="711" t="s">
        <v>90</v>
      </c>
      <c r="D909" s="711" t="s">
        <v>5884</v>
      </c>
      <c r="E909" s="713">
        <v>16.43</v>
      </c>
    </row>
    <row r="910" spans="1:5">
      <c r="A910" s="712">
        <v>92044</v>
      </c>
      <c r="B910" s="711" t="s">
        <v>1322</v>
      </c>
      <c r="C910" s="711" t="s">
        <v>90</v>
      </c>
      <c r="D910" s="711" t="s">
        <v>5883</v>
      </c>
      <c r="E910" s="713">
        <v>4.5599999999999996</v>
      </c>
    </row>
    <row r="911" spans="1:5">
      <c r="A911" s="712">
        <v>92107</v>
      </c>
      <c r="B911" s="711" t="s">
        <v>1323</v>
      </c>
      <c r="C911" s="711" t="s">
        <v>90</v>
      </c>
      <c r="D911" s="711" t="s">
        <v>5883</v>
      </c>
      <c r="E911" s="713">
        <v>37.07</v>
      </c>
    </row>
    <row r="912" spans="1:5">
      <c r="A912" s="712">
        <v>92113</v>
      </c>
      <c r="B912" s="711" t="s">
        <v>1324</v>
      </c>
      <c r="C912" s="711" t="s">
        <v>90</v>
      </c>
      <c r="D912" s="711" t="s">
        <v>5884</v>
      </c>
      <c r="E912" s="713">
        <v>0.82</v>
      </c>
    </row>
    <row r="913" spans="1:5">
      <c r="A913" s="712">
        <v>92119</v>
      </c>
      <c r="B913" s="711" t="s">
        <v>1325</v>
      </c>
      <c r="C913" s="711" t="s">
        <v>90</v>
      </c>
      <c r="D913" s="711" t="s">
        <v>5884</v>
      </c>
      <c r="E913" s="713">
        <v>0.08</v>
      </c>
    </row>
    <row r="914" spans="1:5">
      <c r="A914" s="712">
        <v>92139</v>
      </c>
      <c r="B914" s="711" t="s">
        <v>1326</v>
      </c>
      <c r="C914" s="711" t="s">
        <v>90</v>
      </c>
      <c r="D914" s="711" t="s">
        <v>5884</v>
      </c>
      <c r="E914" s="713">
        <v>26.64</v>
      </c>
    </row>
    <row r="915" spans="1:5">
      <c r="A915" s="712">
        <v>92146</v>
      </c>
      <c r="B915" s="711" t="s">
        <v>1327</v>
      </c>
      <c r="C915" s="711" t="s">
        <v>90</v>
      </c>
      <c r="D915" s="711" t="s">
        <v>5884</v>
      </c>
      <c r="E915" s="713">
        <v>19.440000000000001</v>
      </c>
    </row>
    <row r="916" spans="1:5">
      <c r="A916" s="712">
        <v>92243</v>
      </c>
      <c r="B916" s="711" t="s">
        <v>1328</v>
      </c>
      <c r="C916" s="711" t="s">
        <v>90</v>
      </c>
      <c r="D916" s="711" t="s">
        <v>5883</v>
      </c>
      <c r="E916" s="713">
        <v>43.04</v>
      </c>
    </row>
    <row r="917" spans="1:5">
      <c r="A917" s="712">
        <v>92717</v>
      </c>
      <c r="B917" s="711" t="s">
        <v>1329</v>
      </c>
      <c r="C917" s="711" t="s">
        <v>90</v>
      </c>
      <c r="D917" s="711" t="s">
        <v>5883</v>
      </c>
      <c r="E917" s="713">
        <v>0.16</v>
      </c>
    </row>
    <row r="918" spans="1:5">
      <c r="A918" s="712">
        <v>92961</v>
      </c>
      <c r="B918" s="711" t="s">
        <v>1330</v>
      </c>
      <c r="C918" s="711" t="s">
        <v>90</v>
      </c>
      <c r="D918" s="711" t="s">
        <v>5883</v>
      </c>
      <c r="E918" s="713">
        <v>3.39</v>
      </c>
    </row>
    <row r="919" spans="1:5">
      <c r="A919" s="712">
        <v>92967</v>
      </c>
      <c r="B919" s="711" t="s">
        <v>1331</v>
      </c>
      <c r="C919" s="711" t="s">
        <v>90</v>
      </c>
      <c r="D919" s="711" t="s">
        <v>5883</v>
      </c>
      <c r="E919" s="713">
        <v>17.91</v>
      </c>
    </row>
    <row r="920" spans="1:5">
      <c r="A920" s="712">
        <v>93225</v>
      </c>
      <c r="B920" s="711" t="s">
        <v>1332</v>
      </c>
      <c r="C920" s="711" t="s">
        <v>90</v>
      </c>
      <c r="D920" s="711" t="s">
        <v>5883</v>
      </c>
      <c r="E920" s="713">
        <v>234.06</v>
      </c>
    </row>
    <row r="921" spans="1:5">
      <c r="A921" s="712">
        <v>93234</v>
      </c>
      <c r="B921" s="711" t="s">
        <v>1333</v>
      </c>
      <c r="C921" s="711" t="s">
        <v>90</v>
      </c>
      <c r="D921" s="711" t="s">
        <v>5884</v>
      </c>
      <c r="E921" s="713">
        <v>0.34</v>
      </c>
    </row>
    <row r="922" spans="1:5">
      <c r="A922" s="712">
        <v>93244</v>
      </c>
      <c r="B922" s="711" t="s">
        <v>1334</v>
      </c>
      <c r="C922" s="711" t="s">
        <v>90</v>
      </c>
      <c r="D922" s="711" t="s">
        <v>5883</v>
      </c>
      <c r="E922" s="713">
        <v>36.6</v>
      </c>
    </row>
    <row r="923" spans="1:5">
      <c r="A923" s="712">
        <v>93274</v>
      </c>
      <c r="B923" s="711" t="s">
        <v>1335</v>
      </c>
      <c r="C923" s="711" t="s">
        <v>90</v>
      </c>
      <c r="D923" s="711" t="s">
        <v>5883</v>
      </c>
      <c r="E923" s="713">
        <v>45.54</v>
      </c>
    </row>
    <row r="924" spans="1:5">
      <c r="A924" s="712">
        <v>93282</v>
      </c>
      <c r="B924" s="711" t="s">
        <v>1336</v>
      </c>
      <c r="C924" s="711" t="s">
        <v>90</v>
      </c>
      <c r="D924" s="711" t="s">
        <v>5883</v>
      </c>
      <c r="E924" s="713">
        <v>16.68</v>
      </c>
    </row>
    <row r="925" spans="1:5">
      <c r="A925" s="712">
        <v>93288</v>
      </c>
      <c r="B925" s="711" t="s">
        <v>1337</v>
      </c>
      <c r="C925" s="711" t="s">
        <v>90</v>
      </c>
      <c r="D925" s="711" t="s">
        <v>5883</v>
      </c>
      <c r="E925" s="713">
        <v>85.43</v>
      </c>
    </row>
    <row r="926" spans="1:5">
      <c r="A926" s="712">
        <v>93403</v>
      </c>
      <c r="B926" s="711" t="s">
        <v>1338</v>
      </c>
      <c r="C926" s="711" t="s">
        <v>90</v>
      </c>
      <c r="D926" s="711" t="s">
        <v>5883</v>
      </c>
      <c r="E926" s="713">
        <v>29.35</v>
      </c>
    </row>
    <row r="927" spans="1:5">
      <c r="A927" s="712">
        <v>93409</v>
      </c>
      <c r="B927" s="711" t="s">
        <v>1339</v>
      </c>
      <c r="C927" s="711" t="s">
        <v>90</v>
      </c>
      <c r="D927" s="711" t="s">
        <v>5883</v>
      </c>
      <c r="E927" s="713">
        <v>24.33</v>
      </c>
    </row>
    <row r="928" spans="1:5">
      <c r="A928" s="712">
        <v>93416</v>
      </c>
      <c r="B928" s="711" t="s">
        <v>1340</v>
      </c>
      <c r="C928" s="711" t="s">
        <v>90</v>
      </c>
      <c r="D928" s="711" t="s">
        <v>5883</v>
      </c>
      <c r="E928" s="713">
        <v>0.24</v>
      </c>
    </row>
    <row r="929" spans="1:5">
      <c r="A929" s="712">
        <v>93422</v>
      </c>
      <c r="B929" s="711" t="s">
        <v>1341</v>
      </c>
      <c r="C929" s="711" t="s">
        <v>90</v>
      </c>
      <c r="D929" s="711" t="s">
        <v>5883</v>
      </c>
      <c r="E929" s="713">
        <v>3.25</v>
      </c>
    </row>
    <row r="930" spans="1:5">
      <c r="A930" s="712">
        <v>93428</v>
      </c>
      <c r="B930" s="711" t="s">
        <v>1342</v>
      </c>
      <c r="C930" s="711" t="s">
        <v>90</v>
      </c>
      <c r="D930" s="711" t="s">
        <v>5883</v>
      </c>
      <c r="E930" s="713">
        <v>4.6100000000000003</v>
      </c>
    </row>
    <row r="931" spans="1:5">
      <c r="A931" s="712">
        <v>93434</v>
      </c>
      <c r="B931" s="711" t="s">
        <v>1343</v>
      </c>
      <c r="C931" s="711" t="s">
        <v>90</v>
      </c>
      <c r="D931" s="711" t="s">
        <v>5883</v>
      </c>
      <c r="E931" s="713">
        <v>159.97</v>
      </c>
    </row>
    <row r="932" spans="1:5">
      <c r="A932" s="712">
        <v>93440</v>
      </c>
      <c r="B932" s="711" t="s">
        <v>1344</v>
      </c>
      <c r="C932" s="711" t="s">
        <v>90</v>
      </c>
      <c r="D932" s="711" t="s">
        <v>5883</v>
      </c>
      <c r="E932" s="713">
        <v>84.18</v>
      </c>
    </row>
    <row r="933" spans="1:5">
      <c r="A933" s="712">
        <v>95122</v>
      </c>
      <c r="B933" s="711" t="s">
        <v>1345</v>
      </c>
      <c r="C933" s="711" t="s">
        <v>90</v>
      </c>
      <c r="D933" s="711" t="s">
        <v>5883</v>
      </c>
      <c r="E933" s="713">
        <v>121.11</v>
      </c>
    </row>
    <row r="934" spans="1:5">
      <c r="A934" s="712">
        <v>95128</v>
      </c>
      <c r="B934" s="711" t="s">
        <v>5953</v>
      </c>
      <c r="C934" s="711" t="s">
        <v>90</v>
      </c>
      <c r="D934" s="711" t="s">
        <v>5883</v>
      </c>
      <c r="E934" s="713">
        <v>29.54</v>
      </c>
    </row>
    <row r="935" spans="1:5">
      <c r="A935" s="712">
        <v>95140</v>
      </c>
      <c r="B935" s="711" t="s">
        <v>1346</v>
      </c>
      <c r="C935" s="711" t="s">
        <v>90</v>
      </c>
      <c r="D935" s="711" t="s">
        <v>5883</v>
      </c>
      <c r="E935" s="713">
        <v>0.04</v>
      </c>
    </row>
    <row r="936" spans="1:5">
      <c r="A936" s="712">
        <v>95213</v>
      </c>
      <c r="B936" s="711" t="s">
        <v>1347</v>
      </c>
      <c r="C936" s="711" t="s">
        <v>90</v>
      </c>
      <c r="D936" s="711" t="s">
        <v>5883</v>
      </c>
      <c r="E936" s="713">
        <v>49.42</v>
      </c>
    </row>
    <row r="937" spans="1:5">
      <c r="A937" s="712">
        <v>95219</v>
      </c>
      <c r="B937" s="711" t="s">
        <v>1348</v>
      </c>
      <c r="C937" s="711" t="s">
        <v>90</v>
      </c>
      <c r="D937" s="711" t="s">
        <v>5883</v>
      </c>
      <c r="E937" s="713">
        <v>22.12</v>
      </c>
    </row>
    <row r="938" spans="1:5">
      <c r="A938" s="712">
        <v>95259</v>
      </c>
      <c r="B938" s="711" t="s">
        <v>1349</v>
      </c>
      <c r="C938" s="711" t="s">
        <v>90</v>
      </c>
      <c r="D938" s="711" t="s">
        <v>5883</v>
      </c>
      <c r="E938" s="713">
        <v>17.73</v>
      </c>
    </row>
    <row r="939" spans="1:5">
      <c r="A939" s="712">
        <v>95265</v>
      </c>
      <c r="B939" s="711" t="s">
        <v>1350</v>
      </c>
      <c r="C939" s="711" t="s">
        <v>90</v>
      </c>
      <c r="D939" s="711" t="s">
        <v>5883</v>
      </c>
      <c r="E939" s="713">
        <v>0.9</v>
      </c>
    </row>
    <row r="940" spans="1:5">
      <c r="A940" s="712">
        <v>95271</v>
      </c>
      <c r="B940" s="711" t="s">
        <v>1351</v>
      </c>
      <c r="C940" s="711" t="s">
        <v>90</v>
      </c>
      <c r="D940" s="711" t="s">
        <v>5883</v>
      </c>
      <c r="E940" s="713">
        <v>0.45</v>
      </c>
    </row>
    <row r="941" spans="1:5">
      <c r="A941" s="712">
        <v>95277</v>
      </c>
      <c r="B941" s="711" t="s">
        <v>1352</v>
      </c>
      <c r="C941" s="711" t="s">
        <v>90</v>
      </c>
      <c r="D941" s="711" t="s">
        <v>5883</v>
      </c>
      <c r="E941" s="713">
        <v>0.44</v>
      </c>
    </row>
    <row r="942" spans="1:5">
      <c r="A942" s="712">
        <v>95283</v>
      </c>
      <c r="B942" s="711" t="s">
        <v>1353</v>
      </c>
      <c r="C942" s="711" t="s">
        <v>90</v>
      </c>
      <c r="D942" s="711" t="s">
        <v>5883</v>
      </c>
      <c r="E942" s="713">
        <v>0.49</v>
      </c>
    </row>
    <row r="943" spans="1:5">
      <c r="A943" s="712">
        <v>95621</v>
      </c>
      <c r="B943" s="711" t="s">
        <v>1354</v>
      </c>
      <c r="C943" s="711" t="s">
        <v>90</v>
      </c>
      <c r="D943" s="711" t="s">
        <v>5883</v>
      </c>
      <c r="E943" s="713">
        <v>17.53</v>
      </c>
    </row>
    <row r="944" spans="1:5">
      <c r="A944" s="712">
        <v>95632</v>
      </c>
      <c r="B944" s="711" t="s">
        <v>1355</v>
      </c>
      <c r="C944" s="711" t="s">
        <v>90</v>
      </c>
      <c r="D944" s="711" t="s">
        <v>5883</v>
      </c>
      <c r="E944" s="713">
        <v>45.47</v>
      </c>
    </row>
    <row r="945" spans="1:5">
      <c r="A945" s="712">
        <v>95703</v>
      </c>
      <c r="B945" s="711" t="s">
        <v>1356</v>
      </c>
      <c r="C945" s="711" t="s">
        <v>90</v>
      </c>
      <c r="D945" s="711" t="s">
        <v>5883</v>
      </c>
      <c r="E945" s="713">
        <v>20</v>
      </c>
    </row>
    <row r="946" spans="1:5">
      <c r="A946" s="712">
        <v>95709</v>
      </c>
      <c r="B946" s="711" t="s">
        <v>1357</v>
      </c>
      <c r="C946" s="711" t="s">
        <v>90</v>
      </c>
      <c r="D946" s="711" t="s">
        <v>5883</v>
      </c>
      <c r="E946" s="713">
        <v>45.68</v>
      </c>
    </row>
    <row r="947" spans="1:5">
      <c r="A947" s="712">
        <v>95715</v>
      </c>
      <c r="B947" s="711" t="s">
        <v>1358</v>
      </c>
      <c r="C947" s="711" t="s">
        <v>90</v>
      </c>
      <c r="D947" s="711" t="s">
        <v>5883</v>
      </c>
      <c r="E947" s="713">
        <v>54.91</v>
      </c>
    </row>
    <row r="948" spans="1:5">
      <c r="A948" s="712">
        <v>95721</v>
      </c>
      <c r="B948" s="711" t="s">
        <v>5954</v>
      </c>
      <c r="C948" s="711" t="s">
        <v>90</v>
      </c>
      <c r="D948" s="711" t="s">
        <v>5883</v>
      </c>
      <c r="E948" s="713">
        <v>53.6</v>
      </c>
    </row>
    <row r="949" spans="1:5">
      <c r="A949" s="712">
        <v>95873</v>
      </c>
      <c r="B949" s="711" t="s">
        <v>1359</v>
      </c>
      <c r="C949" s="711" t="s">
        <v>90</v>
      </c>
      <c r="D949" s="711" t="s">
        <v>5883</v>
      </c>
      <c r="E949" s="713">
        <v>7.36</v>
      </c>
    </row>
    <row r="950" spans="1:5">
      <c r="A950" s="712">
        <v>96014</v>
      </c>
      <c r="B950" s="711" t="s">
        <v>1360</v>
      </c>
      <c r="C950" s="711" t="s">
        <v>90</v>
      </c>
      <c r="D950" s="711" t="s">
        <v>5883</v>
      </c>
      <c r="E950" s="713">
        <v>31.63</v>
      </c>
    </row>
    <row r="951" spans="1:5">
      <c r="A951" s="712">
        <v>96021</v>
      </c>
      <c r="B951" s="711" t="s">
        <v>1361</v>
      </c>
      <c r="C951" s="711" t="s">
        <v>90</v>
      </c>
      <c r="D951" s="711" t="s">
        <v>5883</v>
      </c>
      <c r="E951" s="713">
        <v>31.48</v>
      </c>
    </row>
    <row r="952" spans="1:5">
      <c r="A952" s="712">
        <v>96029</v>
      </c>
      <c r="B952" s="711" t="s">
        <v>1362</v>
      </c>
      <c r="C952" s="711" t="s">
        <v>90</v>
      </c>
      <c r="D952" s="711" t="s">
        <v>5883</v>
      </c>
      <c r="E952" s="713">
        <v>28.05</v>
      </c>
    </row>
    <row r="953" spans="1:5">
      <c r="A953" s="712">
        <v>96036</v>
      </c>
      <c r="B953" s="711" t="s">
        <v>5955</v>
      </c>
      <c r="C953" s="711" t="s">
        <v>90</v>
      </c>
      <c r="D953" s="711" t="s">
        <v>5883</v>
      </c>
      <c r="E953" s="713">
        <v>39.700000000000003</v>
      </c>
    </row>
    <row r="954" spans="1:5">
      <c r="A954" s="712">
        <v>96155</v>
      </c>
      <c r="B954" s="711" t="s">
        <v>1363</v>
      </c>
      <c r="C954" s="711" t="s">
        <v>90</v>
      </c>
      <c r="D954" s="711" t="s">
        <v>5883</v>
      </c>
      <c r="E954" s="713">
        <v>28.2</v>
      </c>
    </row>
    <row r="955" spans="1:5">
      <c r="A955" s="712">
        <v>96156</v>
      </c>
      <c r="B955" s="711" t="s">
        <v>1364</v>
      </c>
      <c r="C955" s="711" t="s">
        <v>90</v>
      </c>
      <c r="D955" s="711" t="s">
        <v>5883</v>
      </c>
      <c r="E955" s="713">
        <v>34.369999999999997</v>
      </c>
    </row>
    <row r="956" spans="1:5">
      <c r="A956" s="712">
        <v>96159</v>
      </c>
      <c r="B956" s="711" t="s">
        <v>1365</v>
      </c>
      <c r="C956" s="711" t="s">
        <v>90</v>
      </c>
      <c r="D956" s="711" t="s">
        <v>5883</v>
      </c>
      <c r="E956" s="713">
        <v>42.43</v>
      </c>
    </row>
    <row r="957" spans="1:5">
      <c r="A957" s="712">
        <v>96246</v>
      </c>
      <c r="B957" s="711" t="s">
        <v>1366</v>
      </c>
      <c r="C957" s="711" t="s">
        <v>90</v>
      </c>
      <c r="D957" s="711" t="s">
        <v>5883</v>
      </c>
      <c r="E957" s="713">
        <v>34.03</v>
      </c>
    </row>
    <row r="958" spans="1:5">
      <c r="A958" s="712">
        <v>96302</v>
      </c>
      <c r="B958" s="711" t="s">
        <v>1367</v>
      </c>
      <c r="C958" s="711" t="s">
        <v>90</v>
      </c>
      <c r="D958" s="711" t="s">
        <v>5883</v>
      </c>
      <c r="E958" s="713">
        <v>61.99</v>
      </c>
    </row>
    <row r="959" spans="1:5">
      <c r="A959" s="712">
        <v>96308</v>
      </c>
      <c r="B959" s="711" t="s">
        <v>1368</v>
      </c>
      <c r="C959" s="711" t="s">
        <v>90</v>
      </c>
      <c r="D959" s="711" t="s">
        <v>5883</v>
      </c>
      <c r="E959" s="713">
        <v>0.16</v>
      </c>
    </row>
    <row r="960" spans="1:5">
      <c r="A960" s="712">
        <v>96464</v>
      </c>
      <c r="B960" s="711" t="s">
        <v>1369</v>
      </c>
      <c r="C960" s="711" t="s">
        <v>90</v>
      </c>
      <c r="D960" s="711" t="s">
        <v>5883</v>
      </c>
      <c r="E960" s="713">
        <v>48.64</v>
      </c>
    </row>
    <row r="961" spans="1:5">
      <c r="A961" s="712">
        <v>98765</v>
      </c>
      <c r="B961" s="711" t="s">
        <v>1370</v>
      </c>
      <c r="C961" s="711" t="s">
        <v>90</v>
      </c>
      <c r="D961" s="711" t="s">
        <v>5883</v>
      </c>
      <c r="E961" s="713">
        <v>0.06</v>
      </c>
    </row>
    <row r="962" spans="1:5">
      <c r="A962" s="712">
        <v>99834</v>
      </c>
      <c r="B962" s="711" t="s">
        <v>1371</v>
      </c>
      <c r="C962" s="711" t="s">
        <v>90</v>
      </c>
      <c r="D962" s="711" t="s">
        <v>5883</v>
      </c>
      <c r="E962" s="713">
        <v>0.13</v>
      </c>
    </row>
    <row r="963" spans="1:5">
      <c r="A963" s="712">
        <v>100642</v>
      </c>
      <c r="B963" s="711" t="s">
        <v>1372</v>
      </c>
      <c r="C963" s="711" t="s">
        <v>90</v>
      </c>
      <c r="D963" s="711" t="s">
        <v>5883</v>
      </c>
      <c r="E963" s="713">
        <v>115.8</v>
      </c>
    </row>
    <row r="964" spans="1:5">
      <c r="A964" s="712">
        <v>100648</v>
      </c>
      <c r="B964" s="711" t="s">
        <v>1373</v>
      </c>
      <c r="C964" s="711" t="s">
        <v>90</v>
      </c>
      <c r="D964" s="711" t="s">
        <v>5883</v>
      </c>
      <c r="E964" s="713">
        <v>276.75</v>
      </c>
    </row>
    <row r="965" spans="1:5">
      <c r="A965" s="712">
        <v>5089</v>
      </c>
      <c r="B965" s="711" t="s">
        <v>1374</v>
      </c>
      <c r="C965" s="711" t="s">
        <v>84</v>
      </c>
      <c r="D965" s="711" t="s">
        <v>5883</v>
      </c>
      <c r="E965" s="713">
        <v>22.2</v>
      </c>
    </row>
    <row r="966" spans="1:5">
      <c r="A966" s="712">
        <v>5627</v>
      </c>
      <c r="B966" s="711" t="s">
        <v>5956</v>
      </c>
      <c r="C966" s="711" t="s">
        <v>84</v>
      </c>
      <c r="D966" s="711" t="s">
        <v>5883</v>
      </c>
      <c r="E966" s="713">
        <v>26.32</v>
      </c>
    </row>
    <row r="967" spans="1:5">
      <c r="A967" s="712">
        <v>5628</v>
      </c>
      <c r="B967" s="711" t="s">
        <v>5957</v>
      </c>
      <c r="C967" s="711" t="s">
        <v>84</v>
      </c>
      <c r="D967" s="711" t="s">
        <v>5883</v>
      </c>
      <c r="E967" s="713">
        <v>3.57</v>
      </c>
    </row>
    <row r="968" spans="1:5">
      <c r="A968" s="712">
        <v>5629</v>
      </c>
      <c r="B968" s="711" t="s">
        <v>5958</v>
      </c>
      <c r="C968" s="711" t="s">
        <v>84</v>
      </c>
      <c r="D968" s="711" t="s">
        <v>5883</v>
      </c>
      <c r="E968" s="713">
        <v>32.9</v>
      </c>
    </row>
    <row r="969" spans="1:5">
      <c r="A969" s="712">
        <v>5630</v>
      </c>
      <c r="B969" s="711" t="s">
        <v>5959</v>
      </c>
      <c r="C969" s="711" t="s">
        <v>84</v>
      </c>
      <c r="D969" s="711" t="s">
        <v>5942</v>
      </c>
      <c r="E969" s="713">
        <v>40.81</v>
      </c>
    </row>
    <row r="970" spans="1:5">
      <c r="A970" s="712">
        <v>5658</v>
      </c>
      <c r="B970" s="711" t="s">
        <v>1375</v>
      </c>
      <c r="C970" s="711" t="s">
        <v>84</v>
      </c>
      <c r="D970" s="711" t="s">
        <v>5883</v>
      </c>
      <c r="E970" s="713">
        <v>1.36</v>
      </c>
    </row>
    <row r="971" spans="1:5">
      <c r="A971" s="712">
        <v>5664</v>
      </c>
      <c r="B971" s="711" t="s">
        <v>5960</v>
      </c>
      <c r="C971" s="711" t="s">
        <v>84</v>
      </c>
      <c r="D971" s="711" t="s">
        <v>5883</v>
      </c>
      <c r="E971" s="713">
        <v>18.62</v>
      </c>
    </row>
    <row r="972" spans="1:5">
      <c r="A972" s="712">
        <v>5667</v>
      </c>
      <c r="B972" s="711" t="s">
        <v>5961</v>
      </c>
      <c r="C972" s="711" t="s">
        <v>84</v>
      </c>
      <c r="D972" s="711" t="s">
        <v>5883</v>
      </c>
      <c r="E972" s="713">
        <v>16.559999999999999</v>
      </c>
    </row>
    <row r="973" spans="1:5">
      <c r="A973" s="712">
        <v>5668</v>
      </c>
      <c r="B973" s="711" t="s">
        <v>5962</v>
      </c>
      <c r="C973" s="711" t="s">
        <v>84</v>
      </c>
      <c r="D973" s="711" t="s">
        <v>5942</v>
      </c>
      <c r="E973" s="713">
        <v>31.22</v>
      </c>
    </row>
    <row r="974" spans="1:5">
      <c r="A974" s="712">
        <v>5674</v>
      </c>
      <c r="B974" s="711" t="s">
        <v>1376</v>
      </c>
      <c r="C974" s="711" t="s">
        <v>84</v>
      </c>
      <c r="D974" s="711" t="s">
        <v>5883</v>
      </c>
      <c r="E974" s="713">
        <v>21.36</v>
      </c>
    </row>
    <row r="975" spans="1:5">
      <c r="A975" s="712">
        <v>5692</v>
      </c>
      <c r="B975" s="711" t="s">
        <v>5963</v>
      </c>
      <c r="C975" s="711" t="s">
        <v>84</v>
      </c>
      <c r="D975" s="711" t="s">
        <v>5884</v>
      </c>
      <c r="E975" s="713">
        <v>0.19</v>
      </c>
    </row>
    <row r="976" spans="1:5">
      <c r="A976" s="712">
        <v>5693</v>
      </c>
      <c r="B976" s="711" t="s">
        <v>5964</v>
      </c>
      <c r="C976" s="711" t="s">
        <v>84</v>
      </c>
      <c r="D976" s="711" t="s">
        <v>5942</v>
      </c>
      <c r="E976" s="713">
        <v>6.67</v>
      </c>
    </row>
    <row r="977" spans="1:5">
      <c r="A977" s="712">
        <v>5695</v>
      </c>
      <c r="B977" s="711" t="s">
        <v>5965</v>
      </c>
      <c r="C977" s="711" t="s">
        <v>84</v>
      </c>
      <c r="D977" s="711" t="s">
        <v>5883</v>
      </c>
      <c r="E977" s="713">
        <v>26.78</v>
      </c>
    </row>
    <row r="978" spans="1:5">
      <c r="A978" s="712">
        <v>5703</v>
      </c>
      <c r="B978" s="711" t="s">
        <v>5966</v>
      </c>
      <c r="C978" s="711" t="s">
        <v>84</v>
      </c>
      <c r="D978" s="711" t="s">
        <v>5884</v>
      </c>
      <c r="E978" s="713">
        <v>15.7</v>
      </c>
    </row>
    <row r="979" spans="1:5">
      <c r="A979" s="712">
        <v>5705</v>
      </c>
      <c r="B979" s="711" t="s">
        <v>1377</v>
      </c>
      <c r="C979" s="711" t="s">
        <v>84</v>
      </c>
      <c r="D979" s="711" t="s">
        <v>5883</v>
      </c>
      <c r="E979" s="713">
        <v>16.63</v>
      </c>
    </row>
    <row r="980" spans="1:5">
      <c r="A980" s="712">
        <v>5707</v>
      </c>
      <c r="B980" s="711" t="s">
        <v>1378</v>
      </c>
      <c r="C980" s="711" t="s">
        <v>84</v>
      </c>
      <c r="D980" s="711" t="s">
        <v>5883</v>
      </c>
      <c r="E980" s="713">
        <v>43.84</v>
      </c>
    </row>
    <row r="981" spans="1:5">
      <c r="A981" s="712">
        <v>5710</v>
      </c>
      <c r="B981" s="711" t="s">
        <v>1379</v>
      </c>
      <c r="C981" s="711" t="s">
        <v>84</v>
      </c>
      <c r="D981" s="711" t="s">
        <v>5883</v>
      </c>
      <c r="E981" s="713">
        <v>103.54</v>
      </c>
    </row>
    <row r="982" spans="1:5">
      <c r="A982" s="712">
        <v>5711</v>
      </c>
      <c r="B982" s="711" t="s">
        <v>1380</v>
      </c>
      <c r="C982" s="711" t="s">
        <v>84</v>
      </c>
      <c r="D982" s="711" t="s">
        <v>5942</v>
      </c>
      <c r="E982" s="713">
        <v>56.39</v>
      </c>
    </row>
    <row r="983" spans="1:5">
      <c r="A983" s="712">
        <v>5714</v>
      </c>
      <c r="B983" s="711" t="s">
        <v>1381</v>
      </c>
      <c r="C983" s="711" t="s">
        <v>84</v>
      </c>
      <c r="D983" s="711" t="s">
        <v>5883</v>
      </c>
      <c r="E983" s="713">
        <v>9.0299999999999994</v>
      </c>
    </row>
    <row r="984" spans="1:5">
      <c r="A984" s="712">
        <v>5715</v>
      </c>
      <c r="B984" s="711" t="s">
        <v>1382</v>
      </c>
      <c r="C984" s="711" t="s">
        <v>84</v>
      </c>
      <c r="D984" s="711" t="s">
        <v>5942</v>
      </c>
      <c r="E984" s="713">
        <v>75.87</v>
      </c>
    </row>
    <row r="985" spans="1:5">
      <c r="A985" s="712">
        <v>5718</v>
      </c>
      <c r="B985" s="711" t="s">
        <v>5967</v>
      </c>
      <c r="C985" s="711" t="s">
        <v>84</v>
      </c>
      <c r="D985" s="711" t="s">
        <v>5942</v>
      </c>
      <c r="E985" s="713">
        <v>67.31</v>
      </c>
    </row>
    <row r="986" spans="1:5">
      <c r="A986" s="712">
        <v>5721</v>
      </c>
      <c r="B986" s="711" t="s">
        <v>5968</v>
      </c>
      <c r="C986" s="711" t="s">
        <v>84</v>
      </c>
      <c r="D986" s="711" t="s">
        <v>5942</v>
      </c>
      <c r="E986" s="713">
        <v>59.38</v>
      </c>
    </row>
    <row r="987" spans="1:5">
      <c r="A987" s="712">
        <v>5722</v>
      </c>
      <c r="B987" s="711" t="s">
        <v>5969</v>
      </c>
      <c r="C987" s="711" t="s">
        <v>84</v>
      </c>
      <c r="D987" s="711" t="s">
        <v>5942</v>
      </c>
      <c r="E987" s="713">
        <v>137.34</v>
      </c>
    </row>
    <row r="988" spans="1:5">
      <c r="A988" s="712">
        <v>5724</v>
      </c>
      <c r="B988" s="711" t="s">
        <v>5970</v>
      </c>
      <c r="C988" s="711" t="s">
        <v>84</v>
      </c>
      <c r="D988" s="711" t="s">
        <v>5883</v>
      </c>
      <c r="E988" s="713">
        <v>34.950000000000003</v>
      </c>
    </row>
    <row r="989" spans="1:5">
      <c r="A989" s="712">
        <v>5727</v>
      </c>
      <c r="B989" s="711" t="s">
        <v>1383</v>
      </c>
      <c r="C989" s="711" t="s">
        <v>84</v>
      </c>
      <c r="D989" s="711" t="s">
        <v>5883</v>
      </c>
      <c r="E989" s="713">
        <v>6.44</v>
      </c>
    </row>
    <row r="990" spans="1:5">
      <c r="A990" s="712">
        <v>5729</v>
      </c>
      <c r="B990" s="711" t="s">
        <v>1384</v>
      </c>
      <c r="C990" s="711" t="s">
        <v>84</v>
      </c>
      <c r="D990" s="711" t="s">
        <v>5883</v>
      </c>
      <c r="E990" s="713">
        <v>26.22</v>
      </c>
    </row>
    <row r="991" spans="1:5">
      <c r="A991" s="712">
        <v>5730</v>
      </c>
      <c r="B991" s="711" t="s">
        <v>1385</v>
      </c>
      <c r="C991" s="711" t="s">
        <v>84</v>
      </c>
      <c r="D991" s="711" t="s">
        <v>5942</v>
      </c>
      <c r="E991" s="713">
        <v>26.22</v>
      </c>
    </row>
    <row r="992" spans="1:5">
      <c r="A992" s="712">
        <v>5735</v>
      </c>
      <c r="B992" s="711" t="s">
        <v>5971</v>
      </c>
      <c r="C992" s="711" t="s">
        <v>84</v>
      </c>
      <c r="D992" s="711" t="s">
        <v>5883</v>
      </c>
      <c r="E992" s="713">
        <v>17.96</v>
      </c>
    </row>
    <row r="993" spans="1:5">
      <c r="A993" s="712">
        <v>5736</v>
      </c>
      <c r="B993" s="711" t="s">
        <v>5972</v>
      </c>
      <c r="C993" s="711" t="s">
        <v>84</v>
      </c>
      <c r="D993" s="711" t="s">
        <v>5942</v>
      </c>
      <c r="E993" s="713">
        <v>28.65</v>
      </c>
    </row>
    <row r="994" spans="1:5">
      <c r="A994" s="712">
        <v>5738</v>
      </c>
      <c r="B994" s="711" t="s">
        <v>1386</v>
      </c>
      <c r="C994" s="711" t="s">
        <v>84</v>
      </c>
      <c r="D994" s="711" t="s">
        <v>5883</v>
      </c>
      <c r="E994" s="713">
        <v>23.32</v>
      </c>
    </row>
    <row r="995" spans="1:5">
      <c r="A995" s="712">
        <v>5739</v>
      </c>
      <c r="B995" s="711" t="s">
        <v>1387</v>
      </c>
      <c r="C995" s="711" t="s">
        <v>84</v>
      </c>
      <c r="D995" s="711" t="s">
        <v>5883</v>
      </c>
      <c r="E995" s="713">
        <v>29.18</v>
      </c>
    </row>
    <row r="996" spans="1:5">
      <c r="A996" s="712">
        <v>5741</v>
      </c>
      <c r="B996" s="711" t="s">
        <v>5973</v>
      </c>
      <c r="C996" s="711" t="s">
        <v>84</v>
      </c>
      <c r="D996" s="711" t="s">
        <v>5883</v>
      </c>
      <c r="E996" s="713">
        <v>27.29</v>
      </c>
    </row>
    <row r="997" spans="1:5">
      <c r="A997" s="712">
        <v>5742</v>
      </c>
      <c r="B997" s="711" t="s">
        <v>5974</v>
      </c>
      <c r="C997" s="711" t="s">
        <v>84</v>
      </c>
      <c r="D997" s="711" t="s">
        <v>5942</v>
      </c>
      <c r="E997" s="713">
        <v>17.47</v>
      </c>
    </row>
    <row r="998" spans="1:5">
      <c r="A998" s="712">
        <v>5747</v>
      </c>
      <c r="B998" s="711" t="s">
        <v>5975</v>
      </c>
      <c r="C998" s="711" t="s">
        <v>84</v>
      </c>
      <c r="D998" s="711" t="s">
        <v>5942</v>
      </c>
      <c r="E998" s="713">
        <v>100.16</v>
      </c>
    </row>
    <row r="999" spans="1:5">
      <c r="A999" s="712">
        <v>5751</v>
      </c>
      <c r="B999" s="711" t="s">
        <v>1388</v>
      </c>
      <c r="C999" s="711" t="s">
        <v>84</v>
      </c>
      <c r="D999" s="711" t="s">
        <v>5883</v>
      </c>
      <c r="E999" s="713">
        <v>18.13</v>
      </c>
    </row>
    <row r="1000" spans="1:5">
      <c r="A1000" s="712">
        <v>5754</v>
      </c>
      <c r="B1000" s="711" t="s">
        <v>1389</v>
      </c>
      <c r="C1000" s="711" t="s">
        <v>84</v>
      </c>
      <c r="D1000" s="711" t="s">
        <v>5883</v>
      </c>
      <c r="E1000" s="713">
        <v>15.27</v>
      </c>
    </row>
    <row r="1001" spans="1:5">
      <c r="A1001" s="712">
        <v>5763</v>
      </c>
      <c r="B1001" s="711" t="s">
        <v>1390</v>
      </c>
      <c r="C1001" s="711" t="s">
        <v>84</v>
      </c>
      <c r="D1001" s="711" t="s">
        <v>5883</v>
      </c>
      <c r="E1001" s="713">
        <v>26.4</v>
      </c>
    </row>
    <row r="1002" spans="1:5">
      <c r="A1002" s="712">
        <v>5765</v>
      </c>
      <c r="B1002" s="711" t="s">
        <v>1391</v>
      </c>
      <c r="C1002" s="711" t="s">
        <v>84</v>
      </c>
      <c r="D1002" s="711" t="s">
        <v>5883</v>
      </c>
      <c r="E1002" s="713">
        <v>1.92</v>
      </c>
    </row>
    <row r="1003" spans="1:5">
      <c r="A1003" s="712">
        <v>5766</v>
      </c>
      <c r="B1003" s="711" t="s">
        <v>1392</v>
      </c>
      <c r="C1003" s="711" t="s">
        <v>84</v>
      </c>
      <c r="D1003" s="711" t="s">
        <v>5942</v>
      </c>
      <c r="E1003" s="713">
        <v>3.33</v>
      </c>
    </row>
    <row r="1004" spans="1:5">
      <c r="A1004" s="712">
        <v>5779</v>
      </c>
      <c r="B1004" s="711" t="s">
        <v>1393</v>
      </c>
      <c r="C1004" s="711" t="s">
        <v>84</v>
      </c>
      <c r="D1004" s="711" t="s">
        <v>5883</v>
      </c>
      <c r="E1004" s="713">
        <v>39.479999999999997</v>
      </c>
    </row>
    <row r="1005" spans="1:5">
      <c r="A1005" s="712">
        <v>5787</v>
      </c>
      <c r="B1005" s="711" t="s">
        <v>5976</v>
      </c>
      <c r="C1005" s="711" t="s">
        <v>84</v>
      </c>
      <c r="D1005" s="711" t="s">
        <v>5942</v>
      </c>
      <c r="E1005" s="713">
        <v>44.57</v>
      </c>
    </row>
    <row r="1006" spans="1:5">
      <c r="A1006" s="712">
        <v>5797</v>
      </c>
      <c r="B1006" s="711" t="s">
        <v>1394</v>
      </c>
      <c r="C1006" s="711" t="s">
        <v>84</v>
      </c>
      <c r="D1006" s="711" t="s">
        <v>5883</v>
      </c>
      <c r="E1006" s="713">
        <v>3.62</v>
      </c>
    </row>
    <row r="1007" spans="1:5">
      <c r="A1007" s="712">
        <v>5800</v>
      </c>
      <c r="B1007" s="711" t="s">
        <v>5977</v>
      </c>
      <c r="C1007" s="711" t="s">
        <v>84</v>
      </c>
      <c r="D1007" s="711" t="s">
        <v>5884</v>
      </c>
      <c r="E1007" s="713">
        <v>0.33</v>
      </c>
    </row>
    <row r="1008" spans="1:5">
      <c r="A1008" s="712">
        <v>7032</v>
      </c>
      <c r="B1008" s="711" t="s">
        <v>1395</v>
      </c>
      <c r="C1008" s="711" t="s">
        <v>84</v>
      </c>
      <c r="D1008" s="711" t="s">
        <v>5883</v>
      </c>
      <c r="E1008" s="713">
        <v>3.52</v>
      </c>
    </row>
    <row r="1009" spans="1:5">
      <c r="A1009" s="712">
        <v>7033</v>
      </c>
      <c r="B1009" s="711" t="s">
        <v>1396</v>
      </c>
      <c r="C1009" s="711" t="s">
        <v>84</v>
      </c>
      <c r="D1009" s="711" t="s">
        <v>5883</v>
      </c>
      <c r="E1009" s="713">
        <v>0.57999999999999996</v>
      </c>
    </row>
    <row r="1010" spans="1:5">
      <c r="A1010" s="712">
        <v>7034</v>
      </c>
      <c r="B1010" s="711" t="s">
        <v>1397</v>
      </c>
      <c r="C1010" s="711" t="s">
        <v>84</v>
      </c>
      <c r="D1010" s="711" t="s">
        <v>5883</v>
      </c>
      <c r="E1010" s="713">
        <v>6.61</v>
      </c>
    </row>
    <row r="1011" spans="1:5">
      <c r="A1011" s="712">
        <v>7035</v>
      </c>
      <c r="B1011" s="711" t="s">
        <v>1398</v>
      </c>
      <c r="C1011" s="711" t="s">
        <v>84</v>
      </c>
      <c r="D1011" s="711" t="s">
        <v>5942</v>
      </c>
      <c r="E1011" s="713">
        <v>135.36000000000001</v>
      </c>
    </row>
    <row r="1012" spans="1:5">
      <c r="A1012" s="712">
        <v>7038</v>
      </c>
      <c r="B1012" s="711" t="s">
        <v>1399</v>
      </c>
      <c r="C1012" s="711" t="s">
        <v>84</v>
      </c>
      <c r="D1012" s="711" t="s">
        <v>5883</v>
      </c>
      <c r="E1012" s="713">
        <v>26.67</v>
      </c>
    </row>
    <row r="1013" spans="1:5">
      <c r="A1013" s="712">
        <v>7039</v>
      </c>
      <c r="B1013" s="711" t="s">
        <v>1400</v>
      </c>
      <c r="C1013" s="711" t="s">
        <v>84</v>
      </c>
      <c r="D1013" s="711" t="s">
        <v>5883</v>
      </c>
      <c r="E1013" s="713">
        <v>3.7</v>
      </c>
    </row>
    <row r="1014" spans="1:5">
      <c r="A1014" s="712">
        <v>7040</v>
      </c>
      <c r="B1014" s="711" t="s">
        <v>1401</v>
      </c>
      <c r="C1014" s="711" t="s">
        <v>84</v>
      </c>
      <c r="D1014" s="711" t="s">
        <v>5883</v>
      </c>
      <c r="E1014" s="713">
        <v>33.380000000000003</v>
      </c>
    </row>
    <row r="1015" spans="1:5">
      <c r="A1015" s="712">
        <v>7044</v>
      </c>
      <c r="B1015" s="711" t="s">
        <v>5978</v>
      </c>
      <c r="C1015" s="711" t="s">
        <v>84</v>
      </c>
      <c r="D1015" s="711" t="s">
        <v>5884</v>
      </c>
      <c r="E1015" s="713">
        <v>0.22</v>
      </c>
    </row>
    <row r="1016" spans="1:5">
      <c r="A1016" s="712">
        <v>7045</v>
      </c>
      <c r="B1016" s="711" t="s">
        <v>5979</v>
      </c>
      <c r="C1016" s="711" t="s">
        <v>84</v>
      </c>
      <c r="D1016" s="711" t="s">
        <v>5884</v>
      </c>
      <c r="E1016" s="713">
        <v>0.02</v>
      </c>
    </row>
    <row r="1017" spans="1:5">
      <c r="A1017" s="712">
        <v>7046</v>
      </c>
      <c r="B1017" s="711" t="s">
        <v>5980</v>
      </c>
      <c r="C1017" s="711" t="s">
        <v>84</v>
      </c>
      <c r="D1017" s="711" t="s">
        <v>5884</v>
      </c>
      <c r="E1017" s="713">
        <v>0.24</v>
      </c>
    </row>
    <row r="1018" spans="1:5">
      <c r="A1018" s="712">
        <v>7047</v>
      </c>
      <c r="B1018" s="711" t="s">
        <v>5981</v>
      </c>
      <c r="C1018" s="711" t="s">
        <v>84</v>
      </c>
      <c r="D1018" s="711" t="s">
        <v>5942</v>
      </c>
      <c r="E1018" s="713">
        <v>7.84</v>
      </c>
    </row>
    <row r="1019" spans="1:5">
      <c r="A1019" s="712">
        <v>7051</v>
      </c>
      <c r="B1019" s="711" t="s">
        <v>1402</v>
      </c>
      <c r="C1019" s="711" t="s">
        <v>84</v>
      </c>
      <c r="D1019" s="711" t="s">
        <v>5883</v>
      </c>
      <c r="E1019" s="713">
        <v>23.66</v>
      </c>
    </row>
    <row r="1020" spans="1:5">
      <c r="A1020" s="712">
        <v>7052</v>
      </c>
      <c r="B1020" s="711" t="s">
        <v>1403</v>
      </c>
      <c r="C1020" s="711" t="s">
        <v>84</v>
      </c>
      <c r="D1020" s="711" t="s">
        <v>5883</v>
      </c>
      <c r="E1020" s="713">
        <v>3.28</v>
      </c>
    </row>
    <row r="1021" spans="1:5">
      <c r="A1021" s="712">
        <v>7053</v>
      </c>
      <c r="B1021" s="711" t="s">
        <v>1404</v>
      </c>
      <c r="C1021" s="711" t="s">
        <v>84</v>
      </c>
      <c r="D1021" s="711" t="s">
        <v>5883</v>
      </c>
      <c r="E1021" s="713">
        <v>29.61</v>
      </c>
    </row>
    <row r="1022" spans="1:5">
      <c r="A1022" s="712">
        <v>7054</v>
      </c>
      <c r="B1022" s="711" t="s">
        <v>1405</v>
      </c>
      <c r="C1022" s="711" t="s">
        <v>84</v>
      </c>
      <c r="D1022" s="711" t="s">
        <v>5942</v>
      </c>
      <c r="E1022" s="713">
        <v>56.54</v>
      </c>
    </row>
    <row r="1023" spans="1:5">
      <c r="A1023" s="712">
        <v>7058</v>
      </c>
      <c r="B1023" s="711" t="s">
        <v>5982</v>
      </c>
      <c r="C1023" s="711" t="s">
        <v>84</v>
      </c>
      <c r="D1023" s="711" t="s">
        <v>5883</v>
      </c>
      <c r="E1023" s="713">
        <v>13.64</v>
      </c>
    </row>
    <row r="1024" spans="1:5">
      <c r="A1024" s="712">
        <v>7059</v>
      </c>
      <c r="B1024" s="711" t="s">
        <v>5983</v>
      </c>
      <c r="C1024" s="711" t="s">
        <v>84</v>
      </c>
      <c r="D1024" s="711" t="s">
        <v>5883</v>
      </c>
      <c r="E1024" s="713">
        <v>2.5099999999999998</v>
      </c>
    </row>
    <row r="1025" spans="1:5">
      <c r="A1025" s="712">
        <v>7060</v>
      </c>
      <c r="B1025" s="711" t="s">
        <v>5984</v>
      </c>
      <c r="C1025" s="711" t="s">
        <v>84</v>
      </c>
      <c r="D1025" s="711" t="s">
        <v>5883</v>
      </c>
      <c r="E1025" s="713">
        <v>25.58</v>
      </c>
    </row>
    <row r="1026" spans="1:5">
      <c r="A1026" s="712">
        <v>7061</v>
      </c>
      <c r="B1026" s="711" t="s">
        <v>5985</v>
      </c>
      <c r="C1026" s="711" t="s">
        <v>84</v>
      </c>
      <c r="D1026" s="711" t="s">
        <v>5942</v>
      </c>
      <c r="E1026" s="713">
        <v>51.61</v>
      </c>
    </row>
    <row r="1027" spans="1:5">
      <c r="A1027" s="712">
        <v>7063</v>
      </c>
      <c r="B1027" s="711" t="s">
        <v>1406</v>
      </c>
      <c r="C1027" s="711" t="s">
        <v>84</v>
      </c>
      <c r="D1027" s="711" t="s">
        <v>5883</v>
      </c>
      <c r="E1027" s="713">
        <v>11.27</v>
      </c>
    </row>
    <row r="1028" spans="1:5">
      <c r="A1028" s="712">
        <v>7064</v>
      </c>
      <c r="B1028" s="711" t="s">
        <v>1407</v>
      </c>
      <c r="C1028" s="711" t="s">
        <v>84</v>
      </c>
      <c r="D1028" s="711" t="s">
        <v>5883</v>
      </c>
      <c r="E1028" s="713">
        <v>1.56</v>
      </c>
    </row>
    <row r="1029" spans="1:5">
      <c r="A1029" s="712">
        <v>7065</v>
      </c>
      <c r="B1029" s="711" t="s">
        <v>1408</v>
      </c>
      <c r="C1029" s="711" t="s">
        <v>84</v>
      </c>
      <c r="D1029" s="711" t="s">
        <v>5883</v>
      </c>
      <c r="E1029" s="713">
        <v>12.33</v>
      </c>
    </row>
    <row r="1030" spans="1:5">
      <c r="A1030" s="712">
        <v>7066</v>
      </c>
      <c r="B1030" s="711" t="s">
        <v>1409</v>
      </c>
      <c r="C1030" s="711" t="s">
        <v>84</v>
      </c>
      <c r="D1030" s="711" t="s">
        <v>5942</v>
      </c>
      <c r="E1030" s="713">
        <v>108.88</v>
      </c>
    </row>
    <row r="1031" spans="1:5">
      <c r="A1031" s="712">
        <v>53786</v>
      </c>
      <c r="B1031" s="711" t="s">
        <v>5986</v>
      </c>
      <c r="C1031" s="711" t="s">
        <v>84</v>
      </c>
      <c r="D1031" s="711" t="s">
        <v>5942</v>
      </c>
      <c r="E1031" s="713">
        <v>33.799999999999997</v>
      </c>
    </row>
    <row r="1032" spans="1:5">
      <c r="A1032" s="712">
        <v>53788</v>
      </c>
      <c r="B1032" s="711" t="s">
        <v>1410</v>
      </c>
      <c r="C1032" s="711" t="s">
        <v>84</v>
      </c>
      <c r="D1032" s="711" t="s">
        <v>5942</v>
      </c>
      <c r="E1032" s="713">
        <v>36.19</v>
      </c>
    </row>
    <row r="1033" spans="1:5">
      <c r="A1033" s="712">
        <v>53792</v>
      </c>
      <c r="B1033" s="711" t="s">
        <v>5987</v>
      </c>
      <c r="C1033" s="711" t="s">
        <v>84</v>
      </c>
      <c r="D1033" s="711" t="s">
        <v>5942</v>
      </c>
      <c r="E1033" s="713">
        <v>64.16</v>
      </c>
    </row>
    <row r="1034" spans="1:5">
      <c r="A1034" s="712">
        <v>53794</v>
      </c>
      <c r="B1034" s="711" t="s">
        <v>5988</v>
      </c>
      <c r="C1034" s="711" t="s">
        <v>84</v>
      </c>
      <c r="D1034" s="711" t="s">
        <v>5883</v>
      </c>
      <c r="E1034" s="713">
        <v>35</v>
      </c>
    </row>
    <row r="1035" spans="1:5">
      <c r="A1035" s="712">
        <v>53797</v>
      </c>
      <c r="B1035" s="711" t="s">
        <v>1411</v>
      </c>
      <c r="C1035" s="711" t="s">
        <v>84</v>
      </c>
      <c r="D1035" s="711" t="s">
        <v>5942</v>
      </c>
      <c r="E1035" s="713">
        <v>73.790000000000006</v>
      </c>
    </row>
    <row r="1036" spans="1:5">
      <c r="A1036" s="712">
        <v>53804</v>
      </c>
      <c r="B1036" s="711" t="s">
        <v>1412</v>
      </c>
      <c r="C1036" s="711" t="s">
        <v>84</v>
      </c>
      <c r="D1036" s="711" t="s">
        <v>5883</v>
      </c>
      <c r="E1036" s="713">
        <v>2.83</v>
      </c>
    </row>
    <row r="1037" spans="1:5">
      <c r="A1037" s="712">
        <v>53806</v>
      </c>
      <c r="B1037" s="711" t="s">
        <v>5989</v>
      </c>
      <c r="C1037" s="711" t="s">
        <v>84</v>
      </c>
      <c r="D1037" s="711" t="s">
        <v>5883</v>
      </c>
      <c r="E1037" s="713">
        <v>45.03</v>
      </c>
    </row>
    <row r="1038" spans="1:5">
      <c r="A1038" s="712">
        <v>53810</v>
      </c>
      <c r="B1038" s="711" t="s">
        <v>5990</v>
      </c>
      <c r="C1038" s="711" t="s">
        <v>84</v>
      </c>
      <c r="D1038" s="711" t="s">
        <v>5883</v>
      </c>
      <c r="E1038" s="713">
        <v>45.31</v>
      </c>
    </row>
    <row r="1039" spans="1:5">
      <c r="A1039" s="712">
        <v>53814</v>
      </c>
      <c r="B1039" s="711" t="s">
        <v>5991</v>
      </c>
      <c r="C1039" s="711" t="s">
        <v>84</v>
      </c>
      <c r="D1039" s="711" t="s">
        <v>5883</v>
      </c>
      <c r="E1039" s="713">
        <v>148.41999999999999</v>
      </c>
    </row>
    <row r="1040" spans="1:5">
      <c r="A1040" s="712">
        <v>53817</v>
      </c>
      <c r="B1040" s="711" t="s">
        <v>5992</v>
      </c>
      <c r="C1040" s="711" t="s">
        <v>84</v>
      </c>
      <c r="D1040" s="711" t="s">
        <v>5942</v>
      </c>
      <c r="E1040" s="713">
        <v>39.56</v>
      </c>
    </row>
    <row r="1041" spans="1:5">
      <c r="A1041" s="712">
        <v>53818</v>
      </c>
      <c r="B1041" s="711" t="s">
        <v>1413</v>
      </c>
      <c r="C1041" s="711" t="s">
        <v>84</v>
      </c>
      <c r="D1041" s="711" t="s">
        <v>5883</v>
      </c>
      <c r="E1041" s="713">
        <v>5.15</v>
      </c>
    </row>
    <row r="1042" spans="1:5">
      <c r="A1042" s="712">
        <v>53827</v>
      </c>
      <c r="B1042" s="711" t="s">
        <v>1414</v>
      </c>
      <c r="C1042" s="711" t="s">
        <v>84</v>
      </c>
      <c r="D1042" s="711" t="s">
        <v>5942</v>
      </c>
      <c r="E1042" s="713">
        <v>72.23</v>
      </c>
    </row>
    <row r="1043" spans="1:5">
      <c r="A1043" s="712">
        <v>53829</v>
      </c>
      <c r="B1043" s="711" t="s">
        <v>1415</v>
      </c>
      <c r="C1043" s="711" t="s">
        <v>84</v>
      </c>
      <c r="D1043" s="711" t="s">
        <v>5942</v>
      </c>
      <c r="E1043" s="713">
        <v>73.790000000000006</v>
      </c>
    </row>
    <row r="1044" spans="1:5">
      <c r="A1044" s="712">
        <v>53831</v>
      </c>
      <c r="B1044" s="711" t="s">
        <v>1416</v>
      </c>
      <c r="C1044" s="711" t="s">
        <v>84</v>
      </c>
      <c r="D1044" s="711" t="s">
        <v>5942</v>
      </c>
      <c r="E1044" s="713">
        <v>121.88</v>
      </c>
    </row>
    <row r="1045" spans="1:5">
      <c r="A1045" s="712">
        <v>53840</v>
      </c>
      <c r="B1045" s="711" t="s">
        <v>1417</v>
      </c>
      <c r="C1045" s="711" t="s">
        <v>84</v>
      </c>
      <c r="D1045" s="711" t="s">
        <v>5883</v>
      </c>
      <c r="E1045" s="713">
        <v>1.54</v>
      </c>
    </row>
    <row r="1046" spans="1:5">
      <c r="A1046" s="712">
        <v>53841</v>
      </c>
      <c r="B1046" s="711" t="s">
        <v>1418</v>
      </c>
      <c r="C1046" s="711" t="s">
        <v>84</v>
      </c>
      <c r="D1046" s="711" t="s">
        <v>5883</v>
      </c>
      <c r="E1046" s="713">
        <v>1.07</v>
      </c>
    </row>
    <row r="1047" spans="1:5">
      <c r="A1047" s="712">
        <v>53849</v>
      </c>
      <c r="B1047" s="711" t="s">
        <v>1419</v>
      </c>
      <c r="C1047" s="711" t="s">
        <v>84</v>
      </c>
      <c r="D1047" s="711" t="s">
        <v>5942</v>
      </c>
      <c r="E1047" s="713">
        <v>53.02</v>
      </c>
    </row>
    <row r="1048" spans="1:5">
      <c r="A1048" s="712">
        <v>53857</v>
      </c>
      <c r="B1048" s="711" t="s">
        <v>5993</v>
      </c>
      <c r="C1048" s="711" t="s">
        <v>84</v>
      </c>
      <c r="D1048" s="711" t="s">
        <v>5883</v>
      </c>
      <c r="E1048" s="713">
        <v>26.94</v>
      </c>
    </row>
    <row r="1049" spans="1:5">
      <c r="A1049" s="712">
        <v>53858</v>
      </c>
      <c r="B1049" s="711" t="s">
        <v>5994</v>
      </c>
      <c r="C1049" s="711" t="s">
        <v>84</v>
      </c>
      <c r="D1049" s="711" t="s">
        <v>5942</v>
      </c>
      <c r="E1049" s="713">
        <v>50.67</v>
      </c>
    </row>
    <row r="1050" spans="1:5">
      <c r="A1050" s="712">
        <v>53861</v>
      </c>
      <c r="B1050" s="711" t="s">
        <v>5995</v>
      </c>
      <c r="C1050" s="711" t="s">
        <v>84</v>
      </c>
      <c r="D1050" s="711" t="s">
        <v>5883</v>
      </c>
      <c r="E1050" s="713">
        <v>37.36</v>
      </c>
    </row>
    <row r="1051" spans="1:5">
      <c r="A1051" s="712">
        <v>53863</v>
      </c>
      <c r="B1051" s="711" t="s">
        <v>1420</v>
      </c>
      <c r="C1051" s="711" t="s">
        <v>84</v>
      </c>
      <c r="D1051" s="711" t="s">
        <v>5883</v>
      </c>
      <c r="E1051" s="713">
        <v>1.38</v>
      </c>
    </row>
    <row r="1052" spans="1:5">
      <c r="A1052" s="712">
        <v>53865</v>
      </c>
      <c r="B1052" s="711" t="s">
        <v>1421</v>
      </c>
      <c r="C1052" s="711" t="s">
        <v>84</v>
      </c>
      <c r="D1052" s="711" t="s">
        <v>5942</v>
      </c>
      <c r="E1052" s="713">
        <v>29.86</v>
      </c>
    </row>
    <row r="1053" spans="1:5">
      <c r="A1053" s="712">
        <v>53866</v>
      </c>
      <c r="B1053" s="711" t="s">
        <v>5996</v>
      </c>
      <c r="C1053" s="711" t="s">
        <v>84</v>
      </c>
      <c r="D1053" s="711" t="s">
        <v>5942</v>
      </c>
      <c r="E1053" s="713">
        <v>1.27</v>
      </c>
    </row>
    <row r="1054" spans="1:5">
      <c r="A1054" s="712">
        <v>53882</v>
      </c>
      <c r="B1054" s="711" t="s">
        <v>5997</v>
      </c>
      <c r="C1054" s="711" t="s">
        <v>84</v>
      </c>
      <c r="D1054" s="711" t="s">
        <v>5883</v>
      </c>
      <c r="E1054" s="713">
        <v>20.58</v>
      </c>
    </row>
    <row r="1055" spans="1:5">
      <c r="A1055" s="712">
        <v>55263</v>
      </c>
      <c r="B1055" s="711" t="s">
        <v>1422</v>
      </c>
      <c r="C1055" s="711" t="s">
        <v>84</v>
      </c>
      <c r="D1055" s="711" t="s">
        <v>5942</v>
      </c>
      <c r="E1055" s="713">
        <v>40.81</v>
      </c>
    </row>
    <row r="1056" spans="1:5">
      <c r="A1056" s="712">
        <v>73303</v>
      </c>
      <c r="B1056" s="711" t="s">
        <v>1423</v>
      </c>
      <c r="C1056" s="711" t="s">
        <v>84</v>
      </c>
      <c r="D1056" s="711" t="s">
        <v>5883</v>
      </c>
      <c r="E1056" s="713">
        <v>4.3899999999999997</v>
      </c>
    </row>
    <row r="1057" spans="1:5">
      <c r="A1057" s="712">
        <v>73307</v>
      </c>
      <c r="B1057" s="711" t="s">
        <v>1424</v>
      </c>
      <c r="C1057" s="711" t="s">
        <v>84</v>
      </c>
      <c r="D1057" s="711" t="s">
        <v>5883</v>
      </c>
      <c r="E1057" s="713">
        <v>3.91</v>
      </c>
    </row>
    <row r="1058" spans="1:5">
      <c r="A1058" s="712">
        <v>73309</v>
      </c>
      <c r="B1058" s="711" t="s">
        <v>1425</v>
      </c>
      <c r="C1058" s="711" t="s">
        <v>84</v>
      </c>
      <c r="D1058" s="711" t="s">
        <v>5883</v>
      </c>
      <c r="E1058" s="713">
        <v>17.739999999999998</v>
      </c>
    </row>
    <row r="1059" spans="1:5">
      <c r="A1059" s="712">
        <v>73311</v>
      </c>
      <c r="B1059" s="711" t="s">
        <v>1426</v>
      </c>
      <c r="C1059" s="711" t="s">
        <v>84</v>
      </c>
      <c r="D1059" s="711" t="s">
        <v>5942</v>
      </c>
      <c r="E1059" s="713">
        <v>112.82</v>
      </c>
    </row>
    <row r="1060" spans="1:5">
      <c r="A1060" s="712">
        <v>73313</v>
      </c>
      <c r="B1060" s="711" t="s">
        <v>1427</v>
      </c>
      <c r="C1060" s="711" t="s">
        <v>84</v>
      </c>
      <c r="D1060" s="711" t="s">
        <v>5883</v>
      </c>
      <c r="E1060" s="713">
        <v>2.46</v>
      </c>
    </row>
    <row r="1061" spans="1:5">
      <c r="A1061" s="712">
        <v>73315</v>
      </c>
      <c r="B1061" s="711" t="s">
        <v>1428</v>
      </c>
      <c r="C1061" s="711" t="s">
        <v>84</v>
      </c>
      <c r="D1061" s="711" t="s">
        <v>5942</v>
      </c>
      <c r="E1061" s="713">
        <v>36.19</v>
      </c>
    </row>
    <row r="1062" spans="1:5">
      <c r="A1062" s="712">
        <v>73335</v>
      </c>
      <c r="B1062" s="711" t="s">
        <v>1429</v>
      </c>
      <c r="C1062" s="711" t="s">
        <v>84</v>
      </c>
      <c r="D1062" s="711" t="s">
        <v>5883</v>
      </c>
      <c r="E1062" s="713">
        <v>19.72</v>
      </c>
    </row>
    <row r="1063" spans="1:5">
      <c r="A1063" s="712">
        <v>73340</v>
      </c>
      <c r="B1063" s="711" t="s">
        <v>1430</v>
      </c>
      <c r="C1063" s="711" t="s">
        <v>84</v>
      </c>
      <c r="D1063" s="711" t="s">
        <v>5942</v>
      </c>
      <c r="E1063" s="713">
        <v>51.61</v>
      </c>
    </row>
    <row r="1064" spans="1:5">
      <c r="A1064" s="712">
        <v>83361</v>
      </c>
      <c r="B1064" s="711" t="s">
        <v>5998</v>
      </c>
      <c r="C1064" s="711" t="s">
        <v>84</v>
      </c>
      <c r="D1064" s="711" t="s">
        <v>5883</v>
      </c>
      <c r="E1064" s="713">
        <v>11.41</v>
      </c>
    </row>
    <row r="1065" spans="1:5">
      <c r="A1065" s="712">
        <v>83761</v>
      </c>
      <c r="B1065" s="711" t="s">
        <v>1431</v>
      </c>
      <c r="C1065" s="711" t="s">
        <v>84</v>
      </c>
      <c r="D1065" s="711" t="s">
        <v>5883</v>
      </c>
      <c r="E1065" s="713">
        <v>9.36</v>
      </c>
    </row>
    <row r="1066" spans="1:5">
      <c r="A1066" s="712">
        <v>83762</v>
      </c>
      <c r="B1066" s="711" t="s">
        <v>1432</v>
      </c>
      <c r="C1066" s="711" t="s">
        <v>84</v>
      </c>
      <c r="D1066" s="711" t="s">
        <v>5883</v>
      </c>
      <c r="E1066" s="713">
        <v>11.7</v>
      </c>
    </row>
    <row r="1067" spans="1:5">
      <c r="A1067" s="712">
        <v>83763</v>
      </c>
      <c r="B1067" s="711" t="s">
        <v>1433</v>
      </c>
      <c r="C1067" s="711" t="s">
        <v>84</v>
      </c>
      <c r="D1067" s="711" t="s">
        <v>5942</v>
      </c>
      <c r="E1067" s="713">
        <v>31.79</v>
      </c>
    </row>
    <row r="1068" spans="1:5">
      <c r="A1068" s="712">
        <v>83764</v>
      </c>
      <c r="B1068" s="711" t="s">
        <v>1434</v>
      </c>
      <c r="C1068" s="711" t="s">
        <v>84</v>
      </c>
      <c r="D1068" s="711" t="s">
        <v>5883</v>
      </c>
      <c r="E1068" s="713">
        <v>1.05</v>
      </c>
    </row>
    <row r="1069" spans="1:5">
      <c r="A1069" s="712">
        <v>87026</v>
      </c>
      <c r="B1069" s="711" t="s">
        <v>1435</v>
      </c>
      <c r="C1069" s="711" t="s">
        <v>84</v>
      </c>
      <c r="D1069" s="711" t="s">
        <v>5883</v>
      </c>
      <c r="E1069" s="713">
        <v>0.21</v>
      </c>
    </row>
    <row r="1070" spans="1:5">
      <c r="A1070" s="712">
        <v>87441</v>
      </c>
      <c r="B1070" s="711" t="s">
        <v>1436</v>
      </c>
      <c r="C1070" s="711" t="s">
        <v>84</v>
      </c>
      <c r="D1070" s="711" t="s">
        <v>5884</v>
      </c>
      <c r="E1070" s="713">
        <v>0.34</v>
      </c>
    </row>
    <row r="1071" spans="1:5">
      <c r="A1071" s="712">
        <v>87442</v>
      </c>
      <c r="B1071" s="711" t="s">
        <v>1437</v>
      </c>
      <c r="C1071" s="711" t="s">
        <v>84</v>
      </c>
      <c r="D1071" s="711" t="s">
        <v>5884</v>
      </c>
      <c r="E1071" s="713">
        <v>0.04</v>
      </c>
    </row>
    <row r="1072" spans="1:5">
      <c r="A1072" s="712">
        <v>87443</v>
      </c>
      <c r="B1072" s="711" t="s">
        <v>1438</v>
      </c>
      <c r="C1072" s="711" t="s">
        <v>84</v>
      </c>
      <c r="D1072" s="711" t="s">
        <v>5884</v>
      </c>
      <c r="E1072" s="713">
        <v>0.32</v>
      </c>
    </row>
    <row r="1073" spans="1:5">
      <c r="A1073" s="712">
        <v>87444</v>
      </c>
      <c r="B1073" s="711" t="s">
        <v>1439</v>
      </c>
      <c r="C1073" s="711" t="s">
        <v>84</v>
      </c>
      <c r="D1073" s="711" t="s">
        <v>5942</v>
      </c>
      <c r="E1073" s="713">
        <v>2.69</v>
      </c>
    </row>
    <row r="1074" spans="1:5">
      <c r="A1074" s="712">
        <v>88387</v>
      </c>
      <c r="B1074" s="711" t="s">
        <v>1440</v>
      </c>
      <c r="C1074" s="711" t="s">
        <v>84</v>
      </c>
      <c r="D1074" s="711" t="s">
        <v>5884</v>
      </c>
      <c r="E1074" s="713">
        <v>0.67</v>
      </c>
    </row>
    <row r="1075" spans="1:5">
      <c r="A1075" s="712">
        <v>88389</v>
      </c>
      <c r="B1075" s="711" t="s">
        <v>1441</v>
      </c>
      <c r="C1075" s="711" t="s">
        <v>84</v>
      </c>
      <c r="D1075" s="711" t="s">
        <v>5884</v>
      </c>
      <c r="E1075" s="713">
        <v>7.0000000000000007E-2</v>
      </c>
    </row>
    <row r="1076" spans="1:5">
      <c r="A1076" s="712">
        <v>88390</v>
      </c>
      <c r="B1076" s="711" t="s">
        <v>1442</v>
      </c>
      <c r="C1076" s="711" t="s">
        <v>84</v>
      </c>
      <c r="D1076" s="711" t="s">
        <v>5884</v>
      </c>
      <c r="E1076" s="713">
        <v>0.83</v>
      </c>
    </row>
    <row r="1077" spans="1:5">
      <c r="A1077" s="712">
        <v>88391</v>
      </c>
      <c r="B1077" s="711" t="s">
        <v>1443</v>
      </c>
      <c r="C1077" s="711" t="s">
        <v>84</v>
      </c>
      <c r="D1077" s="711" t="s">
        <v>5884</v>
      </c>
      <c r="E1077" s="713">
        <v>2.06</v>
      </c>
    </row>
    <row r="1078" spans="1:5">
      <c r="A1078" s="712">
        <v>88394</v>
      </c>
      <c r="B1078" s="711" t="s">
        <v>1444</v>
      </c>
      <c r="C1078" s="711" t="s">
        <v>84</v>
      </c>
      <c r="D1078" s="711" t="s">
        <v>5884</v>
      </c>
      <c r="E1078" s="713">
        <v>0.79</v>
      </c>
    </row>
    <row r="1079" spans="1:5">
      <c r="A1079" s="712">
        <v>88395</v>
      </c>
      <c r="B1079" s="711" t="s">
        <v>1445</v>
      </c>
      <c r="C1079" s="711" t="s">
        <v>84</v>
      </c>
      <c r="D1079" s="711" t="s">
        <v>5884</v>
      </c>
      <c r="E1079" s="713">
        <v>0.09</v>
      </c>
    </row>
    <row r="1080" spans="1:5">
      <c r="A1080" s="712">
        <v>88396</v>
      </c>
      <c r="B1080" s="711" t="s">
        <v>1446</v>
      </c>
      <c r="C1080" s="711" t="s">
        <v>84</v>
      </c>
      <c r="D1080" s="711" t="s">
        <v>5884</v>
      </c>
      <c r="E1080" s="713">
        <v>0.99</v>
      </c>
    </row>
    <row r="1081" spans="1:5">
      <c r="A1081" s="712">
        <v>88397</v>
      </c>
      <c r="B1081" s="711" t="s">
        <v>1447</v>
      </c>
      <c r="C1081" s="711" t="s">
        <v>84</v>
      </c>
      <c r="D1081" s="711" t="s">
        <v>5884</v>
      </c>
      <c r="E1081" s="713">
        <v>3.09</v>
      </c>
    </row>
    <row r="1082" spans="1:5">
      <c r="A1082" s="712">
        <v>88400</v>
      </c>
      <c r="B1082" s="711" t="s">
        <v>1448</v>
      </c>
      <c r="C1082" s="711" t="s">
        <v>84</v>
      </c>
      <c r="D1082" s="711" t="s">
        <v>5884</v>
      </c>
      <c r="E1082" s="713">
        <v>0.63</v>
      </c>
    </row>
    <row r="1083" spans="1:5">
      <c r="A1083" s="712">
        <v>88401</v>
      </c>
      <c r="B1083" s="711" t="s">
        <v>1449</v>
      </c>
      <c r="C1083" s="711" t="s">
        <v>84</v>
      </c>
      <c r="D1083" s="711" t="s">
        <v>5884</v>
      </c>
      <c r="E1083" s="713">
        <v>7.0000000000000007E-2</v>
      </c>
    </row>
    <row r="1084" spans="1:5">
      <c r="A1084" s="712">
        <v>88402</v>
      </c>
      <c r="B1084" s="711" t="s">
        <v>1450</v>
      </c>
      <c r="C1084" s="711" t="s">
        <v>84</v>
      </c>
      <c r="D1084" s="711" t="s">
        <v>5884</v>
      </c>
      <c r="E1084" s="713">
        <v>0.79</v>
      </c>
    </row>
    <row r="1085" spans="1:5">
      <c r="A1085" s="712">
        <v>88403</v>
      </c>
      <c r="B1085" s="711" t="s">
        <v>1451</v>
      </c>
      <c r="C1085" s="711" t="s">
        <v>84</v>
      </c>
      <c r="D1085" s="711" t="s">
        <v>5884</v>
      </c>
      <c r="E1085" s="713">
        <v>1.24</v>
      </c>
    </row>
    <row r="1086" spans="1:5">
      <c r="A1086" s="712">
        <v>88419</v>
      </c>
      <c r="B1086" s="711" t="s">
        <v>5999</v>
      </c>
      <c r="C1086" s="711" t="s">
        <v>84</v>
      </c>
      <c r="D1086" s="711" t="s">
        <v>5884</v>
      </c>
      <c r="E1086" s="713">
        <v>4.12</v>
      </c>
    </row>
    <row r="1087" spans="1:5">
      <c r="A1087" s="712">
        <v>88422</v>
      </c>
      <c r="B1087" s="711" t="s">
        <v>6000</v>
      </c>
      <c r="C1087" s="711" t="s">
        <v>84</v>
      </c>
      <c r="D1087" s="711" t="s">
        <v>5884</v>
      </c>
      <c r="E1087" s="713">
        <v>0.48</v>
      </c>
    </row>
    <row r="1088" spans="1:5">
      <c r="A1088" s="712">
        <v>88425</v>
      </c>
      <c r="B1088" s="711" t="s">
        <v>6001</v>
      </c>
      <c r="C1088" s="711" t="s">
        <v>84</v>
      </c>
      <c r="D1088" s="711" t="s">
        <v>5884</v>
      </c>
      <c r="E1088" s="713">
        <v>4.5</v>
      </c>
    </row>
    <row r="1089" spans="1:5">
      <c r="A1089" s="712">
        <v>88427</v>
      </c>
      <c r="B1089" s="711" t="s">
        <v>6002</v>
      </c>
      <c r="C1089" s="711" t="s">
        <v>84</v>
      </c>
      <c r="D1089" s="711" t="s">
        <v>5884</v>
      </c>
      <c r="E1089" s="713">
        <v>3.14</v>
      </c>
    </row>
    <row r="1090" spans="1:5">
      <c r="A1090" s="712">
        <v>88434</v>
      </c>
      <c r="B1090" s="711" t="s">
        <v>6003</v>
      </c>
      <c r="C1090" s="711" t="s">
        <v>84</v>
      </c>
      <c r="D1090" s="711" t="s">
        <v>5884</v>
      </c>
      <c r="E1090" s="713">
        <v>5.46</v>
      </c>
    </row>
    <row r="1091" spans="1:5">
      <c r="A1091" s="712">
        <v>88435</v>
      </c>
      <c r="B1091" s="711" t="s">
        <v>6004</v>
      </c>
      <c r="C1091" s="711" t="s">
        <v>84</v>
      </c>
      <c r="D1091" s="711" t="s">
        <v>5884</v>
      </c>
      <c r="E1091" s="713">
        <v>0.64</v>
      </c>
    </row>
    <row r="1092" spans="1:5">
      <c r="A1092" s="712">
        <v>88436</v>
      </c>
      <c r="B1092" s="711" t="s">
        <v>6005</v>
      </c>
      <c r="C1092" s="711" t="s">
        <v>84</v>
      </c>
      <c r="D1092" s="711" t="s">
        <v>5884</v>
      </c>
      <c r="E1092" s="713">
        <v>5.97</v>
      </c>
    </row>
    <row r="1093" spans="1:5">
      <c r="A1093" s="712">
        <v>88437</v>
      </c>
      <c r="B1093" s="711" t="s">
        <v>6006</v>
      </c>
      <c r="C1093" s="711" t="s">
        <v>84</v>
      </c>
      <c r="D1093" s="711" t="s">
        <v>5884</v>
      </c>
      <c r="E1093" s="713">
        <v>3.14</v>
      </c>
    </row>
    <row r="1094" spans="1:5">
      <c r="A1094" s="712">
        <v>88569</v>
      </c>
      <c r="B1094" s="711" t="s">
        <v>1452</v>
      </c>
      <c r="C1094" s="711" t="s">
        <v>84</v>
      </c>
      <c r="D1094" s="711" t="s">
        <v>5883</v>
      </c>
      <c r="E1094" s="713">
        <v>2.46</v>
      </c>
    </row>
    <row r="1095" spans="1:5">
      <c r="A1095" s="712">
        <v>88570</v>
      </c>
      <c r="B1095" s="711" t="s">
        <v>1453</v>
      </c>
      <c r="C1095" s="711" t="s">
        <v>84</v>
      </c>
      <c r="D1095" s="711" t="s">
        <v>5883</v>
      </c>
      <c r="E1095" s="713">
        <v>0.53</v>
      </c>
    </row>
    <row r="1096" spans="1:5">
      <c r="A1096" s="712">
        <v>88826</v>
      </c>
      <c r="B1096" s="711" t="s">
        <v>1454</v>
      </c>
      <c r="C1096" s="711" t="s">
        <v>84</v>
      </c>
      <c r="D1096" s="711" t="s">
        <v>5942</v>
      </c>
      <c r="E1096" s="713">
        <v>0.25</v>
      </c>
    </row>
    <row r="1097" spans="1:5">
      <c r="A1097" s="712">
        <v>88827</v>
      </c>
      <c r="B1097" s="711" t="s">
        <v>1455</v>
      </c>
      <c r="C1097" s="711" t="s">
        <v>84</v>
      </c>
      <c r="D1097" s="711" t="s">
        <v>5942</v>
      </c>
      <c r="E1097" s="713">
        <v>0.03</v>
      </c>
    </row>
    <row r="1098" spans="1:5">
      <c r="A1098" s="712">
        <v>88828</v>
      </c>
      <c r="B1098" s="711" t="s">
        <v>1456</v>
      </c>
      <c r="C1098" s="711" t="s">
        <v>84</v>
      </c>
      <c r="D1098" s="711" t="s">
        <v>5942</v>
      </c>
      <c r="E1098" s="713">
        <v>0.23</v>
      </c>
    </row>
    <row r="1099" spans="1:5">
      <c r="A1099" s="712">
        <v>88829</v>
      </c>
      <c r="B1099" s="711" t="s">
        <v>1457</v>
      </c>
      <c r="C1099" s="711" t="s">
        <v>84</v>
      </c>
      <c r="D1099" s="711" t="s">
        <v>5884</v>
      </c>
      <c r="E1099" s="713">
        <v>0.82</v>
      </c>
    </row>
    <row r="1100" spans="1:5">
      <c r="A1100" s="712">
        <v>88832</v>
      </c>
      <c r="B1100" s="711" t="s">
        <v>6007</v>
      </c>
      <c r="C1100" s="711" t="s">
        <v>84</v>
      </c>
      <c r="D1100" s="711" t="s">
        <v>5883</v>
      </c>
      <c r="E1100" s="713">
        <v>25.11</v>
      </c>
    </row>
    <row r="1101" spans="1:5">
      <c r="A1101" s="712">
        <v>88834</v>
      </c>
      <c r="B1101" s="711" t="s">
        <v>6008</v>
      </c>
      <c r="C1101" s="711" t="s">
        <v>84</v>
      </c>
      <c r="D1101" s="711" t="s">
        <v>5883</v>
      </c>
      <c r="E1101" s="713">
        <v>3.4</v>
      </c>
    </row>
    <row r="1102" spans="1:5">
      <c r="A1102" s="712">
        <v>88835</v>
      </c>
      <c r="B1102" s="711" t="s">
        <v>6009</v>
      </c>
      <c r="C1102" s="711" t="s">
        <v>84</v>
      </c>
      <c r="D1102" s="711" t="s">
        <v>5883</v>
      </c>
      <c r="E1102" s="713">
        <v>31.39</v>
      </c>
    </row>
    <row r="1103" spans="1:5">
      <c r="A1103" s="712">
        <v>88836</v>
      </c>
      <c r="B1103" s="711" t="s">
        <v>6010</v>
      </c>
      <c r="C1103" s="711" t="s">
        <v>84</v>
      </c>
      <c r="D1103" s="711" t="s">
        <v>5942</v>
      </c>
      <c r="E1103" s="713">
        <v>40.43</v>
      </c>
    </row>
    <row r="1104" spans="1:5">
      <c r="A1104" s="712">
        <v>88839</v>
      </c>
      <c r="B1104" s="711" t="s">
        <v>6011</v>
      </c>
      <c r="C1104" s="711" t="s">
        <v>84</v>
      </c>
      <c r="D1104" s="711" t="s">
        <v>5883</v>
      </c>
      <c r="E1104" s="713">
        <v>20.46</v>
      </c>
    </row>
    <row r="1105" spans="1:5">
      <c r="A1105" s="712">
        <v>88840</v>
      </c>
      <c r="B1105" s="711" t="s">
        <v>6012</v>
      </c>
      <c r="C1105" s="711" t="s">
        <v>84</v>
      </c>
      <c r="D1105" s="711" t="s">
        <v>5883</v>
      </c>
      <c r="E1105" s="713">
        <v>4.5999999999999996</v>
      </c>
    </row>
    <row r="1106" spans="1:5">
      <c r="A1106" s="712">
        <v>88841</v>
      </c>
      <c r="B1106" s="711" t="s">
        <v>6013</v>
      </c>
      <c r="C1106" s="711" t="s">
        <v>84</v>
      </c>
      <c r="D1106" s="711" t="s">
        <v>5883</v>
      </c>
      <c r="E1106" s="713">
        <v>36.58</v>
      </c>
    </row>
    <row r="1107" spans="1:5">
      <c r="A1107" s="712">
        <v>88842</v>
      </c>
      <c r="B1107" s="711" t="s">
        <v>6014</v>
      </c>
      <c r="C1107" s="711" t="s">
        <v>84</v>
      </c>
      <c r="D1107" s="711" t="s">
        <v>5942</v>
      </c>
      <c r="E1107" s="713">
        <v>49.49</v>
      </c>
    </row>
    <row r="1108" spans="1:5">
      <c r="A1108" s="712">
        <v>88847</v>
      </c>
      <c r="B1108" s="711" t="s">
        <v>6015</v>
      </c>
      <c r="C1108" s="711" t="s">
        <v>84</v>
      </c>
      <c r="D1108" s="711" t="s">
        <v>5883</v>
      </c>
      <c r="E1108" s="713">
        <v>14.55</v>
      </c>
    </row>
    <row r="1109" spans="1:5">
      <c r="A1109" s="712">
        <v>88848</v>
      </c>
      <c r="B1109" s="711" t="s">
        <v>6016</v>
      </c>
      <c r="C1109" s="711" t="s">
        <v>84</v>
      </c>
      <c r="D1109" s="711" t="s">
        <v>5883</v>
      </c>
      <c r="E1109" s="713">
        <v>3.05</v>
      </c>
    </row>
    <row r="1110" spans="1:5">
      <c r="A1110" s="712">
        <v>88853</v>
      </c>
      <c r="B1110" s="711" t="s">
        <v>6017</v>
      </c>
      <c r="C1110" s="711" t="s">
        <v>84</v>
      </c>
      <c r="D1110" s="711" t="s">
        <v>5884</v>
      </c>
      <c r="E1110" s="713">
        <v>0.17</v>
      </c>
    </row>
    <row r="1111" spans="1:5">
      <c r="A1111" s="712">
        <v>88854</v>
      </c>
      <c r="B1111" s="711" t="s">
        <v>6018</v>
      </c>
      <c r="C1111" s="711" t="s">
        <v>84</v>
      </c>
      <c r="D1111" s="711" t="s">
        <v>5884</v>
      </c>
      <c r="E1111" s="713">
        <v>0.02</v>
      </c>
    </row>
    <row r="1112" spans="1:5">
      <c r="A1112" s="712">
        <v>88855</v>
      </c>
      <c r="B1112" s="711" t="s">
        <v>1458</v>
      </c>
      <c r="C1112" s="711" t="s">
        <v>84</v>
      </c>
      <c r="D1112" s="711" t="s">
        <v>5883</v>
      </c>
      <c r="E1112" s="713">
        <v>1.96</v>
      </c>
    </row>
    <row r="1113" spans="1:5">
      <c r="A1113" s="712">
        <v>88856</v>
      </c>
      <c r="B1113" s="711" t="s">
        <v>1459</v>
      </c>
      <c r="C1113" s="711" t="s">
        <v>84</v>
      </c>
      <c r="D1113" s="711" t="s">
        <v>5883</v>
      </c>
      <c r="E1113" s="713">
        <v>0.27</v>
      </c>
    </row>
    <row r="1114" spans="1:5">
      <c r="A1114" s="712">
        <v>88857</v>
      </c>
      <c r="B1114" s="711" t="s">
        <v>6019</v>
      </c>
      <c r="C1114" s="711" t="s">
        <v>84</v>
      </c>
      <c r="D1114" s="711" t="s">
        <v>5883</v>
      </c>
      <c r="E1114" s="713">
        <v>14.89</v>
      </c>
    </row>
    <row r="1115" spans="1:5">
      <c r="A1115" s="712">
        <v>88858</v>
      </c>
      <c r="B1115" s="711" t="s">
        <v>6020</v>
      </c>
      <c r="C1115" s="711" t="s">
        <v>84</v>
      </c>
      <c r="D1115" s="711" t="s">
        <v>5883</v>
      </c>
      <c r="E1115" s="713">
        <v>2.02</v>
      </c>
    </row>
    <row r="1116" spans="1:5">
      <c r="A1116" s="712">
        <v>88859</v>
      </c>
      <c r="B1116" s="711" t="s">
        <v>6021</v>
      </c>
      <c r="C1116" s="711" t="s">
        <v>84</v>
      </c>
      <c r="D1116" s="711" t="s">
        <v>5883</v>
      </c>
      <c r="E1116" s="713">
        <v>13.24</v>
      </c>
    </row>
    <row r="1117" spans="1:5">
      <c r="A1117" s="712">
        <v>88860</v>
      </c>
      <c r="B1117" s="711" t="s">
        <v>6022</v>
      </c>
      <c r="C1117" s="711" t="s">
        <v>84</v>
      </c>
      <c r="D1117" s="711" t="s">
        <v>5883</v>
      </c>
      <c r="E1117" s="713">
        <v>1.79</v>
      </c>
    </row>
    <row r="1118" spans="1:5">
      <c r="A1118" s="712">
        <v>88900</v>
      </c>
      <c r="B1118" s="711" t="s">
        <v>6023</v>
      </c>
      <c r="C1118" s="711" t="s">
        <v>84</v>
      </c>
      <c r="D1118" s="711" t="s">
        <v>5883</v>
      </c>
      <c r="E1118" s="713">
        <v>29.28</v>
      </c>
    </row>
    <row r="1119" spans="1:5">
      <c r="A1119" s="712">
        <v>88902</v>
      </c>
      <c r="B1119" s="711" t="s">
        <v>6024</v>
      </c>
      <c r="C1119" s="711" t="s">
        <v>84</v>
      </c>
      <c r="D1119" s="711" t="s">
        <v>5883</v>
      </c>
      <c r="E1119" s="713">
        <v>3.97</v>
      </c>
    </row>
    <row r="1120" spans="1:5">
      <c r="A1120" s="712">
        <v>88903</v>
      </c>
      <c r="B1120" s="711" t="s">
        <v>6025</v>
      </c>
      <c r="C1120" s="711" t="s">
        <v>84</v>
      </c>
      <c r="D1120" s="711" t="s">
        <v>5883</v>
      </c>
      <c r="E1120" s="713">
        <v>36.6</v>
      </c>
    </row>
    <row r="1121" spans="1:5">
      <c r="A1121" s="712">
        <v>88904</v>
      </c>
      <c r="B1121" s="711" t="s">
        <v>6026</v>
      </c>
      <c r="C1121" s="711" t="s">
        <v>84</v>
      </c>
      <c r="D1121" s="711" t="s">
        <v>5942</v>
      </c>
      <c r="E1121" s="713">
        <v>56.96</v>
      </c>
    </row>
    <row r="1122" spans="1:5">
      <c r="A1122" s="712">
        <v>89009</v>
      </c>
      <c r="B1122" s="711" t="s">
        <v>6027</v>
      </c>
      <c r="C1122" s="711" t="s">
        <v>84</v>
      </c>
      <c r="D1122" s="711" t="s">
        <v>5883</v>
      </c>
      <c r="E1122" s="713">
        <v>25.34</v>
      </c>
    </row>
    <row r="1123" spans="1:5">
      <c r="A1123" s="712">
        <v>89010</v>
      </c>
      <c r="B1123" s="711" t="s">
        <v>6028</v>
      </c>
      <c r="C1123" s="711" t="s">
        <v>84</v>
      </c>
      <c r="D1123" s="711" t="s">
        <v>5883</v>
      </c>
      <c r="E1123" s="713">
        <v>5.7</v>
      </c>
    </row>
    <row r="1124" spans="1:5">
      <c r="A1124" s="712">
        <v>89011</v>
      </c>
      <c r="B1124" s="711" t="s">
        <v>6029</v>
      </c>
      <c r="C1124" s="711" t="s">
        <v>84</v>
      </c>
      <c r="D1124" s="711" t="s">
        <v>5883</v>
      </c>
      <c r="E1124" s="713">
        <v>14.37</v>
      </c>
    </row>
    <row r="1125" spans="1:5">
      <c r="A1125" s="712">
        <v>89012</v>
      </c>
      <c r="B1125" s="711" t="s">
        <v>6030</v>
      </c>
      <c r="C1125" s="711" t="s">
        <v>84</v>
      </c>
      <c r="D1125" s="711" t="s">
        <v>5883</v>
      </c>
      <c r="E1125" s="713">
        <v>1.95</v>
      </c>
    </row>
    <row r="1126" spans="1:5">
      <c r="A1126" s="712">
        <v>89013</v>
      </c>
      <c r="B1126" s="711" t="s">
        <v>6031</v>
      </c>
      <c r="C1126" s="711" t="s">
        <v>84</v>
      </c>
      <c r="D1126" s="711" t="s">
        <v>5883</v>
      </c>
      <c r="E1126" s="713">
        <v>83.02</v>
      </c>
    </row>
    <row r="1127" spans="1:5">
      <c r="A1127" s="712">
        <v>89014</v>
      </c>
      <c r="B1127" s="711" t="s">
        <v>6032</v>
      </c>
      <c r="C1127" s="711" t="s">
        <v>84</v>
      </c>
      <c r="D1127" s="711" t="s">
        <v>5883</v>
      </c>
      <c r="E1127" s="713">
        <v>18.68</v>
      </c>
    </row>
    <row r="1128" spans="1:5">
      <c r="A1128" s="712">
        <v>89015</v>
      </c>
      <c r="B1128" s="711" t="s">
        <v>1460</v>
      </c>
      <c r="C1128" s="711" t="s">
        <v>84</v>
      </c>
      <c r="D1128" s="711" t="s">
        <v>5883</v>
      </c>
      <c r="E1128" s="713">
        <v>2.27</v>
      </c>
    </row>
    <row r="1129" spans="1:5">
      <c r="A1129" s="712">
        <v>89016</v>
      </c>
      <c r="B1129" s="711" t="s">
        <v>1461</v>
      </c>
      <c r="C1129" s="711" t="s">
        <v>84</v>
      </c>
      <c r="D1129" s="711" t="s">
        <v>5883</v>
      </c>
      <c r="E1129" s="713">
        <v>0.3</v>
      </c>
    </row>
    <row r="1130" spans="1:5">
      <c r="A1130" s="712">
        <v>89017</v>
      </c>
      <c r="B1130" s="711" t="s">
        <v>6033</v>
      </c>
      <c r="C1130" s="711" t="s">
        <v>84</v>
      </c>
      <c r="D1130" s="711" t="s">
        <v>5883</v>
      </c>
      <c r="E1130" s="713">
        <v>25.19</v>
      </c>
    </row>
    <row r="1131" spans="1:5">
      <c r="A1131" s="712">
        <v>89018</v>
      </c>
      <c r="B1131" s="711" t="s">
        <v>6034</v>
      </c>
      <c r="C1131" s="711" t="s">
        <v>84</v>
      </c>
      <c r="D1131" s="711" t="s">
        <v>5883</v>
      </c>
      <c r="E1131" s="713">
        <v>5.67</v>
      </c>
    </row>
    <row r="1132" spans="1:5">
      <c r="A1132" s="712">
        <v>89019</v>
      </c>
      <c r="B1132" s="711" t="s">
        <v>6035</v>
      </c>
      <c r="C1132" s="711" t="s">
        <v>84</v>
      </c>
      <c r="D1132" s="711" t="s">
        <v>5884</v>
      </c>
      <c r="E1132" s="713">
        <v>0.3</v>
      </c>
    </row>
    <row r="1133" spans="1:5">
      <c r="A1133" s="712">
        <v>89020</v>
      </c>
      <c r="B1133" s="711" t="s">
        <v>6036</v>
      </c>
      <c r="C1133" s="711" t="s">
        <v>84</v>
      </c>
      <c r="D1133" s="711" t="s">
        <v>5884</v>
      </c>
      <c r="E1133" s="713">
        <v>0.03</v>
      </c>
    </row>
    <row r="1134" spans="1:5">
      <c r="A1134" s="712">
        <v>89023</v>
      </c>
      <c r="B1134" s="711" t="s">
        <v>1462</v>
      </c>
      <c r="C1134" s="711" t="s">
        <v>84</v>
      </c>
      <c r="D1134" s="711" t="s">
        <v>5883</v>
      </c>
      <c r="E1134" s="713">
        <v>2.86</v>
      </c>
    </row>
    <row r="1135" spans="1:5">
      <c r="A1135" s="712">
        <v>89024</v>
      </c>
      <c r="B1135" s="711" t="s">
        <v>1463</v>
      </c>
      <c r="C1135" s="711" t="s">
        <v>84</v>
      </c>
      <c r="D1135" s="711" t="s">
        <v>5883</v>
      </c>
      <c r="E1135" s="713">
        <v>0.47</v>
      </c>
    </row>
    <row r="1136" spans="1:5">
      <c r="A1136" s="712">
        <v>89025</v>
      </c>
      <c r="B1136" s="711" t="s">
        <v>1464</v>
      </c>
      <c r="C1136" s="711" t="s">
        <v>84</v>
      </c>
      <c r="D1136" s="711" t="s">
        <v>5883</v>
      </c>
      <c r="E1136" s="713">
        <v>5.37</v>
      </c>
    </row>
    <row r="1137" spans="1:5">
      <c r="A1137" s="712">
        <v>89026</v>
      </c>
      <c r="B1137" s="711" t="s">
        <v>1465</v>
      </c>
      <c r="C1137" s="711" t="s">
        <v>84</v>
      </c>
      <c r="D1137" s="711" t="s">
        <v>5942</v>
      </c>
      <c r="E1137" s="713">
        <v>126.13</v>
      </c>
    </row>
    <row r="1138" spans="1:5">
      <c r="A1138" s="712">
        <v>89029</v>
      </c>
      <c r="B1138" s="711" t="s">
        <v>6037</v>
      </c>
      <c r="C1138" s="711" t="s">
        <v>84</v>
      </c>
      <c r="D1138" s="711" t="s">
        <v>5883</v>
      </c>
      <c r="E1138" s="713">
        <v>19.55</v>
      </c>
    </row>
    <row r="1139" spans="1:5">
      <c r="A1139" s="712">
        <v>89030</v>
      </c>
      <c r="B1139" s="711" t="s">
        <v>6038</v>
      </c>
      <c r="C1139" s="711" t="s">
        <v>84</v>
      </c>
      <c r="D1139" s="711" t="s">
        <v>5883</v>
      </c>
      <c r="E1139" s="713">
        <v>4.4000000000000004</v>
      </c>
    </row>
    <row r="1140" spans="1:5">
      <c r="A1140" s="712">
        <v>89033</v>
      </c>
      <c r="B1140" s="711" t="s">
        <v>1466</v>
      </c>
      <c r="C1140" s="711" t="s">
        <v>84</v>
      </c>
      <c r="D1140" s="711" t="s">
        <v>5883</v>
      </c>
      <c r="E1140" s="713">
        <v>8.26</v>
      </c>
    </row>
    <row r="1141" spans="1:5">
      <c r="A1141" s="712">
        <v>89034</v>
      </c>
      <c r="B1141" s="711" t="s">
        <v>1467</v>
      </c>
      <c r="C1141" s="711" t="s">
        <v>84</v>
      </c>
      <c r="D1141" s="711" t="s">
        <v>5883</v>
      </c>
      <c r="E1141" s="713">
        <v>1.1399999999999999</v>
      </c>
    </row>
    <row r="1142" spans="1:5">
      <c r="A1142" s="712">
        <v>89128</v>
      </c>
      <c r="B1142" s="711" t="s">
        <v>6039</v>
      </c>
      <c r="C1142" s="711" t="s">
        <v>84</v>
      </c>
      <c r="D1142" s="711" t="s">
        <v>5883</v>
      </c>
      <c r="E1142" s="713">
        <v>21.55</v>
      </c>
    </row>
    <row r="1143" spans="1:5">
      <c r="A1143" s="712">
        <v>89129</v>
      </c>
      <c r="B1143" s="711" t="s">
        <v>6040</v>
      </c>
      <c r="C1143" s="711" t="s">
        <v>84</v>
      </c>
      <c r="D1143" s="711" t="s">
        <v>5883</v>
      </c>
      <c r="E1143" s="713">
        <v>2.92</v>
      </c>
    </row>
    <row r="1144" spans="1:5">
      <c r="A1144" s="712">
        <v>89130</v>
      </c>
      <c r="B1144" s="711" t="s">
        <v>6041</v>
      </c>
      <c r="C1144" s="711" t="s">
        <v>84</v>
      </c>
      <c r="D1144" s="711" t="s">
        <v>5883</v>
      </c>
      <c r="E1144" s="713">
        <v>29.89</v>
      </c>
    </row>
    <row r="1145" spans="1:5">
      <c r="A1145" s="712">
        <v>89131</v>
      </c>
      <c r="B1145" s="711" t="s">
        <v>6042</v>
      </c>
      <c r="C1145" s="711" t="s">
        <v>84</v>
      </c>
      <c r="D1145" s="711" t="s">
        <v>5883</v>
      </c>
      <c r="E1145" s="713">
        <v>4.05</v>
      </c>
    </row>
    <row r="1146" spans="1:5">
      <c r="A1146" s="712">
        <v>89210</v>
      </c>
      <c r="B1146" s="711" t="s">
        <v>1468</v>
      </c>
      <c r="C1146" s="711" t="s">
        <v>84</v>
      </c>
      <c r="D1146" s="711" t="s">
        <v>5883</v>
      </c>
      <c r="E1146" s="713">
        <v>17.059999999999999</v>
      </c>
    </row>
    <row r="1147" spans="1:5">
      <c r="A1147" s="712">
        <v>89211</v>
      </c>
      <c r="B1147" s="711" t="s">
        <v>1469</v>
      </c>
      <c r="C1147" s="711" t="s">
        <v>84</v>
      </c>
      <c r="D1147" s="711" t="s">
        <v>5883</v>
      </c>
      <c r="E1147" s="713">
        <v>2.36</v>
      </c>
    </row>
    <row r="1148" spans="1:5">
      <c r="A1148" s="712">
        <v>89212</v>
      </c>
      <c r="B1148" s="711" t="s">
        <v>1470</v>
      </c>
      <c r="C1148" s="711" t="s">
        <v>84</v>
      </c>
      <c r="D1148" s="711" t="s">
        <v>5883</v>
      </c>
      <c r="E1148" s="713">
        <v>16.37</v>
      </c>
    </row>
    <row r="1149" spans="1:5">
      <c r="A1149" s="712">
        <v>89213</v>
      </c>
      <c r="B1149" s="711" t="s">
        <v>1471</v>
      </c>
      <c r="C1149" s="711" t="s">
        <v>84</v>
      </c>
      <c r="D1149" s="711" t="s">
        <v>5883</v>
      </c>
      <c r="E1149" s="713">
        <v>2.58</v>
      </c>
    </row>
    <row r="1150" spans="1:5">
      <c r="A1150" s="712">
        <v>89214</v>
      </c>
      <c r="B1150" s="711" t="s">
        <v>1472</v>
      </c>
      <c r="C1150" s="711" t="s">
        <v>84</v>
      </c>
      <c r="D1150" s="711" t="s">
        <v>5883</v>
      </c>
      <c r="E1150" s="713">
        <v>15.37</v>
      </c>
    </row>
    <row r="1151" spans="1:5">
      <c r="A1151" s="712">
        <v>89215</v>
      </c>
      <c r="B1151" s="711" t="s">
        <v>1473</v>
      </c>
      <c r="C1151" s="711" t="s">
        <v>84</v>
      </c>
      <c r="D1151" s="711" t="s">
        <v>5942</v>
      </c>
      <c r="E1151" s="713">
        <v>58.82</v>
      </c>
    </row>
    <row r="1152" spans="1:5">
      <c r="A1152" s="712">
        <v>89221</v>
      </c>
      <c r="B1152" s="711" t="s">
        <v>1474</v>
      </c>
      <c r="C1152" s="711" t="s">
        <v>84</v>
      </c>
      <c r="D1152" s="711" t="s">
        <v>5884</v>
      </c>
      <c r="E1152" s="713">
        <v>1.02</v>
      </c>
    </row>
    <row r="1153" spans="1:5">
      <c r="A1153" s="712">
        <v>89222</v>
      </c>
      <c r="B1153" s="711" t="s">
        <v>1475</v>
      </c>
      <c r="C1153" s="711" t="s">
        <v>84</v>
      </c>
      <c r="D1153" s="711" t="s">
        <v>5884</v>
      </c>
      <c r="E1153" s="713">
        <v>0.12</v>
      </c>
    </row>
    <row r="1154" spans="1:5">
      <c r="A1154" s="712">
        <v>89223</v>
      </c>
      <c r="B1154" s="711" t="s">
        <v>1476</v>
      </c>
      <c r="C1154" s="711" t="s">
        <v>84</v>
      </c>
      <c r="D1154" s="711" t="s">
        <v>5884</v>
      </c>
      <c r="E1154" s="713">
        <v>0.96</v>
      </c>
    </row>
    <row r="1155" spans="1:5">
      <c r="A1155" s="712">
        <v>89224</v>
      </c>
      <c r="B1155" s="711" t="s">
        <v>1477</v>
      </c>
      <c r="C1155" s="711" t="s">
        <v>84</v>
      </c>
      <c r="D1155" s="711" t="s">
        <v>5884</v>
      </c>
      <c r="E1155" s="713">
        <v>1.65</v>
      </c>
    </row>
    <row r="1156" spans="1:5">
      <c r="A1156" s="712">
        <v>89228</v>
      </c>
      <c r="B1156" s="711" t="s">
        <v>1478</v>
      </c>
      <c r="C1156" s="711" t="s">
        <v>84</v>
      </c>
      <c r="D1156" s="711" t="s">
        <v>5883</v>
      </c>
      <c r="E1156" s="713">
        <v>24.56</v>
      </c>
    </row>
    <row r="1157" spans="1:5">
      <c r="A1157" s="712">
        <v>89229</v>
      </c>
      <c r="B1157" s="711" t="s">
        <v>1479</v>
      </c>
      <c r="C1157" s="711" t="s">
        <v>84</v>
      </c>
      <c r="D1157" s="711" t="s">
        <v>5883</v>
      </c>
      <c r="E1157" s="713">
        <v>4.42</v>
      </c>
    </row>
    <row r="1158" spans="1:5">
      <c r="A1158" s="712">
        <v>89230</v>
      </c>
      <c r="B1158" s="711" t="s">
        <v>1480</v>
      </c>
      <c r="C1158" s="711" t="s">
        <v>84</v>
      </c>
      <c r="D1158" s="711" t="s">
        <v>5883</v>
      </c>
      <c r="E1158" s="713">
        <v>89.84</v>
      </c>
    </row>
    <row r="1159" spans="1:5">
      <c r="A1159" s="712">
        <v>89231</v>
      </c>
      <c r="B1159" s="711" t="s">
        <v>1481</v>
      </c>
      <c r="C1159" s="711" t="s">
        <v>84</v>
      </c>
      <c r="D1159" s="711" t="s">
        <v>5883</v>
      </c>
      <c r="E1159" s="713">
        <v>14.23</v>
      </c>
    </row>
    <row r="1160" spans="1:5">
      <c r="A1160" s="712">
        <v>89232</v>
      </c>
      <c r="B1160" s="711" t="s">
        <v>1482</v>
      </c>
      <c r="C1160" s="711" t="s">
        <v>84</v>
      </c>
      <c r="D1160" s="711" t="s">
        <v>5883</v>
      </c>
      <c r="E1160" s="713">
        <v>160.26</v>
      </c>
    </row>
    <row r="1161" spans="1:5">
      <c r="A1161" s="712">
        <v>89233</v>
      </c>
      <c r="B1161" s="711" t="s">
        <v>1483</v>
      </c>
      <c r="C1161" s="711" t="s">
        <v>84</v>
      </c>
      <c r="D1161" s="711" t="s">
        <v>5942</v>
      </c>
      <c r="E1161" s="713">
        <v>105.85</v>
      </c>
    </row>
    <row r="1162" spans="1:5">
      <c r="A1162" s="712">
        <v>89236</v>
      </c>
      <c r="B1162" s="711" t="s">
        <v>1484</v>
      </c>
      <c r="C1162" s="711" t="s">
        <v>84</v>
      </c>
      <c r="D1162" s="711" t="s">
        <v>5883</v>
      </c>
      <c r="E1162" s="713">
        <v>209.88</v>
      </c>
    </row>
    <row r="1163" spans="1:5">
      <c r="A1163" s="712">
        <v>89237</v>
      </c>
      <c r="B1163" s="711" t="s">
        <v>1485</v>
      </c>
      <c r="C1163" s="711" t="s">
        <v>84</v>
      </c>
      <c r="D1163" s="711" t="s">
        <v>5883</v>
      </c>
      <c r="E1163" s="713">
        <v>33.25</v>
      </c>
    </row>
    <row r="1164" spans="1:5">
      <c r="A1164" s="712">
        <v>89238</v>
      </c>
      <c r="B1164" s="711" t="s">
        <v>1486</v>
      </c>
      <c r="C1164" s="711" t="s">
        <v>84</v>
      </c>
      <c r="D1164" s="711" t="s">
        <v>5883</v>
      </c>
      <c r="E1164" s="713">
        <v>374.37</v>
      </c>
    </row>
    <row r="1165" spans="1:5">
      <c r="A1165" s="712">
        <v>89239</v>
      </c>
      <c r="B1165" s="711" t="s">
        <v>1487</v>
      </c>
      <c r="C1165" s="711" t="s">
        <v>84</v>
      </c>
      <c r="D1165" s="711" t="s">
        <v>5942</v>
      </c>
      <c r="E1165" s="713">
        <v>279.92</v>
      </c>
    </row>
    <row r="1166" spans="1:5">
      <c r="A1166" s="712">
        <v>89240</v>
      </c>
      <c r="B1166" s="711" t="s">
        <v>1488</v>
      </c>
      <c r="C1166" s="711" t="s">
        <v>84</v>
      </c>
      <c r="D1166" s="711" t="s">
        <v>5883</v>
      </c>
      <c r="E1166" s="713">
        <v>64.41</v>
      </c>
    </row>
    <row r="1167" spans="1:5">
      <c r="A1167" s="712">
        <v>89241</v>
      </c>
      <c r="B1167" s="711" t="s">
        <v>1489</v>
      </c>
      <c r="C1167" s="711" t="s">
        <v>84</v>
      </c>
      <c r="D1167" s="711" t="s">
        <v>5883</v>
      </c>
      <c r="E1167" s="713">
        <v>11.59</v>
      </c>
    </row>
    <row r="1168" spans="1:5">
      <c r="A1168" s="712">
        <v>89246</v>
      </c>
      <c r="B1168" s="711" t="s">
        <v>1490</v>
      </c>
      <c r="C1168" s="711" t="s">
        <v>84</v>
      </c>
      <c r="D1168" s="711" t="s">
        <v>5883</v>
      </c>
      <c r="E1168" s="713">
        <v>182.37</v>
      </c>
    </row>
    <row r="1169" spans="1:5">
      <c r="A1169" s="712">
        <v>89247</v>
      </c>
      <c r="B1169" s="711" t="s">
        <v>1491</v>
      </c>
      <c r="C1169" s="711" t="s">
        <v>84</v>
      </c>
      <c r="D1169" s="711" t="s">
        <v>5883</v>
      </c>
      <c r="E1169" s="713">
        <v>28.89</v>
      </c>
    </row>
    <row r="1170" spans="1:5">
      <c r="A1170" s="712">
        <v>89248</v>
      </c>
      <c r="B1170" s="711" t="s">
        <v>1492</v>
      </c>
      <c r="C1170" s="711" t="s">
        <v>84</v>
      </c>
      <c r="D1170" s="711" t="s">
        <v>5883</v>
      </c>
      <c r="E1170" s="713">
        <v>325.3</v>
      </c>
    </row>
    <row r="1171" spans="1:5">
      <c r="A1171" s="712">
        <v>89249</v>
      </c>
      <c r="B1171" s="711" t="s">
        <v>1493</v>
      </c>
      <c r="C1171" s="711" t="s">
        <v>84</v>
      </c>
      <c r="D1171" s="711" t="s">
        <v>5942</v>
      </c>
      <c r="E1171" s="713">
        <v>238.61</v>
      </c>
    </row>
    <row r="1172" spans="1:5">
      <c r="A1172" s="712">
        <v>89253</v>
      </c>
      <c r="B1172" s="711" t="s">
        <v>1494</v>
      </c>
      <c r="C1172" s="711" t="s">
        <v>84</v>
      </c>
      <c r="D1172" s="711" t="s">
        <v>5883</v>
      </c>
      <c r="E1172" s="713">
        <v>52.78</v>
      </c>
    </row>
    <row r="1173" spans="1:5">
      <c r="A1173" s="712">
        <v>89254</v>
      </c>
      <c r="B1173" s="711" t="s">
        <v>1495</v>
      </c>
      <c r="C1173" s="711" t="s">
        <v>84</v>
      </c>
      <c r="D1173" s="711" t="s">
        <v>5883</v>
      </c>
      <c r="E1173" s="713">
        <v>9.5</v>
      </c>
    </row>
    <row r="1174" spans="1:5">
      <c r="A1174" s="712">
        <v>89255</v>
      </c>
      <c r="B1174" s="711" t="s">
        <v>1496</v>
      </c>
      <c r="C1174" s="711" t="s">
        <v>84</v>
      </c>
      <c r="D1174" s="711" t="s">
        <v>5883</v>
      </c>
      <c r="E1174" s="713">
        <v>84.85</v>
      </c>
    </row>
    <row r="1175" spans="1:5">
      <c r="A1175" s="712">
        <v>89256</v>
      </c>
      <c r="B1175" s="711" t="s">
        <v>1497</v>
      </c>
      <c r="C1175" s="711" t="s">
        <v>84</v>
      </c>
      <c r="D1175" s="711" t="s">
        <v>5942</v>
      </c>
      <c r="E1175" s="713">
        <v>53.7</v>
      </c>
    </row>
    <row r="1176" spans="1:5">
      <c r="A1176" s="712">
        <v>89259</v>
      </c>
      <c r="B1176" s="711" t="s">
        <v>1498</v>
      </c>
      <c r="C1176" s="711" t="s">
        <v>84</v>
      </c>
      <c r="D1176" s="711" t="s">
        <v>5883</v>
      </c>
      <c r="E1176" s="713">
        <v>10.85</v>
      </c>
    </row>
    <row r="1177" spans="1:5">
      <c r="A1177" s="712">
        <v>89260</v>
      </c>
      <c r="B1177" s="711" t="s">
        <v>1499</v>
      </c>
      <c r="C1177" s="711" t="s">
        <v>84</v>
      </c>
      <c r="D1177" s="711" t="s">
        <v>5883</v>
      </c>
      <c r="E1177" s="713">
        <v>2.27</v>
      </c>
    </row>
    <row r="1178" spans="1:5">
      <c r="A1178" s="712">
        <v>89262</v>
      </c>
      <c r="B1178" s="711" t="s">
        <v>1500</v>
      </c>
      <c r="C1178" s="711" t="s">
        <v>84</v>
      </c>
      <c r="D1178" s="711" t="s">
        <v>5883</v>
      </c>
      <c r="E1178" s="713">
        <v>20.350000000000001</v>
      </c>
    </row>
    <row r="1179" spans="1:5">
      <c r="A1179" s="712">
        <v>89264</v>
      </c>
      <c r="B1179" s="711" t="s">
        <v>1501</v>
      </c>
      <c r="C1179" s="711" t="s">
        <v>84</v>
      </c>
      <c r="D1179" s="711" t="s">
        <v>5883</v>
      </c>
      <c r="E1179" s="713">
        <v>8.86</v>
      </c>
    </row>
    <row r="1180" spans="1:5">
      <c r="A1180" s="712">
        <v>89265</v>
      </c>
      <c r="B1180" s="711" t="s">
        <v>1502</v>
      </c>
      <c r="C1180" s="711" t="s">
        <v>84</v>
      </c>
      <c r="D1180" s="711" t="s">
        <v>5883</v>
      </c>
      <c r="E1180" s="713">
        <v>1.86</v>
      </c>
    </row>
    <row r="1181" spans="1:5">
      <c r="A1181" s="712">
        <v>89266</v>
      </c>
      <c r="B1181" s="711" t="s">
        <v>1503</v>
      </c>
      <c r="C1181" s="711" t="s">
        <v>84</v>
      </c>
      <c r="D1181" s="711" t="s">
        <v>5883</v>
      </c>
      <c r="E1181" s="713">
        <v>0.71</v>
      </c>
    </row>
    <row r="1182" spans="1:5">
      <c r="A1182" s="712">
        <v>89267</v>
      </c>
      <c r="B1182" s="711" t="s">
        <v>1504</v>
      </c>
      <c r="C1182" s="711" t="s">
        <v>84</v>
      </c>
      <c r="D1182" s="711" t="s">
        <v>5883</v>
      </c>
      <c r="E1182" s="713">
        <v>28.51</v>
      </c>
    </row>
    <row r="1183" spans="1:5">
      <c r="A1183" s="712">
        <v>89268</v>
      </c>
      <c r="B1183" s="711" t="s">
        <v>1505</v>
      </c>
      <c r="C1183" s="711" t="s">
        <v>84</v>
      </c>
      <c r="D1183" s="711" t="s">
        <v>5883</v>
      </c>
      <c r="E1183" s="713">
        <v>5.13</v>
      </c>
    </row>
    <row r="1184" spans="1:5">
      <c r="A1184" s="712">
        <v>89269</v>
      </c>
      <c r="B1184" s="711" t="s">
        <v>1506</v>
      </c>
      <c r="C1184" s="711" t="s">
        <v>84</v>
      </c>
      <c r="D1184" s="711" t="s">
        <v>5883</v>
      </c>
      <c r="E1184" s="713">
        <v>1.99</v>
      </c>
    </row>
    <row r="1185" spans="1:5">
      <c r="A1185" s="712">
        <v>89270</v>
      </c>
      <c r="B1185" s="711" t="s">
        <v>1507</v>
      </c>
      <c r="C1185" s="711" t="s">
        <v>84</v>
      </c>
      <c r="D1185" s="711" t="s">
        <v>5883</v>
      </c>
      <c r="E1185" s="713">
        <v>45.83</v>
      </c>
    </row>
    <row r="1186" spans="1:5">
      <c r="A1186" s="712">
        <v>89271</v>
      </c>
      <c r="B1186" s="711" t="s">
        <v>1508</v>
      </c>
      <c r="C1186" s="711" t="s">
        <v>84</v>
      </c>
      <c r="D1186" s="711" t="s">
        <v>5942</v>
      </c>
      <c r="E1186" s="713">
        <v>18.38</v>
      </c>
    </row>
    <row r="1187" spans="1:5">
      <c r="A1187" s="712">
        <v>89274</v>
      </c>
      <c r="B1187" s="711" t="s">
        <v>1509</v>
      </c>
      <c r="C1187" s="711" t="s">
        <v>84</v>
      </c>
      <c r="D1187" s="711" t="s">
        <v>5884</v>
      </c>
      <c r="E1187" s="713">
        <v>1.24</v>
      </c>
    </row>
    <row r="1188" spans="1:5">
      <c r="A1188" s="712">
        <v>89275</v>
      </c>
      <c r="B1188" s="711" t="s">
        <v>1510</v>
      </c>
      <c r="C1188" s="711" t="s">
        <v>84</v>
      </c>
      <c r="D1188" s="711" t="s">
        <v>5884</v>
      </c>
      <c r="E1188" s="713">
        <v>0.14000000000000001</v>
      </c>
    </row>
    <row r="1189" spans="1:5">
      <c r="A1189" s="712">
        <v>89276</v>
      </c>
      <c r="B1189" s="711" t="s">
        <v>1511</v>
      </c>
      <c r="C1189" s="711" t="s">
        <v>84</v>
      </c>
      <c r="D1189" s="711" t="s">
        <v>5884</v>
      </c>
      <c r="E1189" s="713">
        <v>1.17</v>
      </c>
    </row>
    <row r="1190" spans="1:5">
      <c r="A1190" s="712">
        <v>89277</v>
      </c>
      <c r="B1190" s="711" t="s">
        <v>1512</v>
      </c>
      <c r="C1190" s="711" t="s">
        <v>84</v>
      </c>
      <c r="D1190" s="711" t="s">
        <v>5942</v>
      </c>
      <c r="E1190" s="713">
        <v>5.38</v>
      </c>
    </row>
    <row r="1191" spans="1:5">
      <c r="A1191" s="712">
        <v>89280</v>
      </c>
      <c r="B1191" s="711" t="s">
        <v>1513</v>
      </c>
      <c r="C1191" s="711" t="s">
        <v>84</v>
      </c>
      <c r="D1191" s="711" t="s">
        <v>5883</v>
      </c>
      <c r="E1191" s="713">
        <v>20.96</v>
      </c>
    </row>
    <row r="1192" spans="1:5">
      <c r="A1192" s="712">
        <v>89281</v>
      </c>
      <c r="B1192" s="711" t="s">
        <v>1514</v>
      </c>
      <c r="C1192" s="711" t="s">
        <v>84</v>
      </c>
      <c r="D1192" s="711" t="s">
        <v>5883</v>
      </c>
      <c r="E1192" s="713">
        <v>2.91</v>
      </c>
    </row>
    <row r="1193" spans="1:5">
      <c r="A1193" s="712">
        <v>89870</v>
      </c>
      <c r="B1193" s="711" t="s">
        <v>6043</v>
      </c>
      <c r="C1193" s="711" t="s">
        <v>84</v>
      </c>
      <c r="D1193" s="711" t="s">
        <v>5883</v>
      </c>
      <c r="E1193" s="713">
        <v>22.42</v>
      </c>
    </row>
    <row r="1194" spans="1:5">
      <c r="A1194" s="712">
        <v>89871</v>
      </c>
      <c r="B1194" s="711" t="s">
        <v>6044</v>
      </c>
      <c r="C1194" s="711" t="s">
        <v>84</v>
      </c>
      <c r="D1194" s="711" t="s">
        <v>5883</v>
      </c>
      <c r="E1194" s="713">
        <v>4.1399999999999997</v>
      </c>
    </row>
    <row r="1195" spans="1:5">
      <c r="A1195" s="712">
        <v>89872</v>
      </c>
      <c r="B1195" s="711" t="s">
        <v>6045</v>
      </c>
      <c r="C1195" s="711" t="s">
        <v>84</v>
      </c>
      <c r="D1195" s="711" t="s">
        <v>5883</v>
      </c>
      <c r="E1195" s="713">
        <v>1.62</v>
      </c>
    </row>
    <row r="1196" spans="1:5">
      <c r="A1196" s="712">
        <v>89873</v>
      </c>
      <c r="B1196" s="711" t="s">
        <v>6046</v>
      </c>
      <c r="C1196" s="711" t="s">
        <v>84</v>
      </c>
      <c r="D1196" s="711" t="s">
        <v>5883</v>
      </c>
      <c r="E1196" s="713">
        <v>42.05</v>
      </c>
    </row>
    <row r="1197" spans="1:5">
      <c r="A1197" s="712">
        <v>89874</v>
      </c>
      <c r="B1197" s="711" t="s">
        <v>6047</v>
      </c>
      <c r="C1197" s="711" t="s">
        <v>84</v>
      </c>
      <c r="D1197" s="711" t="s">
        <v>5942</v>
      </c>
      <c r="E1197" s="713">
        <v>111.69</v>
      </c>
    </row>
    <row r="1198" spans="1:5">
      <c r="A1198" s="712">
        <v>89878</v>
      </c>
      <c r="B1198" s="711" t="s">
        <v>6048</v>
      </c>
      <c r="C1198" s="711" t="s">
        <v>84</v>
      </c>
      <c r="D1198" s="711" t="s">
        <v>5883</v>
      </c>
      <c r="E1198" s="713">
        <v>23.72</v>
      </c>
    </row>
    <row r="1199" spans="1:5">
      <c r="A1199" s="712">
        <v>89879</v>
      </c>
      <c r="B1199" s="711" t="s">
        <v>6049</v>
      </c>
      <c r="C1199" s="711" t="s">
        <v>84</v>
      </c>
      <c r="D1199" s="711" t="s">
        <v>5883</v>
      </c>
      <c r="E1199" s="713">
        <v>4.38</v>
      </c>
    </row>
    <row r="1200" spans="1:5">
      <c r="A1200" s="712">
        <v>89880</v>
      </c>
      <c r="B1200" s="711" t="s">
        <v>6050</v>
      </c>
      <c r="C1200" s="711" t="s">
        <v>84</v>
      </c>
      <c r="D1200" s="711" t="s">
        <v>5883</v>
      </c>
      <c r="E1200" s="713">
        <v>1.71</v>
      </c>
    </row>
    <row r="1201" spans="1:5">
      <c r="A1201" s="712">
        <v>89881</v>
      </c>
      <c r="B1201" s="711" t="s">
        <v>6051</v>
      </c>
      <c r="C1201" s="711" t="s">
        <v>84</v>
      </c>
      <c r="D1201" s="711" t="s">
        <v>5883</v>
      </c>
      <c r="E1201" s="713">
        <v>44.48</v>
      </c>
    </row>
    <row r="1202" spans="1:5">
      <c r="A1202" s="712">
        <v>89882</v>
      </c>
      <c r="B1202" s="711" t="s">
        <v>6052</v>
      </c>
      <c r="C1202" s="711" t="s">
        <v>84</v>
      </c>
      <c r="D1202" s="711" t="s">
        <v>5942</v>
      </c>
      <c r="E1202" s="713">
        <v>128.86000000000001</v>
      </c>
    </row>
    <row r="1203" spans="1:5">
      <c r="A1203" s="712">
        <v>90582</v>
      </c>
      <c r="B1203" s="711" t="s">
        <v>1515</v>
      </c>
      <c r="C1203" s="711" t="s">
        <v>84</v>
      </c>
      <c r="D1203" s="711" t="s">
        <v>5883</v>
      </c>
      <c r="E1203" s="713">
        <v>0.36</v>
      </c>
    </row>
    <row r="1204" spans="1:5">
      <c r="A1204" s="712">
        <v>90583</v>
      </c>
      <c r="B1204" s="711" t="s">
        <v>1516</v>
      </c>
      <c r="C1204" s="711" t="s">
        <v>84</v>
      </c>
      <c r="D1204" s="711" t="s">
        <v>5883</v>
      </c>
      <c r="E1204" s="713">
        <v>0.04</v>
      </c>
    </row>
    <row r="1205" spans="1:5">
      <c r="A1205" s="712">
        <v>90584</v>
      </c>
      <c r="B1205" s="711" t="s">
        <v>1517</v>
      </c>
      <c r="C1205" s="711" t="s">
        <v>84</v>
      </c>
      <c r="D1205" s="711" t="s">
        <v>5883</v>
      </c>
      <c r="E1205" s="713">
        <v>0.28000000000000003</v>
      </c>
    </row>
    <row r="1206" spans="1:5">
      <c r="A1206" s="712">
        <v>90585</v>
      </c>
      <c r="B1206" s="711" t="s">
        <v>1518</v>
      </c>
      <c r="C1206" s="711" t="s">
        <v>84</v>
      </c>
      <c r="D1206" s="711" t="s">
        <v>5884</v>
      </c>
      <c r="E1206" s="713">
        <v>0.82</v>
      </c>
    </row>
    <row r="1207" spans="1:5">
      <c r="A1207" s="712">
        <v>90621</v>
      </c>
      <c r="B1207" s="711" t="s">
        <v>1519</v>
      </c>
      <c r="C1207" s="711" t="s">
        <v>84</v>
      </c>
      <c r="D1207" s="711" t="s">
        <v>5883</v>
      </c>
      <c r="E1207" s="713">
        <v>1.47</v>
      </c>
    </row>
    <row r="1208" spans="1:5">
      <c r="A1208" s="712">
        <v>90622</v>
      </c>
      <c r="B1208" s="711" t="s">
        <v>1520</v>
      </c>
      <c r="C1208" s="711" t="s">
        <v>84</v>
      </c>
      <c r="D1208" s="711" t="s">
        <v>5883</v>
      </c>
      <c r="E1208" s="713">
        <v>0.17</v>
      </c>
    </row>
    <row r="1209" spans="1:5">
      <c r="A1209" s="712">
        <v>90623</v>
      </c>
      <c r="B1209" s="711" t="s">
        <v>1521</v>
      </c>
      <c r="C1209" s="711" t="s">
        <v>84</v>
      </c>
      <c r="D1209" s="711" t="s">
        <v>5883</v>
      </c>
      <c r="E1209" s="713">
        <v>1.84</v>
      </c>
    </row>
    <row r="1210" spans="1:5">
      <c r="A1210" s="712">
        <v>90624</v>
      </c>
      <c r="B1210" s="711" t="s">
        <v>1522</v>
      </c>
      <c r="C1210" s="711" t="s">
        <v>84</v>
      </c>
      <c r="D1210" s="711" t="s">
        <v>5884</v>
      </c>
      <c r="E1210" s="713">
        <v>2.06</v>
      </c>
    </row>
    <row r="1211" spans="1:5">
      <c r="A1211" s="712">
        <v>90627</v>
      </c>
      <c r="B1211" s="711" t="s">
        <v>1523</v>
      </c>
      <c r="C1211" s="711" t="s">
        <v>84</v>
      </c>
      <c r="D1211" s="711" t="s">
        <v>5883</v>
      </c>
      <c r="E1211" s="713">
        <v>26.79</v>
      </c>
    </row>
    <row r="1212" spans="1:5">
      <c r="A1212" s="712">
        <v>90628</v>
      </c>
      <c r="B1212" s="711" t="s">
        <v>1524</v>
      </c>
      <c r="C1212" s="711" t="s">
        <v>84</v>
      </c>
      <c r="D1212" s="711" t="s">
        <v>5883</v>
      </c>
      <c r="E1212" s="713">
        <v>3.82</v>
      </c>
    </row>
    <row r="1213" spans="1:5">
      <c r="A1213" s="712">
        <v>90629</v>
      </c>
      <c r="B1213" s="711" t="s">
        <v>1525</v>
      </c>
      <c r="C1213" s="711" t="s">
        <v>84</v>
      </c>
      <c r="D1213" s="711" t="s">
        <v>5883</v>
      </c>
      <c r="E1213" s="713">
        <v>33.520000000000003</v>
      </c>
    </row>
    <row r="1214" spans="1:5">
      <c r="A1214" s="712">
        <v>90630</v>
      </c>
      <c r="B1214" s="711" t="s">
        <v>1526</v>
      </c>
      <c r="C1214" s="711" t="s">
        <v>84</v>
      </c>
      <c r="D1214" s="711" t="s">
        <v>5884</v>
      </c>
      <c r="E1214" s="713">
        <v>8.36</v>
      </c>
    </row>
    <row r="1215" spans="1:5">
      <c r="A1215" s="712">
        <v>90633</v>
      </c>
      <c r="B1215" s="711" t="s">
        <v>1527</v>
      </c>
      <c r="C1215" s="711" t="s">
        <v>84</v>
      </c>
      <c r="D1215" s="711" t="s">
        <v>5884</v>
      </c>
      <c r="E1215" s="713">
        <v>3.17</v>
      </c>
    </row>
    <row r="1216" spans="1:5">
      <c r="A1216" s="712">
        <v>90634</v>
      </c>
      <c r="B1216" s="711" t="s">
        <v>1528</v>
      </c>
      <c r="C1216" s="711" t="s">
        <v>84</v>
      </c>
      <c r="D1216" s="711" t="s">
        <v>5884</v>
      </c>
      <c r="E1216" s="713">
        <v>0.37</v>
      </c>
    </row>
    <row r="1217" spans="1:5">
      <c r="A1217" s="712">
        <v>90635</v>
      </c>
      <c r="B1217" s="711" t="s">
        <v>1529</v>
      </c>
      <c r="C1217" s="711" t="s">
        <v>84</v>
      </c>
      <c r="D1217" s="711" t="s">
        <v>5884</v>
      </c>
      <c r="E1217" s="713">
        <v>3.46</v>
      </c>
    </row>
    <row r="1218" spans="1:5">
      <c r="A1218" s="712">
        <v>90636</v>
      </c>
      <c r="B1218" s="711" t="s">
        <v>1530</v>
      </c>
      <c r="C1218" s="711" t="s">
        <v>84</v>
      </c>
      <c r="D1218" s="711" t="s">
        <v>5884</v>
      </c>
      <c r="E1218" s="713">
        <v>4.13</v>
      </c>
    </row>
    <row r="1219" spans="1:5">
      <c r="A1219" s="712">
        <v>90639</v>
      </c>
      <c r="B1219" s="711" t="s">
        <v>1531</v>
      </c>
      <c r="C1219" s="711" t="s">
        <v>84</v>
      </c>
      <c r="D1219" s="711" t="s">
        <v>5884</v>
      </c>
      <c r="E1219" s="713">
        <v>4.7300000000000004</v>
      </c>
    </row>
    <row r="1220" spans="1:5">
      <c r="A1220" s="712">
        <v>90640</v>
      </c>
      <c r="B1220" s="711" t="s">
        <v>1532</v>
      </c>
      <c r="C1220" s="711" t="s">
        <v>84</v>
      </c>
      <c r="D1220" s="711" t="s">
        <v>5884</v>
      </c>
      <c r="E1220" s="713">
        <v>0.56000000000000005</v>
      </c>
    </row>
    <row r="1221" spans="1:5">
      <c r="A1221" s="712">
        <v>90641</v>
      </c>
      <c r="B1221" s="711" t="s">
        <v>1533</v>
      </c>
      <c r="C1221" s="711" t="s">
        <v>84</v>
      </c>
      <c r="D1221" s="711" t="s">
        <v>5884</v>
      </c>
      <c r="E1221" s="713">
        <v>5.17</v>
      </c>
    </row>
    <row r="1222" spans="1:5">
      <c r="A1222" s="712">
        <v>90642</v>
      </c>
      <c r="B1222" s="711" t="s">
        <v>1534</v>
      </c>
      <c r="C1222" s="711" t="s">
        <v>84</v>
      </c>
      <c r="D1222" s="711" t="s">
        <v>5942</v>
      </c>
      <c r="E1222" s="713">
        <v>5.83</v>
      </c>
    </row>
    <row r="1223" spans="1:5">
      <c r="A1223" s="712">
        <v>90646</v>
      </c>
      <c r="B1223" s="711" t="s">
        <v>6053</v>
      </c>
      <c r="C1223" s="711" t="s">
        <v>84</v>
      </c>
      <c r="D1223" s="711" t="s">
        <v>5884</v>
      </c>
      <c r="E1223" s="713">
        <v>0.62</v>
      </c>
    </row>
    <row r="1224" spans="1:5">
      <c r="A1224" s="712">
        <v>90647</v>
      </c>
      <c r="B1224" s="711" t="s">
        <v>6054</v>
      </c>
      <c r="C1224" s="711" t="s">
        <v>84</v>
      </c>
      <c r="D1224" s="711" t="s">
        <v>5884</v>
      </c>
      <c r="E1224" s="713">
        <v>7.0000000000000007E-2</v>
      </c>
    </row>
    <row r="1225" spans="1:5">
      <c r="A1225" s="712">
        <v>90648</v>
      </c>
      <c r="B1225" s="711" t="s">
        <v>6055</v>
      </c>
      <c r="C1225" s="711" t="s">
        <v>84</v>
      </c>
      <c r="D1225" s="711" t="s">
        <v>5884</v>
      </c>
      <c r="E1225" s="713">
        <v>0.68</v>
      </c>
    </row>
    <row r="1226" spans="1:5">
      <c r="A1226" s="712">
        <v>90649</v>
      </c>
      <c r="B1226" s="711" t="s">
        <v>6056</v>
      </c>
      <c r="C1226" s="711" t="s">
        <v>84</v>
      </c>
      <c r="D1226" s="711" t="s">
        <v>5942</v>
      </c>
      <c r="E1226" s="713">
        <v>6.46</v>
      </c>
    </row>
    <row r="1227" spans="1:5">
      <c r="A1227" s="712">
        <v>90652</v>
      </c>
      <c r="B1227" s="711" t="s">
        <v>6057</v>
      </c>
      <c r="C1227" s="711" t="s">
        <v>84</v>
      </c>
      <c r="D1227" s="711" t="s">
        <v>5884</v>
      </c>
      <c r="E1227" s="713">
        <v>3.08</v>
      </c>
    </row>
    <row r="1228" spans="1:5">
      <c r="A1228" s="712">
        <v>90653</v>
      </c>
      <c r="B1228" s="711" t="s">
        <v>6058</v>
      </c>
      <c r="C1228" s="711" t="s">
        <v>84</v>
      </c>
      <c r="D1228" s="711" t="s">
        <v>5884</v>
      </c>
      <c r="E1228" s="713">
        <v>0.36</v>
      </c>
    </row>
    <row r="1229" spans="1:5">
      <c r="A1229" s="712">
        <v>90654</v>
      </c>
      <c r="B1229" s="711" t="s">
        <v>6059</v>
      </c>
      <c r="C1229" s="711" t="s">
        <v>84</v>
      </c>
      <c r="D1229" s="711" t="s">
        <v>5884</v>
      </c>
      <c r="E1229" s="713">
        <v>3.37</v>
      </c>
    </row>
    <row r="1230" spans="1:5">
      <c r="A1230" s="712">
        <v>90655</v>
      </c>
      <c r="B1230" s="711" t="s">
        <v>6060</v>
      </c>
      <c r="C1230" s="711" t="s">
        <v>84</v>
      </c>
      <c r="D1230" s="711" t="s">
        <v>5942</v>
      </c>
      <c r="E1230" s="713">
        <v>4.25</v>
      </c>
    </row>
    <row r="1231" spans="1:5">
      <c r="A1231" s="712">
        <v>90658</v>
      </c>
      <c r="B1231" s="711" t="s">
        <v>6061</v>
      </c>
      <c r="C1231" s="711" t="s">
        <v>84</v>
      </c>
      <c r="D1231" s="711" t="s">
        <v>5884</v>
      </c>
      <c r="E1231" s="713">
        <v>3.3</v>
      </c>
    </row>
    <row r="1232" spans="1:5">
      <c r="A1232" s="712">
        <v>90659</v>
      </c>
      <c r="B1232" s="711" t="s">
        <v>6062</v>
      </c>
      <c r="C1232" s="711" t="s">
        <v>84</v>
      </c>
      <c r="D1232" s="711" t="s">
        <v>5884</v>
      </c>
      <c r="E1232" s="713">
        <v>0.39</v>
      </c>
    </row>
    <row r="1233" spans="1:5">
      <c r="A1233" s="712">
        <v>90660</v>
      </c>
      <c r="B1233" s="711" t="s">
        <v>6063</v>
      </c>
      <c r="C1233" s="711" t="s">
        <v>84</v>
      </c>
      <c r="D1233" s="711" t="s">
        <v>5884</v>
      </c>
      <c r="E1233" s="713">
        <v>3.61</v>
      </c>
    </row>
    <row r="1234" spans="1:5">
      <c r="A1234" s="712">
        <v>90661</v>
      </c>
      <c r="B1234" s="711" t="s">
        <v>6064</v>
      </c>
      <c r="C1234" s="711" t="s">
        <v>84</v>
      </c>
      <c r="D1234" s="711" t="s">
        <v>5942</v>
      </c>
      <c r="E1234" s="713">
        <v>4.25</v>
      </c>
    </row>
    <row r="1235" spans="1:5">
      <c r="A1235" s="712">
        <v>90664</v>
      </c>
      <c r="B1235" s="711" t="s">
        <v>1535</v>
      </c>
      <c r="C1235" s="711" t="s">
        <v>84</v>
      </c>
      <c r="D1235" s="711" t="s">
        <v>5883</v>
      </c>
      <c r="E1235" s="713">
        <v>4.67</v>
      </c>
    </row>
    <row r="1236" spans="1:5">
      <c r="A1236" s="712">
        <v>90665</v>
      </c>
      <c r="B1236" s="711" t="s">
        <v>1536</v>
      </c>
      <c r="C1236" s="711" t="s">
        <v>84</v>
      </c>
      <c r="D1236" s="711" t="s">
        <v>5883</v>
      </c>
      <c r="E1236" s="713">
        <v>0.53</v>
      </c>
    </row>
    <row r="1237" spans="1:5">
      <c r="A1237" s="712">
        <v>90666</v>
      </c>
      <c r="B1237" s="711" t="s">
        <v>1537</v>
      </c>
      <c r="C1237" s="711" t="s">
        <v>84</v>
      </c>
      <c r="D1237" s="711" t="s">
        <v>5883</v>
      </c>
      <c r="E1237" s="713">
        <v>5.1100000000000003</v>
      </c>
    </row>
    <row r="1238" spans="1:5">
      <c r="A1238" s="712">
        <v>90667</v>
      </c>
      <c r="B1238" s="711" t="s">
        <v>1538</v>
      </c>
      <c r="C1238" s="711" t="s">
        <v>84</v>
      </c>
      <c r="D1238" s="711" t="s">
        <v>5942</v>
      </c>
      <c r="E1238" s="713">
        <v>9.4700000000000006</v>
      </c>
    </row>
    <row r="1239" spans="1:5">
      <c r="A1239" s="712">
        <v>90670</v>
      </c>
      <c r="B1239" s="711" t="s">
        <v>1539</v>
      </c>
      <c r="C1239" s="711" t="s">
        <v>84</v>
      </c>
      <c r="D1239" s="711" t="s">
        <v>5883</v>
      </c>
      <c r="E1239" s="713">
        <v>122.94</v>
      </c>
    </row>
    <row r="1240" spans="1:5">
      <c r="A1240" s="712">
        <v>90671</v>
      </c>
      <c r="B1240" s="711" t="s">
        <v>1540</v>
      </c>
      <c r="C1240" s="711" t="s">
        <v>84</v>
      </c>
      <c r="D1240" s="711" t="s">
        <v>5883</v>
      </c>
      <c r="E1240" s="713">
        <v>17.059999999999999</v>
      </c>
    </row>
    <row r="1241" spans="1:5">
      <c r="A1241" s="712">
        <v>90672</v>
      </c>
      <c r="B1241" s="711" t="s">
        <v>1541</v>
      </c>
      <c r="C1241" s="711" t="s">
        <v>84</v>
      </c>
      <c r="D1241" s="711" t="s">
        <v>5883</v>
      </c>
      <c r="E1241" s="713">
        <v>153.85</v>
      </c>
    </row>
    <row r="1242" spans="1:5">
      <c r="A1242" s="712">
        <v>90673</v>
      </c>
      <c r="B1242" s="711" t="s">
        <v>1542</v>
      </c>
      <c r="C1242" s="711" t="s">
        <v>84</v>
      </c>
      <c r="D1242" s="711" t="s">
        <v>5942</v>
      </c>
      <c r="E1242" s="713">
        <v>75.8</v>
      </c>
    </row>
    <row r="1243" spans="1:5">
      <c r="A1243" s="712">
        <v>90676</v>
      </c>
      <c r="B1243" s="711" t="s">
        <v>1543</v>
      </c>
      <c r="C1243" s="711" t="s">
        <v>84</v>
      </c>
      <c r="D1243" s="711" t="s">
        <v>5883</v>
      </c>
      <c r="E1243" s="713">
        <v>65.19</v>
      </c>
    </row>
    <row r="1244" spans="1:5">
      <c r="A1244" s="712">
        <v>90677</v>
      </c>
      <c r="B1244" s="711" t="s">
        <v>1544</v>
      </c>
      <c r="C1244" s="711" t="s">
        <v>84</v>
      </c>
      <c r="D1244" s="711" t="s">
        <v>5883</v>
      </c>
      <c r="E1244" s="713">
        <v>9.0399999999999991</v>
      </c>
    </row>
    <row r="1245" spans="1:5">
      <c r="A1245" s="712">
        <v>90678</v>
      </c>
      <c r="B1245" s="711" t="s">
        <v>1545</v>
      </c>
      <c r="C1245" s="711" t="s">
        <v>84</v>
      </c>
      <c r="D1245" s="711" t="s">
        <v>5883</v>
      </c>
      <c r="E1245" s="713">
        <v>81.59</v>
      </c>
    </row>
    <row r="1246" spans="1:5">
      <c r="A1246" s="712">
        <v>90679</v>
      </c>
      <c r="B1246" s="711" t="s">
        <v>1546</v>
      </c>
      <c r="C1246" s="711" t="s">
        <v>84</v>
      </c>
      <c r="D1246" s="711" t="s">
        <v>5942</v>
      </c>
      <c r="E1246" s="713">
        <v>58.1</v>
      </c>
    </row>
    <row r="1247" spans="1:5">
      <c r="A1247" s="712">
        <v>90682</v>
      </c>
      <c r="B1247" s="711" t="s">
        <v>1547</v>
      </c>
      <c r="C1247" s="711" t="s">
        <v>84</v>
      </c>
      <c r="D1247" s="711" t="s">
        <v>5883</v>
      </c>
      <c r="E1247" s="713">
        <v>23.82</v>
      </c>
    </row>
    <row r="1248" spans="1:5">
      <c r="A1248" s="712">
        <v>90683</v>
      </c>
      <c r="B1248" s="711" t="s">
        <v>1548</v>
      </c>
      <c r="C1248" s="711" t="s">
        <v>84</v>
      </c>
      <c r="D1248" s="711" t="s">
        <v>5883</v>
      </c>
      <c r="E1248" s="713">
        <v>2.82</v>
      </c>
    </row>
    <row r="1249" spans="1:5">
      <c r="A1249" s="712">
        <v>90684</v>
      </c>
      <c r="B1249" s="711" t="s">
        <v>1549</v>
      </c>
      <c r="C1249" s="711" t="s">
        <v>84</v>
      </c>
      <c r="D1249" s="711" t="s">
        <v>5883</v>
      </c>
      <c r="E1249" s="713">
        <v>26.06</v>
      </c>
    </row>
    <row r="1250" spans="1:5">
      <c r="A1250" s="712">
        <v>90685</v>
      </c>
      <c r="B1250" s="711" t="s">
        <v>1550</v>
      </c>
      <c r="C1250" s="711" t="s">
        <v>84</v>
      </c>
      <c r="D1250" s="711" t="s">
        <v>5942</v>
      </c>
      <c r="E1250" s="713">
        <v>36.04</v>
      </c>
    </row>
    <row r="1251" spans="1:5">
      <c r="A1251" s="712">
        <v>90688</v>
      </c>
      <c r="B1251" s="711" t="s">
        <v>1551</v>
      </c>
      <c r="C1251" s="711" t="s">
        <v>84</v>
      </c>
      <c r="D1251" s="711" t="s">
        <v>5883</v>
      </c>
      <c r="E1251" s="713">
        <v>11.73</v>
      </c>
    </row>
    <row r="1252" spans="1:5">
      <c r="A1252" s="712">
        <v>90689</v>
      </c>
      <c r="B1252" s="711" t="s">
        <v>1552</v>
      </c>
      <c r="C1252" s="711" t="s">
        <v>84</v>
      </c>
      <c r="D1252" s="711" t="s">
        <v>5883</v>
      </c>
      <c r="E1252" s="713">
        <v>1.18</v>
      </c>
    </row>
    <row r="1253" spans="1:5">
      <c r="A1253" s="712">
        <v>90690</v>
      </c>
      <c r="B1253" s="711" t="s">
        <v>1553</v>
      </c>
      <c r="C1253" s="711" t="s">
        <v>84</v>
      </c>
      <c r="D1253" s="711" t="s">
        <v>5883</v>
      </c>
      <c r="E1253" s="713">
        <v>14.67</v>
      </c>
    </row>
    <row r="1254" spans="1:5">
      <c r="A1254" s="712">
        <v>90691</v>
      </c>
      <c r="B1254" s="711" t="s">
        <v>1554</v>
      </c>
      <c r="C1254" s="711" t="s">
        <v>84</v>
      </c>
      <c r="D1254" s="711" t="s">
        <v>5942</v>
      </c>
      <c r="E1254" s="713">
        <v>33.200000000000003</v>
      </c>
    </row>
    <row r="1255" spans="1:5">
      <c r="A1255" s="712">
        <v>90957</v>
      </c>
      <c r="B1255" s="711" t="s">
        <v>1555</v>
      </c>
      <c r="C1255" s="711" t="s">
        <v>84</v>
      </c>
      <c r="D1255" s="711" t="s">
        <v>5883</v>
      </c>
      <c r="E1255" s="713">
        <v>2.89</v>
      </c>
    </row>
    <row r="1256" spans="1:5">
      <c r="A1256" s="712">
        <v>90958</v>
      </c>
      <c r="B1256" s="711" t="s">
        <v>1556</v>
      </c>
      <c r="C1256" s="711" t="s">
        <v>84</v>
      </c>
      <c r="D1256" s="711" t="s">
        <v>5883</v>
      </c>
      <c r="E1256" s="713">
        <v>0.4</v>
      </c>
    </row>
    <row r="1257" spans="1:5">
      <c r="A1257" s="712">
        <v>90960</v>
      </c>
      <c r="B1257" s="711" t="s">
        <v>1557</v>
      </c>
      <c r="C1257" s="711" t="s">
        <v>84</v>
      </c>
      <c r="D1257" s="711" t="s">
        <v>5883</v>
      </c>
      <c r="E1257" s="713">
        <v>3.87</v>
      </c>
    </row>
    <row r="1258" spans="1:5">
      <c r="A1258" s="712">
        <v>90961</v>
      </c>
      <c r="B1258" s="711" t="s">
        <v>1558</v>
      </c>
      <c r="C1258" s="711" t="s">
        <v>84</v>
      </c>
      <c r="D1258" s="711" t="s">
        <v>5883</v>
      </c>
      <c r="E1258" s="713">
        <v>0.53</v>
      </c>
    </row>
    <row r="1259" spans="1:5">
      <c r="A1259" s="712">
        <v>90962</v>
      </c>
      <c r="B1259" s="711" t="s">
        <v>1559</v>
      </c>
      <c r="C1259" s="711" t="s">
        <v>84</v>
      </c>
      <c r="D1259" s="711" t="s">
        <v>5883</v>
      </c>
      <c r="E1259" s="713">
        <v>4.84</v>
      </c>
    </row>
    <row r="1260" spans="1:5">
      <c r="A1260" s="712">
        <v>90963</v>
      </c>
      <c r="B1260" s="711" t="s">
        <v>1560</v>
      </c>
      <c r="C1260" s="711" t="s">
        <v>84</v>
      </c>
      <c r="D1260" s="711" t="s">
        <v>5942</v>
      </c>
      <c r="E1260" s="713">
        <v>9.4700000000000006</v>
      </c>
    </row>
    <row r="1261" spans="1:5">
      <c r="A1261" s="712">
        <v>90968</v>
      </c>
      <c r="B1261" s="711" t="s">
        <v>1561</v>
      </c>
      <c r="C1261" s="711" t="s">
        <v>84</v>
      </c>
      <c r="D1261" s="711" t="s">
        <v>5883</v>
      </c>
      <c r="E1261" s="713">
        <v>3.88</v>
      </c>
    </row>
    <row r="1262" spans="1:5">
      <c r="A1262" s="712">
        <v>90969</v>
      </c>
      <c r="B1262" s="711" t="s">
        <v>1562</v>
      </c>
      <c r="C1262" s="711" t="s">
        <v>84</v>
      </c>
      <c r="D1262" s="711" t="s">
        <v>5883</v>
      </c>
      <c r="E1262" s="713">
        <v>0.53</v>
      </c>
    </row>
    <row r="1263" spans="1:5">
      <c r="A1263" s="712">
        <v>90970</v>
      </c>
      <c r="B1263" s="711" t="s">
        <v>1563</v>
      </c>
      <c r="C1263" s="711" t="s">
        <v>84</v>
      </c>
      <c r="D1263" s="711" t="s">
        <v>5883</v>
      </c>
      <c r="E1263" s="713">
        <v>4.8499999999999996</v>
      </c>
    </row>
    <row r="1264" spans="1:5">
      <c r="A1264" s="712">
        <v>90971</v>
      </c>
      <c r="B1264" s="711" t="s">
        <v>1564</v>
      </c>
      <c r="C1264" s="711" t="s">
        <v>84</v>
      </c>
      <c r="D1264" s="711" t="s">
        <v>5942</v>
      </c>
      <c r="E1264" s="713">
        <v>38.39</v>
      </c>
    </row>
    <row r="1265" spans="1:5">
      <c r="A1265" s="712">
        <v>90975</v>
      </c>
      <c r="B1265" s="711" t="s">
        <v>1565</v>
      </c>
      <c r="C1265" s="711" t="s">
        <v>84</v>
      </c>
      <c r="D1265" s="711" t="s">
        <v>5883</v>
      </c>
      <c r="E1265" s="713">
        <v>9.85</v>
      </c>
    </row>
    <row r="1266" spans="1:5">
      <c r="A1266" s="712">
        <v>90976</v>
      </c>
      <c r="B1266" s="711" t="s">
        <v>1566</v>
      </c>
      <c r="C1266" s="711" t="s">
        <v>84</v>
      </c>
      <c r="D1266" s="711" t="s">
        <v>5883</v>
      </c>
      <c r="E1266" s="713">
        <v>1.36</v>
      </c>
    </row>
    <row r="1267" spans="1:5">
      <c r="A1267" s="712">
        <v>90977</v>
      </c>
      <c r="B1267" s="711" t="s">
        <v>1567</v>
      </c>
      <c r="C1267" s="711" t="s">
        <v>84</v>
      </c>
      <c r="D1267" s="711" t="s">
        <v>5883</v>
      </c>
      <c r="E1267" s="713">
        <v>12.33</v>
      </c>
    </row>
    <row r="1268" spans="1:5">
      <c r="A1268" s="712">
        <v>90978</v>
      </c>
      <c r="B1268" s="711" t="s">
        <v>1568</v>
      </c>
      <c r="C1268" s="711" t="s">
        <v>84</v>
      </c>
      <c r="D1268" s="711" t="s">
        <v>5942</v>
      </c>
      <c r="E1268" s="713">
        <v>99.6</v>
      </c>
    </row>
    <row r="1269" spans="1:5">
      <c r="A1269" s="712">
        <v>90992</v>
      </c>
      <c r="B1269" s="711" t="s">
        <v>1569</v>
      </c>
      <c r="C1269" s="711" t="s">
        <v>84</v>
      </c>
      <c r="D1269" s="711" t="s">
        <v>5883</v>
      </c>
      <c r="E1269" s="713">
        <v>4.5999999999999996</v>
      </c>
    </row>
    <row r="1270" spans="1:5">
      <c r="A1270" s="712">
        <v>90993</v>
      </c>
      <c r="B1270" s="711" t="s">
        <v>1570</v>
      </c>
      <c r="C1270" s="711" t="s">
        <v>84</v>
      </c>
      <c r="D1270" s="711" t="s">
        <v>5883</v>
      </c>
      <c r="E1270" s="713">
        <v>0.63</v>
      </c>
    </row>
    <row r="1271" spans="1:5">
      <c r="A1271" s="712">
        <v>90994</v>
      </c>
      <c r="B1271" s="711" t="s">
        <v>1571</v>
      </c>
      <c r="C1271" s="711" t="s">
        <v>84</v>
      </c>
      <c r="D1271" s="711" t="s">
        <v>5883</v>
      </c>
      <c r="E1271" s="713">
        <v>5.76</v>
      </c>
    </row>
    <row r="1272" spans="1:5">
      <c r="A1272" s="712">
        <v>90995</v>
      </c>
      <c r="B1272" s="711" t="s">
        <v>1572</v>
      </c>
      <c r="C1272" s="711" t="s">
        <v>84</v>
      </c>
      <c r="D1272" s="711" t="s">
        <v>5942</v>
      </c>
      <c r="E1272" s="713">
        <v>52.15</v>
      </c>
    </row>
    <row r="1273" spans="1:5">
      <c r="A1273" s="712">
        <v>91021</v>
      </c>
      <c r="B1273" s="711" t="s">
        <v>1573</v>
      </c>
      <c r="C1273" s="711" t="s">
        <v>84</v>
      </c>
      <c r="D1273" s="711" t="s">
        <v>5883</v>
      </c>
      <c r="E1273" s="713">
        <v>3.54</v>
      </c>
    </row>
    <row r="1274" spans="1:5">
      <c r="A1274" s="712">
        <v>91026</v>
      </c>
      <c r="B1274" s="711" t="s">
        <v>1574</v>
      </c>
      <c r="C1274" s="711" t="s">
        <v>84</v>
      </c>
      <c r="D1274" s="711" t="s">
        <v>5883</v>
      </c>
      <c r="E1274" s="713">
        <v>12.51</v>
      </c>
    </row>
    <row r="1275" spans="1:5">
      <c r="A1275" s="712">
        <v>91027</v>
      </c>
      <c r="B1275" s="711" t="s">
        <v>1575</v>
      </c>
      <c r="C1275" s="711" t="s">
        <v>84</v>
      </c>
      <c r="D1275" s="711" t="s">
        <v>5883</v>
      </c>
      <c r="E1275" s="713">
        <v>2.62</v>
      </c>
    </row>
    <row r="1276" spans="1:5">
      <c r="A1276" s="712">
        <v>91028</v>
      </c>
      <c r="B1276" s="711" t="s">
        <v>1576</v>
      </c>
      <c r="C1276" s="711" t="s">
        <v>84</v>
      </c>
      <c r="D1276" s="711" t="s">
        <v>5883</v>
      </c>
      <c r="E1276" s="713">
        <v>1.01</v>
      </c>
    </row>
    <row r="1277" spans="1:5">
      <c r="A1277" s="712">
        <v>91029</v>
      </c>
      <c r="B1277" s="711" t="s">
        <v>1577</v>
      </c>
      <c r="C1277" s="711" t="s">
        <v>84</v>
      </c>
      <c r="D1277" s="711" t="s">
        <v>5883</v>
      </c>
      <c r="E1277" s="713">
        <v>23.46</v>
      </c>
    </row>
    <row r="1278" spans="1:5">
      <c r="A1278" s="712">
        <v>91030</v>
      </c>
      <c r="B1278" s="711" t="s">
        <v>1578</v>
      </c>
      <c r="C1278" s="711" t="s">
        <v>84</v>
      </c>
      <c r="D1278" s="711" t="s">
        <v>5942</v>
      </c>
      <c r="E1278" s="713">
        <v>90.2</v>
      </c>
    </row>
    <row r="1279" spans="1:5">
      <c r="A1279" s="712">
        <v>91273</v>
      </c>
      <c r="B1279" s="711" t="s">
        <v>1579</v>
      </c>
      <c r="C1279" s="711" t="s">
        <v>84</v>
      </c>
      <c r="D1279" s="711" t="s">
        <v>5884</v>
      </c>
      <c r="E1279" s="713">
        <v>0.66</v>
      </c>
    </row>
    <row r="1280" spans="1:5">
      <c r="A1280" s="712">
        <v>91274</v>
      </c>
      <c r="B1280" s="711" t="s">
        <v>1580</v>
      </c>
      <c r="C1280" s="711" t="s">
        <v>84</v>
      </c>
      <c r="D1280" s="711" t="s">
        <v>5884</v>
      </c>
      <c r="E1280" s="713">
        <v>0.09</v>
      </c>
    </row>
    <row r="1281" spans="1:5">
      <c r="A1281" s="712">
        <v>91275</v>
      </c>
      <c r="B1281" s="711" t="s">
        <v>1581</v>
      </c>
      <c r="C1281" s="711" t="s">
        <v>84</v>
      </c>
      <c r="D1281" s="711" t="s">
        <v>5884</v>
      </c>
      <c r="E1281" s="713">
        <v>0.83</v>
      </c>
    </row>
    <row r="1282" spans="1:5">
      <c r="A1282" s="712">
        <v>91276</v>
      </c>
      <c r="B1282" s="711" t="s">
        <v>1582</v>
      </c>
      <c r="C1282" s="711" t="s">
        <v>84</v>
      </c>
      <c r="D1282" s="711" t="s">
        <v>5942</v>
      </c>
      <c r="E1282" s="713">
        <v>6.67</v>
      </c>
    </row>
    <row r="1283" spans="1:5">
      <c r="A1283" s="712">
        <v>91279</v>
      </c>
      <c r="B1283" s="711" t="s">
        <v>1583</v>
      </c>
      <c r="C1283" s="711" t="s">
        <v>84</v>
      </c>
      <c r="D1283" s="711" t="s">
        <v>5884</v>
      </c>
      <c r="E1283" s="713">
        <v>0.67</v>
      </c>
    </row>
    <row r="1284" spans="1:5">
      <c r="A1284" s="712">
        <v>91280</v>
      </c>
      <c r="B1284" s="711" t="s">
        <v>1584</v>
      </c>
      <c r="C1284" s="711" t="s">
        <v>84</v>
      </c>
      <c r="D1284" s="711" t="s">
        <v>5884</v>
      </c>
      <c r="E1284" s="713">
        <v>7.0000000000000007E-2</v>
      </c>
    </row>
    <row r="1285" spans="1:5">
      <c r="A1285" s="712">
        <v>91281</v>
      </c>
      <c r="B1285" s="711" t="s">
        <v>1585</v>
      </c>
      <c r="C1285" s="711" t="s">
        <v>84</v>
      </c>
      <c r="D1285" s="711" t="s">
        <v>5884</v>
      </c>
      <c r="E1285" s="713">
        <v>0.84</v>
      </c>
    </row>
    <row r="1286" spans="1:5">
      <c r="A1286" s="712">
        <v>91282</v>
      </c>
      <c r="B1286" s="711" t="s">
        <v>1586</v>
      </c>
      <c r="C1286" s="711" t="s">
        <v>84</v>
      </c>
      <c r="D1286" s="711" t="s">
        <v>5942</v>
      </c>
      <c r="E1286" s="713">
        <v>15.95</v>
      </c>
    </row>
    <row r="1287" spans="1:5">
      <c r="A1287" s="712">
        <v>91354</v>
      </c>
      <c r="B1287" s="711" t="s">
        <v>1587</v>
      </c>
      <c r="C1287" s="711" t="s">
        <v>84</v>
      </c>
      <c r="D1287" s="711" t="s">
        <v>5883</v>
      </c>
      <c r="E1287" s="713">
        <v>9.67</v>
      </c>
    </row>
    <row r="1288" spans="1:5">
      <c r="A1288" s="712">
        <v>91355</v>
      </c>
      <c r="B1288" s="711" t="s">
        <v>1588</v>
      </c>
      <c r="C1288" s="711" t="s">
        <v>84</v>
      </c>
      <c r="D1288" s="711" t="s">
        <v>5883</v>
      </c>
      <c r="E1288" s="713">
        <v>2.0299999999999998</v>
      </c>
    </row>
    <row r="1289" spans="1:5">
      <c r="A1289" s="712">
        <v>91356</v>
      </c>
      <c r="B1289" s="711" t="s">
        <v>1589</v>
      </c>
      <c r="C1289" s="711" t="s">
        <v>84</v>
      </c>
      <c r="D1289" s="711" t="s">
        <v>5883</v>
      </c>
      <c r="E1289" s="713">
        <v>0.78</v>
      </c>
    </row>
    <row r="1290" spans="1:5">
      <c r="A1290" s="712">
        <v>91359</v>
      </c>
      <c r="B1290" s="711" t="s">
        <v>6065</v>
      </c>
      <c r="C1290" s="711" t="s">
        <v>84</v>
      </c>
      <c r="D1290" s="711" t="s">
        <v>5883</v>
      </c>
      <c r="E1290" s="713">
        <v>10.98</v>
      </c>
    </row>
    <row r="1291" spans="1:5">
      <c r="A1291" s="712">
        <v>91360</v>
      </c>
      <c r="B1291" s="711" t="s">
        <v>6066</v>
      </c>
      <c r="C1291" s="711" t="s">
        <v>84</v>
      </c>
      <c r="D1291" s="711" t="s">
        <v>5883</v>
      </c>
      <c r="E1291" s="713">
        <v>2.2999999999999998</v>
      </c>
    </row>
    <row r="1292" spans="1:5">
      <c r="A1292" s="712">
        <v>91361</v>
      </c>
      <c r="B1292" s="711" t="s">
        <v>6067</v>
      </c>
      <c r="C1292" s="711" t="s">
        <v>84</v>
      </c>
      <c r="D1292" s="711" t="s">
        <v>5883</v>
      </c>
      <c r="E1292" s="713">
        <v>0.89</v>
      </c>
    </row>
    <row r="1293" spans="1:5">
      <c r="A1293" s="712">
        <v>91367</v>
      </c>
      <c r="B1293" s="711" t="s">
        <v>6068</v>
      </c>
      <c r="C1293" s="711" t="s">
        <v>84</v>
      </c>
      <c r="D1293" s="711" t="s">
        <v>5883</v>
      </c>
      <c r="E1293" s="713">
        <v>14.27</v>
      </c>
    </row>
    <row r="1294" spans="1:5">
      <c r="A1294" s="712">
        <v>91368</v>
      </c>
      <c r="B1294" s="711" t="s">
        <v>6069</v>
      </c>
      <c r="C1294" s="711" t="s">
        <v>84</v>
      </c>
      <c r="D1294" s="711" t="s">
        <v>5883</v>
      </c>
      <c r="E1294" s="713">
        <v>2.63</v>
      </c>
    </row>
    <row r="1295" spans="1:5">
      <c r="A1295" s="712">
        <v>91369</v>
      </c>
      <c r="B1295" s="711" t="s">
        <v>6070</v>
      </c>
      <c r="C1295" s="711" t="s">
        <v>84</v>
      </c>
      <c r="D1295" s="711" t="s">
        <v>5883</v>
      </c>
      <c r="E1295" s="713">
        <v>1.02</v>
      </c>
    </row>
    <row r="1296" spans="1:5">
      <c r="A1296" s="712">
        <v>91375</v>
      </c>
      <c r="B1296" s="711" t="s">
        <v>1590</v>
      </c>
      <c r="C1296" s="711" t="s">
        <v>84</v>
      </c>
      <c r="D1296" s="711" t="s">
        <v>5883</v>
      </c>
      <c r="E1296" s="713">
        <v>8.14</v>
      </c>
    </row>
    <row r="1297" spans="1:5">
      <c r="A1297" s="712">
        <v>91376</v>
      </c>
      <c r="B1297" s="711" t="s">
        <v>1591</v>
      </c>
      <c r="C1297" s="711" t="s">
        <v>84</v>
      </c>
      <c r="D1297" s="711" t="s">
        <v>5883</v>
      </c>
      <c r="E1297" s="713">
        <v>1.71</v>
      </c>
    </row>
    <row r="1298" spans="1:5">
      <c r="A1298" s="712">
        <v>91377</v>
      </c>
      <c r="B1298" s="711" t="s">
        <v>1592</v>
      </c>
      <c r="C1298" s="711" t="s">
        <v>84</v>
      </c>
      <c r="D1298" s="711" t="s">
        <v>5883</v>
      </c>
      <c r="E1298" s="713">
        <v>0.66</v>
      </c>
    </row>
    <row r="1299" spans="1:5">
      <c r="A1299" s="712">
        <v>91380</v>
      </c>
      <c r="B1299" s="711" t="s">
        <v>6071</v>
      </c>
      <c r="C1299" s="711" t="s">
        <v>84</v>
      </c>
      <c r="D1299" s="711" t="s">
        <v>5883</v>
      </c>
      <c r="E1299" s="713">
        <v>16.16</v>
      </c>
    </row>
    <row r="1300" spans="1:5">
      <c r="A1300" s="712">
        <v>91381</v>
      </c>
      <c r="B1300" s="711" t="s">
        <v>6072</v>
      </c>
      <c r="C1300" s="711" t="s">
        <v>84</v>
      </c>
      <c r="D1300" s="711" t="s">
        <v>5883</v>
      </c>
      <c r="E1300" s="713">
        <v>2.98</v>
      </c>
    </row>
    <row r="1301" spans="1:5">
      <c r="A1301" s="712">
        <v>91382</v>
      </c>
      <c r="B1301" s="711" t="s">
        <v>6073</v>
      </c>
      <c r="C1301" s="711" t="s">
        <v>84</v>
      </c>
      <c r="D1301" s="711" t="s">
        <v>5883</v>
      </c>
      <c r="E1301" s="713">
        <v>1.1599999999999999</v>
      </c>
    </row>
    <row r="1302" spans="1:5">
      <c r="A1302" s="712">
        <v>91383</v>
      </c>
      <c r="B1302" s="711" t="s">
        <v>6074</v>
      </c>
      <c r="C1302" s="711" t="s">
        <v>84</v>
      </c>
      <c r="D1302" s="711" t="s">
        <v>5883</v>
      </c>
      <c r="E1302" s="713">
        <v>30.31</v>
      </c>
    </row>
    <row r="1303" spans="1:5">
      <c r="A1303" s="712">
        <v>91384</v>
      </c>
      <c r="B1303" s="711" t="s">
        <v>6075</v>
      </c>
      <c r="C1303" s="711" t="s">
        <v>84</v>
      </c>
      <c r="D1303" s="711" t="s">
        <v>5942</v>
      </c>
      <c r="E1303" s="713">
        <v>89.82</v>
      </c>
    </row>
    <row r="1304" spans="1:5">
      <c r="A1304" s="712">
        <v>91390</v>
      </c>
      <c r="B1304" s="711" t="s">
        <v>1593</v>
      </c>
      <c r="C1304" s="711" t="s">
        <v>84</v>
      </c>
      <c r="D1304" s="711" t="s">
        <v>5883</v>
      </c>
      <c r="E1304" s="713">
        <v>10.51</v>
      </c>
    </row>
    <row r="1305" spans="1:5">
      <c r="A1305" s="712">
        <v>91391</v>
      </c>
      <c r="B1305" s="711" t="s">
        <v>1594</v>
      </c>
      <c r="C1305" s="711" t="s">
        <v>84</v>
      </c>
      <c r="D1305" s="711" t="s">
        <v>5883</v>
      </c>
      <c r="E1305" s="713">
        <v>2.2000000000000002</v>
      </c>
    </row>
    <row r="1306" spans="1:5">
      <c r="A1306" s="712">
        <v>91392</v>
      </c>
      <c r="B1306" s="711" t="s">
        <v>1595</v>
      </c>
      <c r="C1306" s="711" t="s">
        <v>84</v>
      </c>
      <c r="D1306" s="711" t="s">
        <v>5883</v>
      </c>
      <c r="E1306" s="713">
        <v>0.85</v>
      </c>
    </row>
    <row r="1307" spans="1:5">
      <c r="A1307" s="712">
        <v>91396</v>
      </c>
      <c r="B1307" s="711" t="s">
        <v>1596</v>
      </c>
      <c r="C1307" s="711" t="s">
        <v>84</v>
      </c>
      <c r="D1307" s="711" t="s">
        <v>5883</v>
      </c>
      <c r="E1307" s="713">
        <v>14.08</v>
      </c>
    </row>
    <row r="1308" spans="1:5">
      <c r="A1308" s="712">
        <v>91397</v>
      </c>
      <c r="B1308" s="711" t="s">
        <v>1597</v>
      </c>
      <c r="C1308" s="711" t="s">
        <v>84</v>
      </c>
      <c r="D1308" s="711" t="s">
        <v>5883</v>
      </c>
      <c r="E1308" s="713">
        <v>2.95</v>
      </c>
    </row>
    <row r="1309" spans="1:5">
      <c r="A1309" s="712">
        <v>91398</v>
      </c>
      <c r="B1309" s="711" t="s">
        <v>1598</v>
      </c>
      <c r="C1309" s="711" t="s">
        <v>84</v>
      </c>
      <c r="D1309" s="711" t="s">
        <v>5883</v>
      </c>
      <c r="E1309" s="713">
        <v>1.1399999999999999</v>
      </c>
    </row>
    <row r="1310" spans="1:5">
      <c r="A1310" s="712">
        <v>91402</v>
      </c>
      <c r="B1310" s="711" t="s">
        <v>6076</v>
      </c>
      <c r="C1310" s="711" t="s">
        <v>84</v>
      </c>
      <c r="D1310" s="711" t="s">
        <v>5883</v>
      </c>
      <c r="E1310" s="713">
        <v>0.98</v>
      </c>
    </row>
    <row r="1311" spans="1:5">
      <c r="A1311" s="712">
        <v>91466</v>
      </c>
      <c r="B1311" s="711" t="s">
        <v>1599</v>
      </c>
      <c r="C1311" s="711" t="s">
        <v>84</v>
      </c>
      <c r="D1311" s="711" t="s">
        <v>5883</v>
      </c>
      <c r="E1311" s="713">
        <v>0.88</v>
      </c>
    </row>
    <row r="1312" spans="1:5">
      <c r="A1312" s="712">
        <v>91467</v>
      </c>
      <c r="B1312" s="711" t="s">
        <v>1600</v>
      </c>
      <c r="C1312" s="711" t="s">
        <v>84</v>
      </c>
      <c r="D1312" s="711" t="s">
        <v>5942</v>
      </c>
      <c r="E1312" s="713">
        <v>100.16</v>
      </c>
    </row>
    <row r="1313" spans="1:5">
      <c r="A1313" s="712">
        <v>91468</v>
      </c>
      <c r="B1313" s="711" t="s">
        <v>6077</v>
      </c>
      <c r="C1313" s="711" t="s">
        <v>84</v>
      </c>
      <c r="D1313" s="711" t="s">
        <v>5883</v>
      </c>
      <c r="E1313" s="713">
        <v>14.61</v>
      </c>
    </row>
    <row r="1314" spans="1:5">
      <c r="A1314" s="712">
        <v>91469</v>
      </c>
      <c r="B1314" s="711" t="s">
        <v>6078</v>
      </c>
      <c r="C1314" s="711" t="s">
        <v>84</v>
      </c>
      <c r="D1314" s="711" t="s">
        <v>5883</v>
      </c>
      <c r="E1314" s="713">
        <v>3.16</v>
      </c>
    </row>
    <row r="1315" spans="1:5">
      <c r="A1315" s="712">
        <v>91484</v>
      </c>
      <c r="B1315" s="711" t="s">
        <v>6079</v>
      </c>
      <c r="C1315" s="711" t="s">
        <v>84</v>
      </c>
      <c r="D1315" s="711" t="s">
        <v>5883</v>
      </c>
      <c r="E1315" s="713">
        <v>1</v>
      </c>
    </row>
    <row r="1316" spans="1:5">
      <c r="A1316" s="712">
        <v>91485</v>
      </c>
      <c r="B1316" s="711" t="s">
        <v>6080</v>
      </c>
      <c r="C1316" s="711" t="s">
        <v>84</v>
      </c>
      <c r="D1316" s="711" t="s">
        <v>5942</v>
      </c>
      <c r="E1316" s="713">
        <v>135.94</v>
      </c>
    </row>
    <row r="1317" spans="1:5">
      <c r="A1317" s="712">
        <v>91529</v>
      </c>
      <c r="B1317" s="711" t="s">
        <v>1601</v>
      </c>
      <c r="C1317" s="711" t="s">
        <v>84</v>
      </c>
      <c r="D1317" s="711" t="s">
        <v>5884</v>
      </c>
      <c r="E1317" s="713">
        <v>0.98</v>
      </c>
    </row>
    <row r="1318" spans="1:5">
      <c r="A1318" s="712">
        <v>91530</v>
      </c>
      <c r="B1318" s="711" t="s">
        <v>1602</v>
      </c>
      <c r="C1318" s="711" t="s">
        <v>84</v>
      </c>
      <c r="D1318" s="711" t="s">
        <v>5884</v>
      </c>
      <c r="E1318" s="713">
        <v>0.13</v>
      </c>
    </row>
    <row r="1319" spans="1:5">
      <c r="A1319" s="712">
        <v>91531</v>
      </c>
      <c r="B1319" s="711" t="s">
        <v>1603</v>
      </c>
      <c r="C1319" s="711" t="s">
        <v>84</v>
      </c>
      <c r="D1319" s="711" t="s">
        <v>5884</v>
      </c>
      <c r="E1319" s="713">
        <v>1.22</v>
      </c>
    </row>
    <row r="1320" spans="1:5">
      <c r="A1320" s="712">
        <v>91532</v>
      </c>
      <c r="B1320" s="711" t="s">
        <v>1604</v>
      </c>
      <c r="C1320" s="711" t="s">
        <v>84</v>
      </c>
      <c r="D1320" s="711" t="s">
        <v>5942</v>
      </c>
      <c r="E1320" s="713">
        <v>4.84</v>
      </c>
    </row>
    <row r="1321" spans="1:5">
      <c r="A1321" s="712">
        <v>91629</v>
      </c>
      <c r="B1321" s="711" t="s">
        <v>1605</v>
      </c>
      <c r="C1321" s="711" t="s">
        <v>84</v>
      </c>
      <c r="D1321" s="711" t="s">
        <v>5883</v>
      </c>
      <c r="E1321" s="713">
        <v>10.06</v>
      </c>
    </row>
    <row r="1322" spans="1:5">
      <c r="A1322" s="712">
        <v>91630</v>
      </c>
      <c r="B1322" s="711" t="s">
        <v>1606</v>
      </c>
      <c r="C1322" s="711" t="s">
        <v>84</v>
      </c>
      <c r="D1322" s="711" t="s">
        <v>5883</v>
      </c>
      <c r="E1322" s="713">
        <v>2.11</v>
      </c>
    </row>
    <row r="1323" spans="1:5">
      <c r="A1323" s="712">
        <v>91631</v>
      </c>
      <c r="B1323" s="711" t="s">
        <v>1607</v>
      </c>
      <c r="C1323" s="711" t="s">
        <v>84</v>
      </c>
      <c r="D1323" s="711" t="s">
        <v>5883</v>
      </c>
      <c r="E1323" s="713">
        <v>0.81</v>
      </c>
    </row>
    <row r="1324" spans="1:5">
      <c r="A1324" s="712">
        <v>91632</v>
      </c>
      <c r="B1324" s="711" t="s">
        <v>1608</v>
      </c>
      <c r="C1324" s="711" t="s">
        <v>84</v>
      </c>
      <c r="D1324" s="711" t="s">
        <v>5883</v>
      </c>
      <c r="E1324" s="713">
        <v>18.88</v>
      </c>
    </row>
    <row r="1325" spans="1:5">
      <c r="A1325" s="712">
        <v>91633</v>
      </c>
      <c r="B1325" s="711" t="s">
        <v>1609</v>
      </c>
      <c r="C1325" s="711" t="s">
        <v>84</v>
      </c>
      <c r="D1325" s="711" t="s">
        <v>5942</v>
      </c>
      <c r="E1325" s="713">
        <v>84.78</v>
      </c>
    </row>
    <row r="1326" spans="1:5">
      <c r="A1326" s="712">
        <v>91640</v>
      </c>
      <c r="B1326" s="711" t="s">
        <v>1610</v>
      </c>
      <c r="C1326" s="711" t="s">
        <v>84</v>
      </c>
      <c r="D1326" s="711" t="s">
        <v>5883</v>
      </c>
      <c r="E1326" s="713">
        <v>23.1</v>
      </c>
    </row>
    <row r="1327" spans="1:5">
      <c r="A1327" s="712">
        <v>91641</v>
      </c>
      <c r="B1327" s="711" t="s">
        <v>1611</v>
      </c>
      <c r="C1327" s="711" t="s">
        <v>84</v>
      </c>
      <c r="D1327" s="711" t="s">
        <v>5883</v>
      </c>
      <c r="E1327" s="713">
        <v>4.8499999999999996</v>
      </c>
    </row>
    <row r="1328" spans="1:5">
      <c r="A1328" s="712">
        <v>91642</v>
      </c>
      <c r="B1328" s="711" t="s">
        <v>1612</v>
      </c>
      <c r="C1328" s="711" t="s">
        <v>84</v>
      </c>
      <c r="D1328" s="711" t="s">
        <v>5883</v>
      </c>
      <c r="E1328" s="713">
        <v>1.87</v>
      </c>
    </row>
    <row r="1329" spans="1:5">
      <c r="A1329" s="712">
        <v>91643</v>
      </c>
      <c r="B1329" s="711" t="s">
        <v>1613</v>
      </c>
      <c r="C1329" s="711" t="s">
        <v>84</v>
      </c>
      <c r="D1329" s="711" t="s">
        <v>5883</v>
      </c>
      <c r="E1329" s="713">
        <v>43.32</v>
      </c>
    </row>
    <row r="1330" spans="1:5">
      <c r="A1330" s="712">
        <v>91644</v>
      </c>
      <c r="B1330" s="711" t="s">
        <v>1614</v>
      </c>
      <c r="C1330" s="711" t="s">
        <v>84</v>
      </c>
      <c r="D1330" s="711" t="s">
        <v>5942</v>
      </c>
      <c r="E1330" s="713">
        <v>190.78</v>
      </c>
    </row>
    <row r="1331" spans="1:5">
      <c r="A1331" s="712">
        <v>91688</v>
      </c>
      <c r="B1331" s="711" t="s">
        <v>1615</v>
      </c>
      <c r="C1331" s="711" t="s">
        <v>84</v>
      </c>
      <c r="D1331" s="711" t="s">
        <v>5884</v>
      </c>
      <c r="E1331" s="713">
        <v>7.0000000000000007E-2</v>
      </c>
    </row>
    <row r="1332" spans="1:5">
      <c r="A1332" s="712">
        <v>91689</v>
      </c>
      <c r="B1332" s="711" t="s">
        <v>1616</v>
      </c>
      <c r="C1332" s="711" t="s">
        <v>84</v>
      </c>
      <c r="D1332" s="711" t="s">
        <v>5884</v>
      </c>
      <c r="E1332" s="713">
        <v>0.01</v>
      </c>
    </row>
    <row r="1333" spans="1:5">
      <c r="A1333" s="712">
        <v>91690</v>
      </c>
      <c r="B1333" s="711" t="s">
        <v>1617</v>
      </c>
      <c r="C1333" s="711" t="s">
        <v>84</v>
      </c>
      <c r="D1333" s="711" t="s">
        <v>5884</v>
      </c>
      <c r="E1333" s="713">
        <v>0.05</v>
      </c>
    </row>
    <row r="1334" spans="1:5">
      <c r="A1334" s="712">
        <v>91691</v>
      </c>
      <c r="B1334" s="711" t="s">
        <v>1618</v>
      </c>
      <c r="C1334" s="711" t="s">
        <v>84</v>
      </c>
      <c r="D1334" s="711" t="s">
        <v>5884</v>
      </c>
      <c r="E1334" s="713">
        <v>2.09</v>
      </c>
    </row>
    <row r="1335" spans="1:5">
      <c r="A1335" s="712">
        <v>92040</v>
      </c>
      <c r="B1335" s="711" t="s">
        <v>1619</v>
      </c>
      <c r="C1335" s="711" t="s">
        <v>84</v>
      </c>
      <c r="D1335" s="711" t="s">
        <v>5883</v>
      </c>
      <c r="E1335" s="713">
        <v>4.13</v>
      </c>
    </row>
    <row r="1336" spans="1:5">
      <c r="A1336" s="712">
        <v>92041</v>
      </c>
      <c r="B1336" s="711" t="s">
        <v>1620</v>
      </c>
      <c r="C1336" s="711" t="s">
        <v>84</v>
      </c>
      <c r="D1336" s="711" t="s">
        <v>5883</v>
      </c>
      <c r="E1336" s="713">
        <v>0.43</v>
      </c>
    </row>
    <row r="1337" spans="1:5">
      <c r="A1337" s="712">
        <v>92042</v>
      </c>
      <c r="B1337" s="711" t="s">
        <v>1621</v>
      </c>
      <c r="C1337" s="711" t="s">
        <v>84</v>
      </c>
      <c r="D1337" s="711" t="s">
        <v>5883</v>
      </c>
      <c r="E1337" s="713">
        <v>3.44</v>
      </c>
    </row>
    <row r="1338" spans="1:5">
      <c r="A1338" s="712">
        <v>92101</v>
      </c>
      <c r="B1338" s="711" t="s">
        <v>1622</v>
      </c>
      <c r="C1338" s="711" t="s">
        <v>84</v>
      </c>
      <c r="D1338" s="711" t="s">
        <v>5883</v>
      </c>
      <c r="E1338" s="713">
        <v>15.39</v>
      </c>
    </row>
    <row r="1339" spans="1:5">
      <c r="A1339" s="712">
        <v>92102</v>
      </c>
      <c r="B1339" s="711" t="s">
        <v>1623</v>
      </c>
      <c r="C1339" s="711" t="s">
        <v>84</v>
      </c>
      <c r="D1339" s="711" t="s">
        <v>5883</v>
      </c>
      <c r="E1339" s="713">
        <v>3.22</v>
      </c>
    </row>
    <row r="1340" spans="1:5">
      <c r="A1340" s="712">
        <v>92103</v>
      </c>
      <c r="B1340" s="711" t="s">
        <v>1624</v>
      </c>
      <c r="C1340" s="711" t="s">
        <v>84</v>
      </c>
      <c r="D1340" s="711" t="s">
        <v>5883</v>
      </c>
      <c r="E1340" s="713">
        <v>1.25</v>
      </c>
    </row>
    <row r="1341" spans="1:5">
      <c r="A1341" s="712">
        <v>92104</v>
      </c>
      <c r="B1341" s="711" t="s">
        <v>1625</v>
      </c>
      <c r="C1341" s="711" t="s">
        <v>84</v>
      </c>
      <c r="D1341" s="711" t="s">
        <v>5883</v>
      </c>
      <c r="E1341" s="713">
        <v>28.87</v>
      </c>
    </row>
    <row r="1342" spans="1:5">
      <c r="A1342" s="712">
        <v>92105</v>
      </c>
      <c r="B1342" s="711" t="s">
        <v>1626</v>
      </c>
      <c r="C1342" s="711" t="s">
        <v>84</v>
      </c>
      <c r="D1342" s="711" t="s">
        <v>5942</v>
      </c>
      <c r="E1342" s="713">
        <v>121.88</v>
      </c>
    </row>
    <row r="1343" spans="1:5">
      <c r="A1343" s="712">
        <v>92108</v>
      </c>
      <c r="B1343" s="711" t="s">
        <v>1627</v>
      </c>
      <c r="C1343" s="711" t="s">
        <v>84</v>
      </c>
      <c r="D1343" s="711" t="s">
        <v>5884</v>
      </c>
      <c r="E1343" s="713">
        <v>0.74</v>
      </c>
    </row>
    <row r="1344" spans="1:5">
      <c r="A1344" s="712">
        <v>92109</v>
      </c>
      <c r="B1344" s="711" t="s">
        <v>1628</v>
      </c>
      <c r="C1344" s="711" t="s">
        <v>84</v>
      </c>
      <c r="D1344" s="711" t="s">
        <v>5884</v>
      </c>
      <c r="E1344" s="713">
        <v>0.08</v>
      </c>
    </row>
    <row r="1345" spans="1:5">
      <c r="A1345" s="712">
        <v>92110</v>
      </c>
      <c r="B1345" s="711" t="s">
        <v>1629</v>
      </c>
      <c r="C1345" s="711" t="s">
        <v>84</v>
      </c>
      <c r="D1345" s="711" t="s">
        <v>5884</v>
      </c>
      <c r="E1345" s="713">
        <v>0.56999999999999995</v>
      </c>
    </row>
    <row r="1346" spans="1:5">
      <c r="A1346" s="712">
        <v>92111</v>
      </c>
      <c r="B1346" s="711" t="s">
        <v>1630</v>
      </c>
      <c r="C1346" s="711" t="s">
        <v>84</v>
      </c>
      <c r="D1346" s="711" t="s">
        <v>5884</v>
      </c>
      <c r="E1346" s="713">
        <v>0.82</v>
      </c>
    </row>
    <row r="1347" spans="1:5">
      <c r="A1347" s="712">
        <v>92114</v>
      </c>
      <c r="B1347" s="711" t="s">
        <v>1631</v>
      </c>
      <c r="C1347" s="711" t="s">
        <v>84</v>
      </c>
      <c r="D1347" s="711" t="s">
        <v>5884</v>
      </c>
      <c r="E1347" s="713">
        <v>0.08</v>
      </c>
    </row>
    <row r="1348" spans="1:5">
      <c r="A1348" s="712">
        <v>92115</v>
      </c>
      <c r="B1348" s="711" t="s">
        <v>1632</v>
      </c>
      <c r="C1348" s="711" t="s">
        <v>84</v>
      </c>
      <c r="D1348" s="711" t="s">
        <v>5884</v>
      </c>
      <c r="E1348" s="713">
        <v>0</v>
      </c>
    </row>
    <row r="1349" spans="1:5">
      <c r="A1349" s="712">
        <v>92116</v>
      </c>
      <c r="B1349" s="711" t="s">
        <v>1633</v>
      </c>
      <c r="C1349" s="711" t="s">
        <v>84</v>
      </c>
      <c r="D1349" s="711" t="s">
        <v>5884</v>
      </c>
      <c r="E1349" s="713">
        <v>0.1</v>
      </c>
    </row>
    <row r="1350" spans="1:5">
      <c r="A1350" s="712">
        <v>92133</v>
      </c>
      <c r="B1350" s="711" t="s">
        <v>1634</v>
      </c>
      <c r="C1350" s="711" t="s">
        <v>84</v>
      </c>
      <c r="D1350" s="711" t="s">
        <v>5942</v>
      </c>
      <c r="E1350" s="713">
        <v>8.49</v>
      </c>
    </row>
    <row r="1351" spans="1:5">
      <c r="A1351" s="712">
        <v>92134</v>
      </c>
      <c r="B1351" s="711" t="s">
        <v>1635</v>
      </c>
      <c r="C1351" s="711" t="s">
        <v>84</v>
      </c>
      <c r="D1351" s="711" t="s">
        <v>5942</v>
      </c>
      <c r="E1351" s="713">
        <v>1.34</v>
      </c>
    </row>
    <row r="1352" spans="1:5">
      <c r="A1352" s="712">
        <v>92135</v>
      </c>
      <c r="B1352" s="711" t="s">
        <v>1636</v>
      </c>
      <c r="C1352" s="711" t="s">
        <v>84</v>
      </c>
      <c r="D1352" s="711" t="s">
        <v>5942</v>
      </c>
      <c r="E1352" s="713">
        <v>0.53</v>
      </c>
    </row>
    <row r="1353" spans="1:5">
      <c r="A1353" s="712">
        <v>92136</v>
      </c>
      <c r="B1353" s="711" t="s">
        <v>1637</v>
      </c>
      <c r="C1353" s="711" t="s">
        <v>84</v>
      </c>
      <c r="D1353" s="711" t="s">
        <v>5942</v>
      </c>
      <c r="E1353" s="713">
        <v>10.62</v>
      </c>
    </row>
    <row r="1354" spans="1:5">
      <c r="A1354" s="712">
        <v>92137</v>
      </c>
      <c r="B1354" s="711" t="s">
        <v>1638</v>
      </c>
      <c r="C1354" s="711" t="s">
        <v>84</v>
      </c>
      <c r="D1354" s="711" t="s">
        <v>5942</v>
      </c>
      <c r="E1354" s="713">
        <v>25.08</v>
      </c>
    </row>
    <row r="1355" spans="1:5">
      <c r="A1355" s="712">
        <v>92140</v>
      </c>
      <c r="B1355" s="711" t="s">
        <v>1639</v>
      </c>
      <c r="C1355" s="711" t="s">
        <v>84</v>
      </c>
      <c r="D1355" s="711" t="s">
        <v>5884</v>
      </c>
      <c r="E1355" s="713">
        <v>2.59</v>
      </c>
    </row>
    <row r="1356" spans="1:5">
      <c r="A1356" s="712">
        <v>92141</v>
      </c>
      <c r="B1356" s="711" t="s">
        <v>1640</v>
      </c>
      <c r="C1356" s="711" t="s">
        <v>84</v>
      </c>
      <c r="D1356" s="711" t="s">
        <v>5884</v>
      </c>
      <c r="E1356" s="713">
        <v>0.41</v>
      </c>
    </row>
    <row r="1357" spans="1:5">
      <c r="A1357" s="712">
        <v>92142</v>
      </c>
      <c r="B1357" s="711" t="s">
        <v>1641</v>
      </c>
      <c r="C1357" s="711" t="s">
        <v>84</v>
      </c>
      <c r="D1357" s="711" t="s">
        <v>5884</v>
      </c>
      <c r="E1357" s="713">
        <v>0.16</v>
      </c>
    </row>
    <row r="1358" spans="1:5">
      <c r="A1358" s="712">
        <v>92143</v>
      </c>
      <c r="B1358" s="711" t="s">
        <v>1642</v>
      </c>
      <c r="C1358" s="711" t="s">
        <v>84</v>
      </c>
      <c r="D1358" s="711" t="s">
        <v>5884</v>
      </c>
      <c r="E1358" s="713">
        <v>3.23</v>
      </c>
    </row>
    <row r="1359" spans="1:5">
      <c r="A1359" s="712">
        <v>92144</v>
      </c>
      <c r="B1359" s="711" t="s">
        <v>1643</v>
      </c>
      <c r="C1359" s="711" t="s">
        <v>84</v>
      </c>
      <c r="D1359" s="711" t="s">
        <v>5942</v>
      </c>
      <c r="E1359" s="713">
        <v>31.44</v>
      </c>
    </row>
    <row r="1360" spans="1:5">
      <c r="A1360" s="712">
        <v>92237</v>
      </c>
      <c r="B1360" s="711" t="s">
        <v>1644</v>
      </c>
      <c r="C1360" s="711" t="s">
        <v>84</v>
      </c>
      <c r="D1360" s="711" t="s">
        <v>5883</v>
      </c>
      <c r="E1360" s="713">
        <v>16.899999999999999</v>
      </c>
    </row>
    <row r="1361" spans="1:5">
      <c r="A1361" s="712">
        <v>92238</v>
      </c>
      <c r="B1361" s="711" t="s">
        <v>1645</v>
      </c>
      <c r="C1361" s="711" t="s">
        <v>84</v>
      </c>
      <c r="D1361" s="711" t="s">
        <v>5883</v>
      </c>
      <c r="E1361" s="713">
        <v>3.54</v>
      </c>
    </row>
    <row r="1362" spans="1:5">
      <c r="A1362" s="712">
        <v>92239</v>
      </c>
      <c r="B1362" s="711" t="s">
        <v>1646</v>
      </c>
      <c r="C1362" s="711" t="s">
        <v>84</v>
      </c>
      <c r="D1362" s="711" t="s">
        <v>5883</v>
      </c>
      <c r="E1362" s="713">
        <v>1.37</v>
      </c>
    </row>
    <row r="1363" spans="1:5">
      <c r="A1363" s="712">
        <v>92240</v>
      </c>
      <c r="B1363" s="711" t="s">
        <v>1647</v>
      </c>
      <c r="C1363" s="711" t="s">
        <v>84</v>
      </c>
      <c r="D1363" s="711" t="s">
        <v>5883</v>
      </c>
      <c r="E1363" s="713">
        <v>31.7</v>
      </c>
    </row>
    <row r="1364" spans="1:5">
      <c r="A1364" s="712">
        <v>92241</v>
      </c>
      <c r="B1364" s="711" t="s">
        <v>1648</v>
      </c>
      <c r="C1364" s="711" t="s">
        <v>84</v>
      </c>
      <c r="D1364" s="711" t="s">
        <v>5942</v>
      </c>
      <c r="E1364" s="713">
        <v>174.9</v>
      </c>
    </row>
    <row r="1365" spans="1:5">
      <c r="A1365" s="712">
        <v>92712</v>
      </c>
      <c r="B1365" s="711" t="s">
        <v>1649</v>
      </c>
      <c r="C1365" s="711" t="s">
        <v>84</v>
      </c>
      <c r="D1365" s="711" t="s">
        <v>5883</v>
      </c>
      <c r="E1365" s="713">
        <v>0.15</v>
      </c>
    </row>
    <row r="1366" spans="1:5">
      <c r="A1366" s="712">
        <v>92713</v>
      </c>
      <c r="B1366" s="711" t="s">
        <v>1650</v>
      </c>
      <c r="C1366" s="711" t="s">
        <v>84</v>
      </c>
      <c r="D1366" s="711" t="s">
        <v>5883</v>
      </c>
      <c r="E1366" s="713">
        <v>0.01</v>
      </c>
    </row>
    <row r="1367" spans="1:5">
      <c r="A1367" s="712">
        <v>92714</v>
      </c>
      <c r="B1367" s="711" t="s">
        <v>1651</v>
      </c>
      <c r="C1367" s="711" t="s">
        <v>84</v>
      </c>
      <c r="D1367" s="711" t="s">
        <v>5883</v>
      </c>
      <c r="E1367" s="713">
        <v>0.19</v>
      </c>
    </row>
    <row r="1368" spans="1:5">
      <c r="A1368" s="712">
        <v>92715</v>
      </c>
      <c r="B1368" s="711" t="s">
        <v>1652</v>
      </c>
      <c r="C1368" s="711" t="s">
        <v>84</v>
      </c>
      <c r="D1368" s="711" t="s">
        <v>5884</v>
      </c>
      <c r="E1368" s="713">
        <v>22.12</v>
      </c>
    </row>
    <row r="1369" spans="1:5">
      <c r="A1369" s="712">
        <v>92956</v>
      </c>
      <c r="B1369" s="711" t="s">
        <v>1653</v>
      </c>
      <c r="C1369" s="711" t="s">
        <v>84</v>
      </c>
      <c r="D1369" s="711" t="s">
        <v>5883</v>
      </c>
      <c r="E1369" s="713">
        <v>3.03</v>
      </c>
    </row>
    <row r="1370" spans="1:5">
      <c r="A1370" s="712">
        <v>92957</v>
      </c>
      <c r="B1370" s="711" t="s">
        <v>1654</v>
      </c>
      <c r="C1370" s="711" t="s">
        <v>84</v>
      </c>
      <c r="D1370" s="711" t="s">
        <v>5883</v>
      </c>
      <c r="E1370" s="713">
        <v>0.36</v>
      </c>
    </row>
    <row r="1371" spans="1:5">
      <c r="A1371" s="712">
        <v>92958</v>
      </c>
      <c r="B1371" s="711" t="s">
        <v>1655</v>
      </c>
      <c r="C1371" s="711" t="s">
        <v>84</v>
      </c>
      <c r="D1371" s="711" t="s">
        <v>5883</v>
      </c>
      <c r="E1371" s="713">
        <v>3.31</v>
      </c>
    </row>
    <row r="1372" spans="1:5">
      <c r="A1372" s="712">
        <v>92959</v>
      </c>
      <c r="B1372" s="711" t="s">
        <v>1656</v>
      </c>
      <c r="C1372" s="711" t="s">
        <v>84</v>
      </c>
      <c r="D1372" s="711" t="s">
        <v>5942</v>
      </c>
      <c r="E1372" s="713">
        <v>5.87</v>
      </c>
    </row>
    <row r="1373" spans="1:5">
      <c r="A1373" s="712">
        <v>92963</v>
      </c>
      <c r="B1373" s="711" t="s">
        <v>1657</v>
      </c>
      <c r="C1373" s="711" t="s">
        <v>84</v>
      </c>
      <c r="D1373" s="711" t="s">
        <v>5883</v>
      </c>
      <c r="E1373" s="713">
        <v>1.1399999999999999</v>
      </c>
    </row>
    <row r="1374" spans="1:5">
      <c r="A1374" s="712">
        <v>92964</v>
      </c>
      <c r="B1374" s="711" t="s">
        <v>1658</v>
      </c>
      <c r="C1374" s="711" t="s">
        <v>84</v>
      </c>
      <c r="D1374" s="711" t="s">
        <v>5883</v>
      </c>
      <c r="E1374" s="713">
        <v>0.13</v>
      </c>
    </row>
    <row r="1375" spans="1:5">
      <c r="A1375" s="712">
        <v>92965</v>
      </c>
      <c r="B1375" s="711" t="s">
        <v>1659</v>
      </c>
      <c r="C1375" s="711" t="s">
        <v>84</v>
      </c>
      <c r="D1375" s="711" t="s">
        <v>5883</v>
      </c>
      <c r="E1375" s="713">
        <v>1.42</v>
      </c>
    </row>
    <row r="1376" spans="1:5">
      <c r="A1376" s="712">
        <v>93220</v>
      </c>
      <c r="B1376" s="711" t="s">
        <v>1660</v>
      </c>
      <c r="C1376" s="711" t="s">
        <v>84</v>
      </c>
      <c r="D1376" s="711" t="s">
        <v>5883</v>
      </c>
      <c r="E1376" s="713">
        <v>191.17</v>
      </c>
    </row>
    <row r="1377" spans="1:5">
      <c r="A1377" s="712">
        <v>93221</v>
      </c>
      <c r="B1377" s="711" t="s">
        <v>1661</v>
      </c>
      <c r="C1377" s="711" t="s">
        <v>84</v>
      </c>
      <c r="D1377" s="711" t="s">
        <v>5883</v>
      </c>
      <c r="E1377" s="713">
        <v>26.54</v>
      </c>
    </row>
    <row r="1378" spans="1:5">
      <c r="A1378" s="712">
        <v>93222</v>
      </c>
      <c r="B1378" s="711" t="s">
        <v>1662</v>
      </c>
      <c r="C1378" s="711" t="s">
        <v>84</v>
      </c>
      <c r="D1378" s="711" t="s">
        <v>5883</v>
      </c>
      <c r="E1378" s="713">
        <v>239.24</v>
      </c>
    </row>
    <row r="1379" spans="1:5">
      <c r="A1379" s="712">
        <v>93223</v>
      </c>
      <c r="B1379" s="711" t="s">
        <v>1663</v>
      </c>
      <c r="C1379" s="711" t="s">
        <v>84</v>
      </c>
      <c r="D1379" s="711" t="s">
        <v>5942</v>
      </c>
      <c r="E1379" s="713">
        <v>98.99</v>
      </c>
    </row>
    <row r="1380" spans="1:5">
      <c r="A1380" s="712">
        <v>93229</v>
      </c>
      <c r="B1380" s="711" t="s">
        <v>1664</v>
      </c>
      <c r="C1380" s="711" t="s">
        <v>84</v>
      </c>
      <c r="D1380" s="711" t="s">
        <v>5884</v>
      </c>
      <c r="E1380" s="713">
        <v>0.31</v>
      </c>
    </row>
    <row r="1381" spans="1:5">
      <c r="A1381" s="712">
        <v>93230</v>
      </c>
      <c r="B1381" s="711" t="s">
        <v>1665</v>
      </c>
      <c r="C1381" s="711" t="s">
        <v>84</v>
      </c>
      <c r="D1381" s="711" t="s">
        <v>5884</v>
      </c>
      <c r="E1381" s="713">
        <v>0.03</v>
      </c>
    </row>
    <row r="1382" spans="1:5">
      <c r="A1382" s="712">
        <v>93231</v>
      </c>
      <c r="B1382" s="711" t="s">
        <v>1666</v>
      </c>
      <c r="C1382" s="711" t="s">
        <v>84</v>
      </c>
      <c r="D1382" s="711" t="s">
        <v>5884</v>
      </c>
      <c r="E1382" s="713">
        <v>0.28999999999999998</v>
      </c>
    </row>
    <row r="1383" spans="1:5">
      <c r="A1383" s="712">
        <v>93232</v>
      </c>
      <c r="B1383" s="711" t="s">
        <v>1667</v>
      </c>
      <c r="C1383" s="711" t="s">
        <v>84</v>
      </c>
      <c r="D1383" s="711" t="s">
        <v>5942</v>
      </c>
      <c r="E1383" s="713">
        <v>6.76</v>
      </c>
    </row>
    <row r="1384" spans="1:5">
      <c r="A1384" s="712">
        <v>93235</v>
      </c>
      <c r="B1384" s="711" t="s">
        <v>1668</v>
      </c>
      <c r="C1384" s="711" t="s">
        <v>84</v>
      </c>
      <c r="D1384" s="711" t="s">
        <v>5883</v>
      </c>
      <c r="E1384" s="713">
        <v>0.79</v>
      </c>
    </row>
    <row r="1385" spans="1:5">
      <c r="A1385" s="712">
        <v>93238</v>
      </c>
      <c r="B1385" s="711" t="s">
        <v>1669</v>
      </c>
      <c r="C1385" s="711" t="s">
        <v>84</v>
      </c>
      <c r="D1385" s="711" t="s">
        <v>5883</v>
      </c>
      <c r="E1385" s="713">
        <v>0.71</v>
      </c>
    </row>
    <row r="1386" spans="1:5">
      <c r="A1386" s="712">
        <v>93239</v>
      </c>
      <c r="B1386" s="711" t="s">
        <v>1670</v>
      </c>
      <c r="C1386" s="711" t="s">
        <v>84</v>
      </c>
      <c r="D1386" s="711" t="s">
        <v>5883</v>
      </c>
      <c r="E1386" s="713">
        <v>3.23</v>
      </c>
    </row>
    <row r="1387" spans="1:5">
      <c r="A1387" s="712">
        <v>93240</v>
      </c>
      <c r="B1387" s="711" t="s">
        <v>1671</v>
      </c>
      <c r="C1387" s="711" t="s">
        <v>84</v>
      </c>
      <c r="D1387" s="711" t="s">
        <v>5942</v>
      </c>
      <c r="E1387" s="713">
        <v>7.58</v>
      </c>
    </row>
    <row r="1388" spans="1:5">
      <c r="A1388" s="712">
        <v>93267</v>
      </c>
      <c r="B1388" s="711" t="s">
        <v>1672</v>
      </c>
      <c r="C1388" s="711" t="s">
        <v>84</v>
      </c>
      <c r="D1388" s="711" t="s">
        <v>5883</v>
      </c>
      <c r="E1388" s="713">
        <v>26.08</v>
      </c>
    </row>
    <row r="1389" spans="1:5">
      <c r="A1389" s="712">
        <v>93269</v>
      </c>
      <c r="B1389" s="711" t="s">
        <v>1673</v>
      </c>
      <c r="C1389" s="711" t="s">
        <v>84</v>
      </c>
      <c r="D1389" s="711" t="s">
        <v>5883</v>
      </c>
      <c r="E1389" s="713">
        <v>3.09</v>
      </c>
    </row>
    <row r="1390" spans="1:5">
      <c r="A1390" s="712">
        <v>93270</v>
      </c>
      <c r="B1390" s="711" t="s">
        <v>1674</v>
      </c>
      <c r="C1390" s="711" t="s">
        <v>84</v>
      </c>
      <c r="D1390" s="711" t="s">
        <v>5883</v>
      </c>
      <c r="E1390" s="713">
        <v>28.53</v>
      </c>
    </row>
    <row r="1391" spans="1:5">
      <c r="A1391" s="712">
        <v>93271</v>
      </c>
      <c r="B1391" s="711" t="s">
        <v>1675</v>
      </c>
      <c r="C1391" s="711" t="s">
        <v>84</v>
      </c>
      <c r="D1391" s="711" t="s">
        <v>5884</v>
      </c>
      <c r="E1391" s="713">
        <v>6.17</v>
      </c>
    </row>
    <row r="1392" spans="1:5">
      <c r="A1392" s="712">
        <v>93277</v>
      </c>
      <c r="B1392" s="711" t="s">
        <v>1676</v>
      </c>
      <c r="C1392" s="711" t="s">
        <v>84</v>
      </c>
      <c r="D1392" s="711" t="s">
        <v>5883</v>
      </c>
      <c r="E1392" s="713">
        <v>0.28000000000000003</v>
      </c>
    </row>
    <row r="1393" spans="1:5">
      <c r="A1393" s="712">
        <v>93278</v>
      </c>
      <c r="B1393" s="711" t="s">
        <v>1677</v>
      </c>
      <c r="C1393" s="711" t="s">
        <v>84</v>
      </c>
      <c r="D1393" s="711" t="s">
        <v>5883</v>
      </c>
      <c r="E1393" s="713">
        <v>0.03</v>
      </c>
    </row>
    <row r="1394" spans="1:5">
      <c r="A1394" s="712">
        <v>93279</v>
      </c>
      <c r="B1394" s="711" t="s">
        <v>1678</v>
      </c>
      <c r="C1394" s="711" t="s">
        <v>84</v>
      </c>
      <c r="D1394" s="711" t="s">
        <v>5883</v>
      </c>
      <c r="E1394" s="713">
        <v>0.27</v>
      </c>
    </row>
    <row r="1395" spans="1:5">
      <c r="A1395" s="712">
        <v>93280</v>
      </c>
      <c r="B1395" s="711" t="s">
        <v>1679</v>
      </c>
      <c r="C1395" s="711" t="s">
        <v>84</v>
      </c>
      <c r="D1395" s="711" t="s">
        <v>5884</v>
      </c>
      <c r="E1395" s="713">
        <v>0.51</v>
      </c>
    </row>
    <row r="1396" spans="1:5">
      <c r="A1396" s="712">
        <v>93283</v>
      </c>
      <c r="B1396" s="711" t="s">
        <v>1680</v>
      </c>
      <c r="C1396" s="711" t="s">
        <v>84</v>
      </c>
      <c r="D1396" s="711" t="s">
        <v>5883</v>
      </c>
      <c r="E1396" s="713">
        <v>54.82</v>
      </c>
    </row>
    <row r="1397" spans="1:5">
      <c r="A1397" s="712">
        <v>93284</v>
      </c>
      <c r="B1397" s="711" t="s">
        <v>1681</v>
      </c>
      <c r="C1397" s="711" t="s">
        <v>84</v>
      </c>
      <c r="D1397" s="711" t="s">
        <v>5883</v>
      </c>
      <c r="E1397" s="713">
        <v>10.41</v>
      </c>
    </row>
    <row r="1398" spans="1:5">
      <c r="A1398" s="712">
        <v>93285</v>
      </c>
      <c r="B1398" s="711" t="s">
        <v>1682</v>
      </c>
      <c r="C1398" s="711" t="s">
        <v>84</v>
      </c>
      <c r="D1398" s="711" t="s">
        <v>5883</v>
      </c>
      <c r="E1398" s="713">
        <v>88.13</v>
      </c>
    </row>
    <row r="1399" spans="1:5">
      <c r="A1399" s="712">
        <v>93286</v>
      </c>
      <c r="B1399" s="711" t="s">
        <v>1683</v>
      </c>
      <c r="C1399" s="711" t="s">
        <v>84</v>
      </c>
      <c r="D1399" s="711" t="s">
        <v>5884</v>
      </c>
      <c r="E1399" s="713">
        <v>145.86000000000001</v>
      </c>
    </row>
    <row r="1400" spans="1:5">
      <c r="A1400" s="712">
        <v>93296</v>
      </c>
      <c r="B1400" s="711" t="s">
        <v>1684</v>
      </c>
      <c r="C1400" s="711" t="s">
        <v>84</v>
      </c>
      <c r="D1400" s="711" t="s">
        <v>5883</v>
      </c>
      <c r="E1400" s="713">
        <v>3.83</v>
      </c>
    </row>
    <row r="1401" spans="1:5">
      <c r="A1401" s="712">
        <v>93397</v>
      </c>
      <c r="B1401" s="711" t="s">
        <v>1685</v>
      </c>
      <c r="C1401" s="711" t="s">
        <v>84</v>
      </c>
      <c r="D1401" s="711" t="s">
        <v>5883</v>
      </c>
      <c r="E1401" s="713">
        <v>10.06</v>
      </c>
    </row>
    <row r="1402" spans="1:5">
      <c r="A1402" s="712">
        <v>93398</v>
      </c>
      <c r="B1402" s="711" t="s">
        <v>1686</v>
      </c>
      <c r="C1402" s="711" t="s">
        <v>84</v>
      </c>
      <c r="D1402" s="711" t="s">
        <v>5883</v>
      </c>
      <c r="E1402" s="713">
        <v>2.11</v>
      </c>
    </row>
    <row r="1403" spans="1:5">
      <c r="A1403" s="712">
        <v>93399</v>
      </c>
      <c r="B1403" s="711" t="s">
        <v>1687</v>
      </c>
      <c r="C1403" s="711" t="s">
        <v>84</v>
      </c>
      <c r="D1403" s="711" t="s">
        <v>5883</v>
      </c>
      <c r="E1403" s="713">
        <v>0.81</v>
      </c>
    </row>
    <row r="1404" spans="1:5">
      <c r="A1404" s="712">
        <v>93400</v>
      </c>
      <c r="B1404" s="711" t="s">
        <v>1688</v>
      </c>
      <c r="C1404" s="711" t="s">
        <v>84</v>
      </c>
      <c r="D1404" s="711" t="s">
        <v>5883</v>
      </c>
      <c r="E1404" s="713">
        <v>18.88</v>
      </c>
    </row>
    <row r="1405" spans="1:5">
      <c r="A1405" s="712">
        <v>93401</v>
      </c>
      <c r="B1405" s="711" t="s">
        <v>1689</v>
      </c>
      <c r="C1405" s="711" t="s">
        <v>84</v>
      </c>
      <c r="D1405" s="711" t="s">
        <v>5942</v>
      </c>
      <c r="E1405" s="713">
        <v>100.16</v>
      </c>
    </row>
    <row r="1406" spans="1:5">
      <c r="A1406" s="712">
        <v>93404</v>
      </c>
      <c r="B1406" s="711" t="s">
        <v>1690</v>
      </c>
      <c r="C1406" s="711" t="s">
        <v>84</v>
      </c>
      <c r="D1406" s="711" t="s">
        <v>5883</v>
      </c>
      <c r="E1406" s="713">
        <v>5.45</v>
      </c>
    </row>
    <row r="1407" spans="1:5">
      <c r="A1407" s="712">
        <v>93405</v>
      </c>
      <c r="B1407" s="711" t="s">
        <v>1691</v>
      </c>
      <c r="C1407" s="711" t="s">
        <v>84</v>
      </c>
      <c r="D1407" s="711" t="s">
        <v>5883</v>
      </c>
      <c r="E1407" s="713">
        <v>0.55000000000000004</v>
      </c>
    </row>
    <row r="1408" spans="1:5">
      <c r="A1408" s="712">
        <v>93406</v>
      </c>
      <c r="B1408" s="711" t="s">
        <v>1692</v>
      </c>
      <c r="C1408" s="711" t="s">
        <v>84</v>
      </c>
      <c r="D1408" s="711" t="s">
        <v>5883</v>
      </c>
      <c r="E1408" s="713">
        <v>6.82</v>
      </c>
    </row>
    <row r="1409" spans="1:5">
      <c r="A1409" s="712">
        <v>93407</v>
      </c>
      <c r="B1409" s="711" t="s">
        <v>1693</v>
      </c>
      <c r="C1409" s="711" t="s">
        <v>84</v>
      </c>
      <c r="D1409" s="711" t="s">
        <v>5942</v>
      </c>
      <c r="E1409" s="713">
        <v>29.86</v>
      </c>
    </row>
    <row r="1410" spans="1:5">
      <c r="A1410" s="712">
        <v>93411</v>
      </c>
      <c r="B1410" s="711" t="s">
        <v>1694</v>
      </c>
      <c r="C1410" s="711" t="s">
        <v>84</v>
      </c>
      <c r="D1410" s="711" t="s">
        <v>5883</v>
      </c>
      <c r="E1410" s="713">
        <v>0.21</v>
      </c>
    </row>
    <row r="1411" spans="1:5">
      <c r="A1411" s="712">
        <v>93412</v>
      </c>
      <c r="B1411" s="711" t="s">
        <v>1695</v>
      </c>
      <c r="C1411" s="711" t="s">
        <v>84</v>
      </c>
      <c r="D1411" s="711" t="s">
        <v>5883</v>
      </c>
      <c r="E1411" s="713">
        <v>0.03</v>
      </c>
    </row>
    <row r="1412" spans="1:5">
      <c r="A1412" s="712">
        <v>93413</v>
      </c>
      <c r="B1412" s="711" t="s">
        <v>1696</v>
      </c>
      <c r="C1412" s="711" t="s">
        <v>84</v>
      </c>
      <c r="D1412" s="711" t="s">
        <v>5883</v>
      </c>
      <c r="E1412" s="713">
        <v>0.18</v>
      </c>
    </row>
    <row r="1413" spans="1:5">
      <c r="A1413" s="712">
        <v>93414</v>
      </c>
      <c r="B1413" s="711" t="s">
        <v>1697</v>
      </c>
      <c r="C1413" s="711" t="s">
        <v>84</v>
      </c>
      <c r="D1413" s="711" t="s">
        <v>5942</v>
      </c>
      <c r="E1413" s="713">
        <v>11.67</v>
      </c>
    </row>
    <row r="1414" spans="1:5">
      <c r="A1414" s="712">
        <v>93417</v>
      </c>
      <c r="B1414" s="711" t="s">
        <v>1698</v>
      </c>
      <c r="C1414" s="711" t="s">
        <v>84</v>
      </c>
      <c r="D1414" s="711" t="s">
        <v>5883</v>
      </c>
      <c r="E1414" s="713">
        <v>2.76</v>
      </c>
    </row>
    <row r="1415" spans="1:5">
      <c r="A1415" s="712">
        <v>93418</v>
      </c>
      <c r="B1415" s="711" t="s">
        <v>1699</v>
      </c>
      <c r="C1415" s="711" t="s">
        <v>84</v>
      </c>
      <c r="D1415" s="711" t="s">
        <v>5883</v>
      </c>
      <c r="E1415" s="713">
        <v>0.49</v>
      </c>
    </row>
    <row r="1416" spans="1:5">
      <c r="A1416" s="712">
        <v>93419</v>
      </c>
      <c r="B1416" s="711" t="s">
        <v>1700</v>
      </c>
      <c r="C1416" s="711" t="s">
        <v>84</v>
      </c>
      <c r="D1416" s="711" t="s">
        <v>5883</v>
      </c>
      <c r="E1416" s="713">
        <v>2.46</v>
      </c>
    </row>
    <row r="1417" spans="1:5">
      <c r="A1417" s="712">
        <v>93420</v>
      </c>
      <c r="B1417" s="711" t="s">
        <v>1701</v>
      </c>
      <c r="C1417" s="711" t="s">
        <v>84</v>
      </c>
      <c r="D1417" s="711" t="s">
        <v>5942</v>
      </c>
      <c r="E1417" s="713">
        <v>42.48</v>
      </c>
    </row>
    <row r="1418" spans="1:5">
      <c r="A1418" s="712">
        <v>93423</v>
      </c>
      <c r="B1418" s="711" t="s">
        <v>1702</v>
      </c>
      <c r="C1418" s="711" t="s">
        <v>84</v>
      </c>
      <c r="D1418" s="711" t="s">
        <v>5883</v>
      </c>
      <c r="E1418" s="713">
        <v>3.91</v>
      </c>
    </row>
    <row r="1419" spans="1:5">
      <c r="A1419" s="712">
        <v>93424</v>
      </c>
      <c r="B1419" s="711" t="s">
        <v>1703</v>
      </c>
      <c r="C1419" s="711" t="s">
        <v>84</v>
      </c>
      <c r="D1419" s="711" t="s">
        <v>5883</v>
      </c>
      <c r="E1419" s="713">
        <v>0.7</v>
      </c>
    </row>
    <row r="1420" spans="1:5">
      <c r="A1420" s="712">
        <v>93425</v>
      </c>
      <c r="B1420" s="711" t="s">
        <v>1704</v>
      </c>
      <c r="C1420" s="711" t="s">
        <v>84</v>
      </c>
      <c r="D1420" s="711" t="s">
        <v>5883</v>
      </c>
      <c r="E1420" s="713">
        <v>3.48</v>
      </c>
    </row>
    <row r="1421" spans="1:5">
      <c r="A1421" s="712">
        <v>93426</v>
      </c>
      <c r="B1421" s="711" t="s">
        <v>1705</v>
      </c>
      <c r="C1421" s="711" t="s">
        <v>84</v>
      </c>
      <c r="D1421" s="711" t="s">
        <v>5942</v>
      </c>
      <c r="E1421" s="713">
        <v>101.53</v>
      </c>
    </row>
    <row r="1422" spans="1:5">
      <c r="A1422" s="712">
        <v>93429</v>
      </c>
      <c r="B1422" s="711" t="s">
        <v>1706</v>
      </c>
      <c r="C1422" s="711" t="s">
        <v>84</v>
      </c>
      <c r="D1422" s="711" t="s">
        <v>5883</v>
      </c>
      <c r="E1422" s="713">
        <v>68</v>
      </c>
    </row>
    <row r="1423" spans="1:5">
      <c r="A1423" s="712">
        <v>93430</v>
      </c>
      <c r="B1423" s="711" t="s">
        <v>1707</v>
      </c>
      <c r="C1423" s="711" t="s">
        <v>84</v>
      </c>
      <c r="D1423" s="711" t="s">
        <v>5883</v>
      </c>
      <c r="E1423" s="713">
        <v>12.24</v>
      </c>
    </row>
    <row r="1424" spans="1:5">
      <c r="A1424" s="712">
        <v>93431</v>
      </c>
      <c r="B1424" s="711" t="s">
        <v>1708</v>
      </c>
      <c r="C1424" s="711" t="s">
        <v>84</v>
      </c>
      <c r="D1424" s="711" t="s">
        <v>5883</v>
      </c>
      <c r="E1424" s="713">
        <v>109.31</v>
      </c>
    </row>
    <row r="1425" spans="1:5">
      <c r="A1425" s="712">
        <v>93432</v>
      </c>
      <c r="B1425" s="711" t="s">
        <v>1709</v>
      </c>
      <c r="C1425" s="711" t="s">
        <v>84</v>
      </c>
      <c r="D1425" s="711" t="s">
        <v>5942</v>
      </c>
      <c r="E1425" s="714">
        <v>1819.2</v>
      </c>
    </row>
    <row r="1426" spans="1:5">
      <c r="A1426" s="712">
        <v>93435</v>
      </c>
      <c r="B1426" s="711" t="s">
        <v>1710</v>
      </c>
      <c r="C1426" s="711" t="s">
        <v>84</v>
      </c>
      <c r="D1426" s="711" t="s">
        <v>5883</v>
      </c>
      <c r="E1426" s="713">
        <v>3.68</v>
      </c>
    </row>
    <row r="1427" spans="1:5">
      <c r="A1427" s="712">
        <v>93436</v>
      </c>
      <c r="B1427" s="711" t="s">
        <v>1711</v>
      </c>
      <c r="C1427" s="711" t="s">
        <v>84</v>
      </c>
      <c r="D1427" s="711" t="s">
        <v>5883</v>
      </c>
      <c r="E1427" s="713">
        <v>0.77</v>
      </c>
    </row>
    <row r="1428" spans="1:5">
      <c r="A1428" s="712">
        <v>93437</v>
      </c>
      <c r="B1428" s="711" t="s">
        <v>1712</v>
      </c>
      <c r="C1428" s="711" t="s">
        <v>84</v>
      </c>
      <c r="D1428" s="711" t="s">
        <v>5883</v>
      </c>
      <c r="E1428" s="713">
        <v>6.9</v>
      </c>
    </row>
    <row r="1429" spans="1:5">
      <c r="A1429" s="712">
        <v>93438</v>
      </c>
      <c r="B1429" s="711" t="s">
        <v>1713</v>
      </c>
      <c r="C1429" s="711" t="s">
        <v>84</v>
      </c>
      <c r="D1429" s="711" t="s">
        <v>5942</v>
      </c>
      <c r="E1429" s="713">
        <v>18.8</v>
      </c>
    </row>
    <row r="1430" spans="1:5">
      <c r="A1430" s="712">
        <v>95114</v>
      </c>
      <c r="B1430" s="711" t="s">
        <v>1714</v>
      </c>
      <c r="C1430" s="711" t="s">
        <v>84</v>
      </c>
      <c r="D1430" s="711" t="s">
        <v>5883</v>
      </c>
      <c r="E1430" s="713">
        <v>1.1000000000000001</v>
      </c>
    </row>
    <row r="1431" spans="1:5">
      <c r="A1431" s="712">
        <v>95115</v>
      </c>
      <c r="B1431" s="711" t="s">
        <v>1715</v>
      </c>
      <c r="C1431" s="711" t="s">
        <v>84</v>
      </c>
      <c r="D1431" s="711" t="s">
        <v>5883</v>
      </c>
      <c r="E1431" s="713">
        <v>0.13</v>
      </c>
    </row>
    <row r="1432" spans="1:5">
      <c r="A1432" s="712">
        <v>95116</v>
      </c>
      <c r="B1432" s="711" t="s">
        <v>6081</v>
      </c>
      <c r="C1432" s="711" t="s">
        <v>84</v>
      </c>
      <c r="D1432" s="711" t="s">
        <v>5883</v>
      </c>
      <c r="E1432" s="713">
        <v>31.99</v>
      </c>
    </row>
    <row r="1433" spans="1:5">
      <c r="A1433" s="712">
        <v>95117</v>
      </c>
      <c r="B1433" s="711" t="s">
        <v>6082</v>
      </c>
      <c r="C1433" s="711" t="s">
        <v>84</v>
      </c>
      <c r="D1433" s="711" t="s">
        <v>5883</v>
      </c>
      <c r="E1433" s="713">
        <v>5.04</v>
      </c>
    </row>
    <row r="1434" spans="1:5">
      <c r="A1434" s="712">
        <v>95118</v>
      </c>
      <c r="B1434" s="711" t="s">
        <v>1716</v>
      </c>
      <c r="C1434" s="711" t="s">
        <v>84</v>
      </c>
      <c r="D1434" s="711" t="s">
        <v>5883</v>
      </c>
      <c r="E1434" s="713">
        <v>35.07</v>
      </c>
    </row>
    <row r="1435" spans="1:5">
      <c r="A1435" s="712">
        <v>95119</v>
      </c>
      <c r="B1435" s="711" t="s">
        <v>1717</v>
      </c>
      <c r="C1435" s="711" t="s">
        <v>84</v>
      </c>
      <c r="D1435" s="711" t="s">
        <v>5883</v>
      </c>
      <c r="E1435" s="713">
        <v>6.31</v>
      </c>
    </row>
    <row r="1436" spans="1:5">
      <c r="A1436" s="712">
        <v>95120</v>
      </c>
      <c r="B1436" s="711" t="s">
        <v>1718</v>
      </c>
      <c r="C1436" s="711" t="s">
        <v>84</v>
      </c>
      <c r="D1436" s="711" t="s">
        <v>5884</v>
      </c>
      <c r="E1436" s="713">
        <v>42.07</v>
      </c>
    </row>
    <row r="1437" spans="1:5">
      <c r="A1437" s="712">
        <v>95123</v>
      </c>
      <c r="B1437" s="711" t="s">
        <v>6083</v>
      </c>
      <c r="C1437" s="711" t="s">
        <v>84</v>
      </c>
      <c r="D1437" s="711" t="s">
        <v>5883</v>
      </c>
      <c r="E1437" s="713">
        <v>11.4</v>
      </c>
    </row>
    <row r="1438" spans="1:5">
      <c r="A1438" s="712">
        <v>95124</v>
      </c>
      <c r="B1438" s="711" t="s">
        <v>6084</v>
      </c>
      <c r="C1438" s="711" t="s">
        <v>84</v>
      </c>
      <c r="D1438" s="711" t="s">
        <v>5883</v>
      </c>
      <c r="E1438" s="713">
        <v>1.79</v>
      </c>
    </row>
    <row r="1439" spans="1:5">
      <c r="A1439" s="712">
        <v>95125</v>
      </c>
      <c r="B1439" s="711" t="s">
        <v>6085</v>
      </c>
      <c r="C1439" s="711" t="s">
        <v>84</v>
      </c>
      <c r="D1439" s="711" t="s">
        <v>5883</v>
      </c>
      <c r="E1439" s="713">
        <v>12.47</v>
      </c>
    </row>
    <row r="1440" spans="1:5">
      <c r="A1440" s="712">
        <v>95126</v>
      </c>
      <c r="B1440" s="711" t="s">
        <v>6086</v>
      </c>
      <c r="C1440" s="711" t="s">
        <v>84</v>
      </c>
      <c r="D1440" s="711" t="s">
        <v>5942</v>
      </c>
      <c r="E1440" s="713">
        <v>93.27</v>
      </c>
    </row>
    <row r="1441" spans="1:5">
      <c r="A1441" s="712">
        <v>95129</v>
      </c>
      <c r="B1441" s="711" t="s">
        <v>1719</v>
      </c>
      <c r="C1441" s="711" t="s">
        <v>84</v>
      </c>
      <c r="D1441" s="711" t="s">
        <v>5883</v>
      </c>
      <c r="E1441" s="713">
        <v>20.23</v>
      </c>
    </row>
    <row r="1442" spans="1:5">
      <c r="A1442" s="712">
        <v>95130</v>
      </c>
      <c r="B1442" s="711" t="s">
        <v>1720</v>
      </c>
      <c r="C1442" s="711" t="s">
        <v>84</v>
      </c>
      <c r="D1442" s="711" t="s">
        <v>5883</v>
      </c>
      <c r="E1442" s="713">
        <v>3.64</v>
      </c>
    </row>
    <row r="1443" spans="1:5">
      <c r="A1443" s="712">
        <v>95131</v>
      </c>
      <c r="B1443" s="711" t="s">
        <v>1721</v>
      </c>
      <c r="C1443" s="711" t="s">
        <v>84</v>
      </c>
      <c r="D1443" s="711" t="s">
        <v>5883</v>
      </c>
      <c r="E1443" s="713">
        <v>37.94</v>
      </c>
    </row>
    <row r="1444" spans="1:5">
      <c r="A1444" s="712">
        <v>95132</v>
      </c>
      <c r="B1444" s="711" t="s">
        <v>1722</v>
      </c>
      <c r="C1444" s="711" t="s">
        <v>84</v>
      </c>
      <c r="D1444" s="711" t="s">
        <v>5942</v>
      </c>
      <c r="E1444" s="713">
        <v>20.420000000000002</v>
      </c>
    </row>
    <row r="1445" spans="1:5">
      <c r="A1445" s="712">
        <v>95136</v>
      </c>
      <c r="B1445" s="711" t="s">
        <v>1723</v>
      </c>
      <c r="C1445" s="711" t="s">
        <v>84</v>
      </c>
      <c r="D1445" s="711" t="s">
        <v>5883</v>
      </c>
      <c r="E1445" s="713">
        <v>0.03</v>
      </c>
    </row>
    <row r="1446" spans="1:5">
      <c r="A1446" s="712">
        <v>95137</v>
      </c>
      <c r="B1446" s="711" t="s">
        <v>1724</v>
      </c>
      <c r="C1446" s="711" t="s">
        <v>84</v>
      </c>
      <c r="D1446" s="711" t="s">
        <v>5883</v>
      </c>
      <c r="E1446" s="713">
        <v>0.01</v>
      </c>
    </row>
    <row r="1447" spans="1:5">
      <c r="A1447" s="712">
        <v>95138</v>
      </c>
      <c r="B1447" s="711" t="s">
        <v>1725</v>
      </c>
      <c r="C1447" s="711" t="s">
        <v>84</v>
      </c>
      <c r="D1447" s="711" t="s">
        <v>5883</v>
      </c>
      <c r="E1447" s="713">
        <v>0.02</v>
      </c>
    </row>
    <row r="1448" spans="1:5">
      <c r="A1448" s="712">
        <v>95208</v>
      </c>
      <c r="B1448" s="711" t="s">
        <v>1726</v>
      </c>
      <c r="C1448" s="711" t="s">
        <v>84</v>
      </c>
      <c r="D1448" s="711" t="s">
        <v>5883</v>
      </c>
      <c r="E1448" s="713">
        <v>29.55</v>
      </c>
    </row>
    <row r="1449" spans="1:5">
      <c r="A1449" s="712">
        <v>95209</v>
      </c>
      <c r="B1449" s="711" t="s">
        <v>1727</v>
      </c>
      <c r="C1449" s="711" t="s">
        <v>84</v>
      </c>
      <c r="D1449" s="711" t="s">
        <v>5883</v>
      </c>
      <c r="E1449" s="713">
        <v>3.5</v>
      </c>
    </row>
    <row r="1450" spans="1:5">
      <c r="A1450" s="712">
        <v>95210</v>
      </c>
      <c r="B1450" s="711" t="s">
        <v>1728</v>
      </c>
      <c r="C1450" s="711" t="s">
        <v>84</v>
      </c>
      <c r="D1450" s="711" t="s">
        <v>5883</v>
      </c>
      <c r="E1450" s="713">
        <v>32.32</v>
      </c>
    </row>
    <row r="1451" spans="1:5">
      <c r="A1451" s="712">
        <v>95211</v>
      </c>
      <c r="B1451" s="711" t="s">
        <v>1729</v>
      </c>
      <c r="C1451" s="711" t="s">
        <v>84</v>
      </c>
      <c r="D1451" s="711" t="s">
        <v>5884</v>
      </c>
      <c r="E1451" s="713">
        <v>6.17</v>
      </c>
    </row>
    <row r="1452" spans="1:5">
      <c r="A1452" s="712">
        <v>95214</v>
      </c>
      <c r="B1452" s="711" t="s">
        <v>1730</v>
      </c>
      <c r="C1452" s="711" t="s">
        <v>84</v>
      </c>
      <c r="D1452" s="711" t="s">
        <v>5883</v>
      </c>
      <c r="E1452" s="713">
        <v>0.23</v>
      </c>
    </row>
    <row r="1453" spans="1:5">
      <c r="A1453" s="712">
        <v>95215</v>
      </c>
      <c r="B1453" s="711" t="s">
        <v>1731</v>
      </c>
      <c r="C1453" s="711" t="s">
        <v>84</v>
      </c>
      <c r="D1453" s="711" t="s">
        <v>5883</v>
      </c>
      <c r="E1453" s="713">
        <v>0.02</v>
      </c>
    </row>
    <row r="1454" spans="1:5">
      <c r="A1454" s="712">
        <v>95216</v>
      </c>
      <c r="B1454" s="711" t="s">
        <v>1732</v>
      </c>
      <c r="C1454" s="711" t="s">
        <v>84</v>
      </c>
      <c r="D1454" s="711" t="s">
        <v>5883</v>
      </c>
      <c r="E1454" s="713">
        <v>0.16</v>
      </c>
    </row>
    <row r="1455" spans="1:5">
      <c r="A1455" s="712">
        <v>95217</v>
      </c>
      <c r="B1455" s="711" t="s">
        <v>1733</v>
      </c>
      <c r="C1455" s="711" t="s">
        <v>84</v>
      </c>
      <c r="D1455" s="711" t="s">
        <v>5884</v>
      </c>
      <c r="E1455" s="713">
        <v>0.41</v>
      </c>
    </row>
    <row r="1456" spans="1:5">
      <c r="A1456" s="712">
        <v>95255</v>
      </c>
      <c r="B1456" s="711" t="s">
        <v>1734</v>
      </c>
      <c r="C1456" s="711" t="s">
        <v>84</v>
      </c>
      <c r="D1456" s="711" t="s">
        <v>5883</v>
      </c>
      <c r="E1456" s="713">
        <v>0.98</v>
      </c>
    </row>
    <row r="1457" spans="1:5">
      <c r="A1457" s="712">
        <v>95256</v>
      </c>
      <c r="B1457" s="711" t="s">
        <v>1735</v>
      </c>
      <c r="C1457" s="711" t="s">
        <v>84</v>
      </c>
      <c r="D1457" s="711" t="s">
        <v>5883</v>
      </c>
      <c r="E1457" s="713">
        <v>0.11</v>
      </c>
    </row>
    <row r="1458" spans="1:5">
      <c r="A1458" s="712">
        <v>95257</v>
      </c>
      <c r="B1458" s="711" t="s">
        <v>1736</v>
      </c>
      <c r="C1458" s="711" t="s">
        <v>84</v>
      </c>
      <c r="D1458" s="711" t="s">
        <v>5883</v>
      </c>
      <c r="E1458" s="713">
        <v>1.23</v>
      </c>
    </row>
    <row r="1459" spans="1:5">
      <c r="A1459" s="712">
        <v>95260</v>
      </c>
      <c r="B1459" s="711" t="s">
        <v>1737</v>
      </c>
      <c r="C1459" s="711" t="s">
        <v>84</v>
      </c>
      <c r="D1459" s="711" t="s">
        <v>5942</v>
      </c>
      <c r="E1459" s="713">
        <v>0.79</v>
      </c>
    </row>
    <row r="1460" spans="1:5">
      <c r="A1460" s="712">
        <v>95261</v>
      </c>
      <c r="B1460" s="711" t="s">
        <v>1738</v>
      </c>
      <c r="C1460" s="711" t="s">
        <v>84</v>
      </c>
      <c r="D1460" s="711" t="s">
        <v>5883</v>
      </c>
      <c r="E1460" s="713">
        <v>0.11</v>
      </c>
    </row>
    <row r="1461" spans="1:5">
      <c r="A1461" s="712">
        <v>95262</v>
      </c>
      <c r="B1461" s="711" t="s">
        <v>1739</v>
      </c>
      <c r="C1461" s="711" t="s">
        <v>84</v>
      </c>
      <c r="D1461" s="711" t="s">
        <v>5883</v>
      </c>
      <c r="E1461" s="713">
        <v>1.02</v>
      </c>
    </row>
    <row r="1462" spans="1:5">
      <c r="A1462" s="712">
        <v>95263</v>
      </c>
      <c r="B1462" s="711" t="s">
        <v>1740</v>
      </c>
      <c r="C1462" s="711" t="s">
        <v>84</v>
      </c>
      <c r="D1462" s="711" t="s">
        <v>5942</v>
      </c>
      <c r="E1462" s="713">
        <v>3.61</v>
      </c>
    </row>
    <row r="1463" spans="1:5">
      <c r="A1463" s="712">
        <v>95266</v>
      </c>
      <c r="B1463" s="711" t="s">
        <v>1741</v>
      </c>
      <c r="C1463" s="711" t="s">
        <v>84</v>
      </c>
      <c r="D1463" s="711" t="s">
        <v>5883</v>
      </c>
      <c r="E1463" s="713">
        <v>0.41</v>
      </c>
    </row>
    <row r="1464" spans="1:5">
      <c r="A1464" s="712">
        <v>95267</v>
      </c>
      <c r="B1464" s="711" t="s">
        <v>1742</v>
      </c>
      <c r="C1464" s="711" t="s">
        <v>84</v>
      </c>
      <c r="D1464" s="711" t="s">
        <v>5883</v>
      </c>
      <c r="E1464" s="713">
        <v>0.04</v>
      </c>
    </row>
    <row r="1465" spans="1:5">
      <c r="A1465" s="712">
        <v>95268</v>
      </c>
      <c r="B1465" s="711" t="s">
        <v>1743</v>
      </c>
      <c r="C1465" s="711" t="s">
        <v>84</v>
      </c>
      <c r="D1465" s="711" t="s">
        <v>5883</v>
      </c>
      <c r="E1465" s="713">
        <v>0.4</v>
      </c>
    </row>
    <row r="1466" spans="1:5">
      <c r="A1466" s="712">
        <v>95269</v>
      </c>
      <c r="B1466" s="711" t="s">
        <v>1744</v>
      </c>
      <c r="C1466" s="711" t="s">
        <v>84</v>
      </c>
      <c r="D1466" s="711" t="s">
        <v>5942</v>
      </c>
      <c r="E1466" s="713">
        <v>6.76</v>
      </c>
    </row>
    <row r="1467" spans="1:5">
      <c r="A1467" s="712">
        <v>95272</v>
      </c>
      <c r="B1467" s="711" t="s">
        <v>1745</v>
      </c>
      <c r="C1467" s="711" t="s">
        <v>84</v>
      </c>
      <c r="D1467" s="711" t="s">
        <v>5883</v>
      </c>
      <c r="E1467" s="713">
        <v>0.4</v>
      </c>
    </row>
    <row r="1468" spans="1:5">
      <c r="A1468" s="712">
        <v>95273</v>
      </c>
      <c r="B1468" s="711" t="s">
        <v>1746</v>
      </c>
      <c r="C1468" s="711" t="s">
        <v>84</v>
      </c>
      <c r="D1468" s="711" t="s">
        <v>5883</v>
      </c>
      <c r="E1468" s="713">
        <v>0.04</v>
      </c>
    </row>
    <row r="1469" spans="1:5">
      <c r="A1469" s="712">
        <v>95274</v>
      </c>
      <c r="B1469" s="711" t="s">
        <v>1747</v>
      </c>
      <c r="C1469" s="711" t="s">
        <v>84</v>
      </c>
      <c r="D1469" s="711" t="s">
        <v>5883</v>
      </c>
      <c r="E1469" s="713">
        <v>0.31</v>
      </c>
    </row>
    <row r="1470" spans="1:5">
      <c r="A1470" s="712">
        <v>95275</v>
      </c>
      <c r="B1470" s="711" t="s">
        <v>1748</v>
      </c>
      <c r="C1470" s="711" t="s">
        <v>84</v>
      </c>
      <c r="D1470" s="711" t="s">
        <v>5884</v>
      </c>
      <c r="E1470" s="713">
        <v>1.67</v>
      </c>
    </row>
    <row r="1471" spans="1:5">
      <c r="A1471" s="712">
        <v>95278</v>
      </c>
      <c r="B1471" s="711" t="s">
        <v>1749</v>
      </c>
      <c r="C1471" s="711" t="s">
        <v>84</v>
      </c>
      <c r="D1471" s="711" t="s">
        <v>5883</v>
      </c>
      <c r="E1471" s="713">
        <v>0.44</v>
      </c>
    </row>
    <row r="1472" spans="1:5">
      <c r="A1472" s="712">
        <v>95279</v>
      </c>
      <c r="B1472" s="711" t="s">
        <v>1750</v>
      </c>
      <c r="C1472" s="711" t="s">
        <v>84</v>
      </c>
      <c r="D1472" s="711" t="s">
        <v>5883</v>
      </c>
      <c r="E1472" s="713">
        <v>0.05</v>
      </c>
    </row>
    <row r="1473" spans="1:5">
      <c r="A1473" s="712">
        <v>95280</v>
      </c>
      <c r="B1473" s="711" t="s">
        <v>1751</v>
      </c>
      <c r="C1473" s="711" t="s">
        <v>84</v>
      </c>
      <c r="D1473" s="711" t="s">
        <v>5883</v>
      </c>
      <c r="E1473" s="713">
        <v>0.34</v>
      </c>
    </row>
    <row r="1474" spans="1:5">
      <c r="A1474" s="712">
        <v>95281</v>
      </c>
      <c r="B1474" s="711" t="s">
        <v>1752</v>
      </c>
      <c r="C1474" s="711" t="s">
        <v>84</v>
      </c>
      <c r="D1474" s="711" t="s">
        <v>5942</v>
      </c>
      <c r="E1474" s="713">
        <v>6.76</v>
      </c>
    </row>
    <row r="1475" spans="1:5">
      <c r="A1475" s="712">
        <v>95617</v>
      </c>
      <c r="B1475" s="711" t="s">
        <v>1753</v>
      </c>
      <c r="C1475" s="711" t="s">
        <v>84</v>
      </c>
      <c r="D1475" s="711" t="s">
        <v>5883</v>
      </c>
      <c r="E1475" s="713">
        <v>0.8</v>
      </c>
    </row>
    <row r="1476" spans="1:5">
      <c r="A1476" s="712">
        <v>95618</v>
      </c>
      <c r="B1476" s="711" t="s">
        <v>1754</v>
      </c>
      <c r="C1476" s="711" t="s">
        <v>84</v>
      </c>
      <c r="D1476" s="711" t="s">
        <v>5883</v>
      </c>
      <c r="E1476" s="713">
        <v>0.09</v>
      </c>
    </row>
    <row r="1477" spans="1:5">
      <c r="A1477" s="712">
        <v>95619</v>
      </c>
      <c r="B1477" s="711" t="s">
        <v>1755</v>
      </c>
      <c r="C1477" s="711" t="s">
        <v>84</v>
      </c>
      <c r="D1477" s="711" t="s">
        <v>5883</v>
      </c>
      <c r="E1477" s="713">
        <v>1.01</v>
      </c>
    </row>
    <row r="1478" spans="1:5">
      <c r="A1478" s="712">
        <v>95627</v>
      </c>
      <c r="B1478" s="711" t="s">
        <v>1756</v>
      </c>
      <c r="C1478" s="711" t="s">
        <v>84</v>
      </c>
      <c r="D1478" s="711" t="s">
        <v>5883</v>
      </c>
      <c r="E1478" s="713">
        <v>25.53</v>
      </c>
    </row>
    <row r="1479" spans="1:5">
      <c r="A1479" s="712">
        <v>95628</v>
      </c>
      <c r="B1479" s="711" t="s">
        <v>1757</v>
      </c>
      <c r="C1479" s="711" t="s">
        <v>84</v>
      </c>
      <c r="D1479" s="711" t="s">
        <v>5883</v>
      </c>
      <c r="E1479" s="713">
        <v>3.54</v>
      </c>
    </row>
    <row r="1480" spans="1:5">
      <c r="A1480" s="712">
        <v>95629</v>
      </c>
      <c r="B1480" s="711" t="s">
        <v>1758</v>
      </c>
      <c r="C1480" s="711" t="s">
        <v>84</v>
      </c>
      <c r="D1480" s="711" t="s">
        <v>5883</v>
      </c>
      <c r="E1480" s="713">
        <v>31.95</v>
      </c>
    </row>
    <row r="1481" spans="1:5">
      <c r="A1481" s="712">
        <v>95630</v>
      </c>
      <c r="B1481" s="711" t="s">
        <v>1759</v>
      </c>
      <c r="C1481" s="711" t="s">
        <v>84</v>
      </c>
      <c r="D1481" s="711" t="s">
        <v>5942</v>
      </c>
      <c r="E1481" s="713">
        <v>56.54</v>
      </c>
    </row>
    <row r="1482" spans="1:5">
      <c r="A1482" s="712">
        <v>95698</v>
      </c>
      <c r="B1482" s="711" t="s">
        <v>1760</v>
      </c>
      <c r="C1482" s="711" t="s">
        <v>84</v>
      </c>
      <c r="D1482" s="711" t="s">
        <v>5883</v>
      </c>
      <c r="E1482" s="713">
        <v>3.27</v>
      </c>
    </row>
    <row r="1483" spans="1:5">
      <c r="A1483" s="712">
        <v>95699</v>
      </c>
      <c r="B1483" s="711" t="s">
        <v>1761</v>
      </c>
      <c r="C1483" s="711" t="s">
        <v>84</v>
      </c>
      <c r="D1483" s="711" t="s">
        <v>5883</v>
      </c>
      <c r="E1483" s="713">
        <v>0.38</v>
      </c>
    </row>
    <row r="1484" spans="1:5">
      <c r="A1484" s="712">
        <v>95700</v>
      </c>
      <c r="B1484" s="711" t="s">
        <v>1762</v>
      </c>
      <c r="C1484" s="711" t="s">
        <v>84</v>
      </c>
      <c r="D1484" s="711" t="s">
        <v>5883</v>
      </c>
      <c r="E1484" s="713">
        <v>4.09</v>
      </c>
    </row>
    <row r="1485" spans="1:5">
      <c r="A1485" s="712">
        <v>95701</v>
      </c>
      <c r="B1485" s="711" t="s">
        <v>1763</v>
      </c>
      <c r="C1485" s="711" t="s">
        <v>84</v>
      </c>
      <c r="D1485" s="711" t="s">
        <v>5884</v>
      </c>
      <c r="E1485" s="713">
        <v>2.06</v>
      </c>
    </row>
    <row r="1486" spans="1:5">
      <c r="A1486" s="712">
        <v>95704</v>
      </c>
      <c r="B1486" s="711" t="s">
        <v>1764</v>
      </c>
      <c r="C1486" s="711" t="s">
        <v>84</v>
      </c>
      <c r="D1486" s="711" t="s">
        <v>5883</v>
      </c>
      <c r="E1486" s="713">
        <v>25.67</v>
      </c>
    </row>
    <row r="1487" spans="1:5">
      <c r="A1487" s="712">
        <v>95705</v>
      </c>
      <c r="B1487" s="711" t="s">
        <v>1765</v>
      </c>
      <c r="C1487" s="711" t="s">
        <v>84</v>
      </c>
      <c r="D1487" s="711" t="s">
        <v>5883</v>
      </c>
      <c r="E1487" s="713">
        <v>3.66</v>
      </c>
    </row>
    <row r="1488" spans="1:5">
      <c r="A1488" s="712">
        <v>95706</v>
      </c>
      <c r="B1488" s="711" t="s">
        <v>1766</v>
      </c>
      <c r="C1488" s="711" t="s">
        <v>84</v>
      </c>
      <c r="D1488" s="711" t="s">
        <v>5883</v>
      </c>
      <c r="E1488" s="713">
        <v>32.130000000000003</v>
      </c>
    </row>
    <row r="1489" spans="1:5">
      <c r="A1489" s="712">
        <v>95707</v>
      </c>
      <c r="B1489" s="711" t="s">
        <v>1767</v>
      </c>
      <c r="C1489" s="711" t="s">
        <v>84</v>
      </c>
      <c r="D1489" s="711" t="s">
        <v>5884</v>
      </c>
      <c r="E1489" s="713">
        <v>23.02</v>
      </c>
    </row>
    <row r="1490" spans="1:5">
      <c r="A1490" s="712">
        <v>95710</v>
      </c>
      <c r="B1490" s="711" t="s">
        <v>1768</v>
      </c>
      <c r="C1490" s="711" t="s">
        <v>84</v>
      </c>
      <c r="D1490" s="711" t="s">
        <v>5883</v>
      </c>
      <c r="E1490" s="713">
        <v>30.86</v>
      </c>
    </row>
    <row r="1491" spans="1:5">
      <c r="A1491" s="712">
        <v>95711</v>
      </c>
      <c r="B1491" s="711" t="s">
        <v>1769</v>
      </c>
      <c r="C1491" s="711" t="s">
        <v>84</v>
      </c>
      <c r="D1491" s="711" t="s">
        <v>5883</v>
      </c>
      <c r="E1491" s="713">
        <v>4.18</v>
      </c>
    </row>
    <row r="1492" spans="1:5">
      <c r="A1492" s="712">
        <v>95712</v>
      </c>
      <c r="B1492" s="711" t="s">
        <v>1770</v>
      </c>
      <c r="C1492" s="711" t="s">
        <v>84</v>
      </c>
      <c r="D1492" s="711" t="s">
        <v>5883</v>
      </c>
      <c r="E1492" s="713">
        <v>38.57</v>
      </c>
    </row>
    <row r="1493" spans="1:5">
      <c r="A1493" s="712">
        <v>95713</v>
      </c>
      <c r="B1493" s="711" t="s">
        <v>1771</v>
      </c>
      <c r="C1493" s="711" t="s">
        <v>84</v>
      </c>
      <c r="D1493" s="711" t="s">
        <v>5942</v>
      </c>
      <c r="E1493" s="713">
        <v>56.96</v>
      </c>
    </row>
    <row r="1494" spans="1:5">
      <c r="A1494" s="712">
        <v>95716</v>
      </c>
      <c r="B1494" s="711" t="s">
        <v>6087</v>
      </c>
      <c r="C1494" s="711" t="s">
        <v>84</v>
      </c>
      <c r="D1494" s="711" t="s">
        <v>5883</v>
      </c>
      <c r="E1494" s="713">
        <v>29.7</v>
      </c>
    </row>
    <row r="1495" spans="1:5">
      <c r="A1495" s="712">
        <v>95717</v>
      </c>
      <c r="B1495" s="711" t="s">
        <v>6088</v>
      </c>
      <c r="C1495" s="711" t="s">
        <v>84</v>
      </c>
      <c r="D1495" s="711" t="s">
        <v>5883</v>
      </c>
      <c r="E1495" s="713">
        <v>4.03</v>
      </c>
    </row>
    <row r="1496" spans="1:5">
      <c r="A1496" s="712">
        <v>95718</v>
      </c>
      <c r="B1496" s="711" t="s">
        <v>6089</v>
      </c>
      <c r="C1496" s="711" t="s">
        <v>84</v>
      </c>
      <c r="D1496" s="711" t="s">
        <v>5883</v>
      </c>
      <c r="E1496" s="713">
        <v>37.130000000000003</v>
      </c>
    </row>
    <row r="1497" spans="1:5">
      <c r="A1497" s="712">
        <v>95719</v>
      </c>
      <c r="B1497" s="711" t="s">
        <v>6090</v>
      </c>
      <c r="C1497" s="711" t="s">
        <v>84</v>
      </c>
      <c r="D1497" s="711" t="s">
        <v>5942</v>
      </c>
      <c r="E1497" s="713">
        <v>56.96</v>
      </c>
    </row>
    <row r="1498" spans="1:5">
      <c r="A1498" s="712">
        <v>95869</v>
      </c>
      <c r="B1498" s="711" t="s">
        <v>1772</v>
      </c>
      <c r="C1498" s="711" t="s">
        <v>84</v>
      </c>
      <c r="D1498" s="711" t="s">
        <v>5883</v>
      </c>
      <c r="E1498" s="713">
        <v>1.1200000000000001</v>
      </c>
    </row>
    <row r="1499" spans="1:5">
      <c r="A1499" s="712">
        <v>95870</v>
      </c>
      <c r="B1499" s="711" t="s">
        <v>1773</v>
      </c>
      <c r="C1499" s="711" t="s">
        <v>84</v>
      </c>
      <c r="D1499" s="711" t="s">
        <v>5883</v>
      </c>
      <c r="E1499" s="713">
        <v>5.57</v>
      </c>
    </row>
    <row r="1500" spans="1:5">
      <c r="A1500" s="712">
        <v>95871</v>
      </c>
      <c r="B1500" s="711" t="s">
        <v>1774</v>
      </c>
      <c r="C1500" s="711" t="s">
        <v>84</v>
      </c>
      <c r="D1500" s="711" t="s">
        <v>5942</v>
      </c>
      <c r="E1500" s="713">
        <v>172.97</v>
      </c>
    </row>
    <row r="1501" spans="1:5">
      <c r="A1501" s="712">
        <v>95874</v>
      </c>
      <c r="B1501" s="711" t="s">
        <v>1775</v>
      </c>
      <c r="C1501" s="711" t="s">
        <v>84</v>
      </c>
      <c r="D1501" s="711" t="s">
        <v>5883</v>
      </c>
      <c r="E1501" s="713">
        <v>6.24</v>
      </c>
    </row>
    <row r="1502" spans="1:5">
      <c r="A1502" s="712">
        <v>96008</v>
      </c>
      <c r="B1502" s="711" t="s">
        <v>1776</v>
      </c>
      <c r="C1502" s="711" t="s">
        <v>84</v>
      </c>
      <c r="D1502" s="711" t="s">
        <v>5883</v>
      </c>
      <c r="E1502" s="713">
        <v>13.43</v>
      </c>
    </row>
    <row r="1503" spans="1:5">
      <c r="A1503" s="712">
        <v>96009</v>
      </c>
      <c r="B1503" s="711" t="s">
        <v>1777</v>
      </c>
      <c r="C1503" s="711" t="s">
        <v>84</v>
      </c>
      <c r="D1503" s="711" t="s">
        <v>5883</v>
      </c>
      <c r="E1503" s="713">
        <v>1.86</v>
      </c>
    </row>
    <row r="1504" spans="1:5">
      <c r="A1504" s="712">
        <v>96011</v>
      </c>
      <c r="B1504" s="711" t="s">
        <v>1778</v>
      </c>
      <c r="C1504" s="711" t="s">
        <v>84</v>
      </c>
      <c r="D1504" s="711" t="s">
        <v>5883</v>
      </c>
      <c r="E1504" s="713">
        <v>14.69</v>
      </c>
    </row>
    <row r="1505" spans="1:5">
      <c r="A1505" s="712">
        <v>96012</v>
      </c>
      <c r="B1505" s="711" t="s">
        <v>1779</v>
      </c>
      <c r="C1505" s="711" t="s">
        <v>84</v>
      </c>
      <c r="D1505" s="711" t="s">
        <v>5942</v>
      </c>
      <c r="E1505" s="713">
        <v>108.88</v>
      </c>
    </row>
    <row r="1506" spans="1:5">
      <c r="A1506" s="712">
        <v>96015</v>
      </c>
      <c r="B1506" s="711" t="s">
        <v>1780</v>
      </c>
      <c r="C1506" s="711" t="s">
        <v>84</v>
      </c>
      <c r="D1506" s="711" t="s">
        <v>5883</v>
      </c>
      <c r="E1506" s="713">
        <v>13.3</v>
      </c>
    </row>
    <row r="1507" spans="1:5">
      <c r="A1507" s="712">
        <v>96016</v>
      </c>
      <c r="B1507" s="711" t="s">
        <v>1781</v>
      </c>
      <c r="C1507" s="711" t="s">
        <v>84</v>
      </c>
      <c r="D1507" s="711" t="s">
        <v>5883</v>
      </c>
      <c r="E1507" s="713">
        <v>1.84</v>
      </c>
    </row>
    <row r="1508" spans="1:5">
      <c r="A1508" s="712">
        <v>96018</v>
      </c>
      <c r="B1508" s="711" t="s">
        <v>1782</v>
      </c>
      <c r="C1508" s="711" t="s">
        <v>84</v>
      </c>
      <c r="D1508" s="711" t="s">
        <v>5883</v>
      </c>
      <c r="E1508" s="713">
        <v>14.56</v>
      </c>
    </row>
    <row r="1509" spans="1:5">
      <c r="A1509" s="712">
        <v>96019</v>
      </c>
      <c r="B1509" s="711" t="s">
        <v>1783</v>
      </c>
      <c r="C1509" s="711" t="s">
        <v>84</v>
      </c>
      <c r="D1509" s="711" t="s">
        <v>5942</v>
      </c>
      <c r="E1509" s="713">
        <v>108.88</v>
      </c>
    </row>
    <row r="1510" spans="1:5">
      <c r="A1510" s="712">
        <v>96023</v>
      </c>
      <c r="B1510" s="711" t="s">
        <v>1784</v>
      </c>
      <c r="C1510" s="711" t="s">
        <v>84</v>
      </c>
      <c r="D1510" s="711" t="s">
        <v>5883</v>
      </c>
      <c r="E1510" s="713">
        <v>10.29</v>
      </c>
    </row>
    <row r="1511" spans="1:5">
      <c r="A1511" s="712">
        <v>96024</v>
      </c>
      <c r="B1511" s="711" t="s">
        <v>1785</v>
      </c>
      <c r="C1511" s="711" t="s">
        <v>84</v>
      </c>
      <c r="D1511" s="711" t="s">
        <v>5883</v>
      </c>
      <c r="E1511" s="713">
        <v>1.42</v>
      </c>
    </row>
    <row r="1512" spans="1:5">
      <c r="A1512" s="712">
        <v>96026</v>
      </c>
      <c r="B1512" s="711" t="s">
        <v>1786</v>
      </c>
      <c r="C1512" s="711" t="s">
        <v>84</v>
      </c>
      <c r="D1512" s="711" t="s">
        <v>5883</v>
      </c>
      <c r="E1512" s="713">
        <v>11.26</v>
      </c>
    </row>
    <row r="1513" spans="1:5">
      <c r="A1513" s="712">
        <v>96027</v>
      </c>
      <c r="B1513" s="711" t="s">
        <v>1787</v>
      </c>
      <c r="C1513" s="711" t="s">
        <v>84</v>
      </c>
      <c r="D1513" s="711" t="s">
        <v>5942</v>
      </c>
      <c r="E1513" s="713">
        <v>75.87</v>
      </c>
    </row>
    <row r="1514" spans="1:5">
      <c r="A1514" s="712">
        <v>96030</v>
      </c>
      <c r="B1514" s="711" t="s">
        <v>6091</v>
      </c>
      <c r="C1514" s="711" t="s">
        <v>84</v>
      </c>
      <c r="D1514" s="711" t="s">
        <v>5883</v>
      </c>
      <c r="E1514" s="713">
        <v>18.45</v>
      </c>
    </row>
    <row r="1515" spans="1:5">
      <c r="A1515" s="712">
        <v>96031</v>
      </c>
      <c r="B1515" s="711" t="s">
        <v>6092</v>
      </c>
      <c r="C1515" s="711" t="s">
        <v>84</v>
      </c>
      <c r="D1515" s="711" t="s">
        <v>5883</v>
      </c>
      <c r="E1515" s="713">
        <v>3.4</v>
      </c>
    </row>
    <row r="1516" spans="1:5">
      <c r="A1516" s="712">
        <v>96032</v>
      </c>
      <c r="B1516" s="711" t="s">
        <v>6093</v>
      </c>
      <c r="C1516" s="711" t="s">
        <v>84</v>
      </c>
      <c r="D1516" s="711" t="s">
        <v>5883</v>
      </c>
      <c r="E1516" s="713">
        <v>1.32</v>
      </c>
    </row>
    <row r="1517" spans="1:5">
      <c r="A1517" s="712">
        <v>96033</v>
      </c>
      <c r="B1517" s="711" t="s">
        <v>6094</v>
      </c>
      <c r="C1517" s="711" t="s">
        <v>84</v>
      </c>
      <c r="D1517" s="711" t="s">
        <v>5883</v>
      </c>
      <c r="E1517" s="713">
        <v>34.61</v>
      </c>
    </row>
    <row r="1518" spans="1:5">
      <c r="A1518" s="712">
        <v>96034</v>
      </c>
      <c r="B1518" s="711" t="s">
        <v>6095</v>
      </c>
      <c r="C1518" s="711" t="s">
        <v>84</v>
      </c>
      <c r="D1518" s="711" t="s">
        <v>5942</v>
      </c>
      <c r="E1518" s="713">
        <v>89.82</v>
      </c>
    </row>
    <row r="1519" spans="1:5">
      <c r="A1519" s="712">
        <v>96053</v>
      </c>
      <c r="B1519" s="711" t="s">
        <v>1788</v>
      </c>
      <c r="C1519" s="711" t="s">
        <v>84</v>
      </c>
      <c r="D1519" s="711" t="s">
        <v>5883</v>
      </c>
      <c r="E1519" s="713">
        <v>10.42</v>
      </c>
    </row>
    <row r="1520" spans="1:5">
      <c r="A1520" s="712">
        <v>96054</v>
      </c>
      <c r="B1520" s="711" t="s">
        <v>1789</v>
      </c>
      <c r="C1520" s="711" t="s">
        <v>84</v>
      </c>
      <c r="D1520" s="711" t="s">
        <v>5883</v>
      </c>
      <c r="E1520" s="713">
        <v>14.97</v>
      </c>
    </row>
    <row r="1521" spans="1:5">
      <c r="A1521" s="712">
        <v>96055</v>
      </c>
      <c r="B1521" s="711" t="s">
        <v>1790</v>
      </c>
      <c r="C1521" s="711" t="s">
        <v>84</v>
      </c>
      <c r="D1521" s="711" t="s">
        <v>5883</v>
      </c>
      <c r="E1521" s="713">
        <v>1.44</v>
      </c>
    </row>
    <row r="1522" spans="1:5">
      <c r="A1522" s="712">
        <v>96056</v>
      </c>
      <c r="B1522" s="711" t="s">
        <v>1791</v>
      </c>
      <c r="C1522" s="711" t="s">
        <v>84</v>
      </c>
      <c r="D1522" s="711" t="s">
        <v>5883</v>
      </c>
      <c r="E1522" s="713">
        <v>11.39</v>
      </c>
    </row>
    <row r="1523" spans="1:5">
      <c r="A1523" s="712">
        <v>96057</v>
      </c>
      <c r="B1523" s="711" t="s">
        <v>1792</v>
      </c>
      <c r="C1523" s="711" t="s">
        <v>84</v>
      </c>
      <c r="D1523" s="711" t="s">
        <v>5942</v>
      </c>
      <c r="E1523" s="713">
        <v>75.87</v>
      </c>
    </row>
    <row r="1524" spans="1:5">
      <c r="A1524" s="712">
        <v>96060</v>
      </c>
      <c r="B1524" s="711" t="s">
        <v>1793</v>
      </c>
      <c r="C1524" s="711" t="s">
        <v>84</v>
      </c>
      <c r="D1524" s="711" t="s">
        <v>5883</v>
      </c>
      <c r="E1524" s="713">
        <v>1.5</v>
      </c>
    </row>
    <row r="1525" spans="1:5">
      <c r="A1525" s="712">
        <v>96061</v>
      </c>
      <c r="B1525" s="711" t="s">
        <v>1794</v>
      </c>
      <c r="C1525" s="711" t="s">
        <v>84</v>
      </c>
      <c r="D1525" s="711" t="s">
        <v>5883</v>
      </c>
      <c r="E1525" s="713">
        <v>18.72</v>
      </c>
    </row>
    <row r="1526" spans="1:5">
      <c r="A1526" s="712">
        <v>96062</v>
      </c>
      <c r="B1526" s="711" t="s">
        <v>1795</v>
      </c>
      <c r="C1526" s="711" t="s">
        <v>84</v>
      </c>
      <c r="D1526" s="711" t="s">
        <v>5942</v>
      </c>
      <c r="E1526" s="713">
        <v>33.200000000000003</v>
      </c>
    </row>
    <row r="1527" spans="1:5">
      <c r="A1527" s="712">
        <v>96241</v>
      </c>
      <c r="B1527" s="711" t="s">
        <v>1796</v>
      </c>
      <c r="C1527" s="711" t="s">
        <v>84</v>
      </c>
      <c r="D1527" s="711" t="s">
        <v>5883</v>
      </c>
      <c r="E1527" s="713">
        <v>12.47</v>
      </c>
    </row>
    <row r="1528" spans="1:5">
      <c r="A1528" s="712">
        <v>96242</v>
      </c>
      <c r="B1528" s="711" t="s">
        <v>1797</v>
      </c>
      <c r="C1528" s="711" t="s">
        <v>84</v>
      </c>
      <c r="D1528" s="711" t="s">
        <v>5883</v>
      </c>
      <c r="E1528" s="713">
        <v>1.69</v>
      </c>
    </row>
    <row r="1529" spans="1:5">
      <c r="A1529" s="712">
        <v>96243</v>
      </c>
      <c r="B1529" s="711" t="s">
        <v>1798</v>
      </c>
      <c r="C1529" s="711" t="s">
        <v>84</v>
      </c>
      <c r="D1529" s="711" t="s">
        <v>5883</v>
      </c>
      <c r="E1529" s="713">
        <v>15.59</v>
      </c>
    </row>
    <row r="1530" spans="1:5">
      <c r="A1530" s="712">
        <v>96244</v>
      </c>
      <c r="B1530" s="711" t="s">
        <v>1799</v>
      </c>
      <c r="C1530" s="711" t="s">
        <v>84</v>
      </c>
      <c r="D1530" s="711" t="s">
        <v>5942</v>
      </c>
      <c r="E1530" s="713">
        <v>11.02</v>
      </c>
    </row>
    <row r="1531" spans="1:5">
      <c r="A1531" s="712">
        <v>96298</v>
      </c>
      <c r="B1531" s="711" t="s">
        <v>1800</v>
      </c>
      <c r="C1531" s="711" t="s">
        <v>84</v>
      </c>
      <c r="D1531" s="711" t="s">
        <v>5883</v>
      </c>
      <c r="E1531" s="713">
        <v>40.08</v>
      </c>
    </row>
    <row r="1532" spans="1:5">
      <c r="A1532" s="712">
        <v>96299</v>
      </c>
      <c r="B1532" s="711" t="s">
        <v>1801</v>
      </c>
      <c r="C1532" s="711" t="s">
        <v>84</v>
      </c>
      <c r="D1532" s="711" t="s">
        <v>5883</v>
      </c>
      <c r="E1532" s="713">
        <v>5.56</v>
      </c>
    </row>
    <row r="1533" spans="1:5">
      <c r="A1533" s="712">
        <v>96300</v>
      </c>
      <c r="B1533" s="711" t="s">
        <v>1802</v>
      </c>
      <c r="C1533" s="711" t="s">
        <v>84</v>
      </c>
      <c r="D1533" s="711" t="s">
        <v>5883</v>
      </c>
      <c r="E1533" s="713">
        <v>50.16</v>
      </c>
    </row>
    <row r="1534" spans="1:5">
      <c r="A1534" s="712">
        <v>96301</v>
      </c>
      <c r="B1534" s="711" t="s">
        <v>1803</v>
      </c>
      <c r="C1534" s="711" t="s">
        <v>84</v>
      </c>
      <c r="D1534" s="711" t="s">
        <v>5942</v>
      </c>
      <c r="E1534" s="713">
        <v>31.11</v>
      </c>
    </row>
    <row r="1535" spans="1:5">
      <c r="A1535" s="712">
        <v>96304</v>
      </c>
      <c r="B1535" s="711" t="s">
        <v>1804</v>
      </c>
      <c r="C1535" s="711" t="s">
        <v>84</v>
      </c>
      <c r="D1535" s="711" t="s">
        <v>5883</v>
      </c>
      <c r="E1535" s="713">
        <v>0.14000000000000001</v>
      </c>
    </row>
    <row r="1536" spans="1:5">
      <c r="A1536" s="712">
        <v>96305</v>
      </c>
      <c r="B1536" s="711" t="s">
        <v>1805</v>
      </c>
      <c r="C1536" s="711" t="s">
        <v>84</v>
      </c>
      <c r="D1536" s="711" t="s">
        <v>5883</v>
      </c>
      <c r="E1536" s="713">
        <v>0.02</v>
      </c>
    </row>
    <row r="1537" spans="1:5">
      <c r="A1537" s="712">
        <v>96306</v>
      </c>
      <c r="B1537" s="711" t="s">
        <v>1806</v>
      </c>
      <c r="C1537" s="711" t="s">
        <v>84</v>
      </c>
      <c r="D1537" s="711" t="s">
        <v>5883</v>
      </c>
      <c r="E1537" s="713">
        <v>0.17</v>
      </c>
    </row>
    <row r="1538" spans="1:5">
      <c r="A1538" s="712">
        <v>96307</v>
      </c>
      <c r="B1538" s="711" t="s">
        <v>1807</v>
      </c>
      <c r="C1538" s="711" t="s">
        <v>84</v>
      </c>
      <c r="D1538" s="711" t="s">
        <v>5884</v>
      </c>
      <c r="E1538" s="713">
        <v>0.83</v>
      </c>
    </row>
    <row r="1539" spans="1:5">
      <c r="A1539" s="712">
        <v>96457</v>
      </c>
      <c r="B1539" s="711" t="s">
        <v>1808</v>
      </c>
      <c r="C1539" s="711" t="s">
        <v>84</v>
      </c>
      <c r="D1539" s="711" t="s">
        <v>5942</v>
      </c>
      <c r="E1539" s="713">
        <v>40.43</v>
      </c>
    </row>
    <row r="1540" spans="1:5">
      <c r="A1540" s="712">
        <v>96458</v>
      </c>
      <c r="B1540" s="711" t="s">
        <v>1809</v>
      </c>
      <c r="C1540" s="711" t="s">
        <v>84</v>
      </c>
      <c r="D1540" s="711" t="s">
        <v>5883</v>
      </c>
      <c r="E1540" s="713">
        <v>35.43</v>
      </c>
    </row>
    <row r="1541" spans="1:5">
      <c r="A1541" s="712">
        <v>96459</v>
      </c>
      <c r="B1541" s="711" t="s">
        <v>1810</v>
      </c>
      <c r="C1541" s="711" t="s">
        <v>84</v>
      </c>
      <c r="D1541" s="711" t="s">
        <v>5883</v>
      </c>
      <c r="E1541" s="713">
        <v>3.93</v>
      </c>
    </row>
    <row r="1542" spans="1:5">
      <c r="A1542" s="712">
        <v>96460</v>
      </c>
      <c r="B1542" s="711" t="s">
        <v>1811</v>
      </c>
      <c r="C1542" s="711" t="s">
        <v>84</v>
      </c>
      <c r="D1542" s="711" t="s">
        <v>5883</v>
      </c>
      <c r="E1542" s="713">
        <v>28.31</v>
      </c>
    </row>
    <row r="1543" spans="1:5">
      <c r="A1543" s="712">
        <v>98760</v>
      </c>
      <c r="B1543" s="711" t="s">
        <v>1812</v>
      </c>
      <c r="C1543" s="711" t="s">
        <v>84</v>
      </c>
      <c r="D1543" s="711" t="s">
        <v>5883</v>
      </c>
      <c r="E1543" s="713">
        <v>0.05</v>
      </c>
    </row>
    <row r="1544" spans="1:5">
      <c r="A1544" s="712">
        <v>98761</v>
      </c>
      <c r="B1544" s="711" t="s">
        <v>1813</v>
      </c>
      <c r="C1544" s="711" t="s">
        <v>84</v>
      </c>
      <c r="D1544" s="711" t="s">
        <v>5883</v>
      </c>
      <c r="E1544" s="713">
        <v>0.01</v>
      </c>
    </row>
    <row r="1545" spans="1:5">
      <c r="A1545" s="712">
        <v>98762</v>
      </c>
      <c r="B1545" s="711" t="s">
        <v>1814</v>
      </c>
      <c r="C1545" s="711" t="s">
        <v>84</v>
      </c>
      <c r="D1545" s="711" t="s">
        <v>5883</v>
      </c>
      <c r="E1545" s="713">
        <v>7.0000000000000007E-2</v>
      </c>
    </row>
    <row r="1546" spans="1:5">
      <c r="A1546" s="712">
        <v>98763</v>
      </c>
      <c r="B1546" s="711" t="s">
        <v>1815</v>
      </c>
      <c r="C1546" s="711" t="s">
        <v>84</v>
      </c>
      <c r="D1546" s="711" t="s">
        <v>5884</v>
      </c>
      <c r="E1546" s="713">
        <v>3.02</v>
      </c>
    </row>
    <row r="1547" spans="1:5">
      <c r="A1547" s="712">
        <v>99829</v>
      </c>
      <c r="B1547" s="711" t="s">
        <v>1816</v>
      </c>
      <c r="C1547" s="711" t="s">
        <v>84</v>
      </c>
      <c r="D1547" s="711" t="s">
        <v>5883</v>
      </c>
      <c r="E1547" s="713">
        <v>0.12</v>
      </c>
    </row>
    <row r="1548" spans="1:5">
      <c r="A1548" s="712">
        <v>99830</v>
      </c>
      <c r="B1548" s="711" t="s">
        <v>1817</v>
      </c>
      <c r="C1548" s="711" t="s">
        <v>84</v>
      </c>
      <c r="D1548" s="711" t="s">
        <v>5883</v>
      </c>
      <c r="E1548" s="713">
        <v>0.01</v>
      </c>
    </row>
    <row r="1549" spans="1:5">
      <c r="A1549" s="712">
        <v>99831</v>
      </c>
      <c r="B1549" s="711" t="s">
        <v>1818</v>
      </c>
      <c r="C1549" s="711" t="s">
        <v>84</v>
      </c>
      <c r="D1549" s="711" t="s">
        <v>5883</v>
      </c>
      <c r="E1549" s="713">
        <v>0.18</v>
      </c>
    </row>
    <row r="1550" spans="1:5">
      <c r="A1550" s="712">
        <v>99832</v>
      </c>
      <c r="B1550" s="711" t="s">
        <v>1819</v>
      </c>
      <c r="C1550" s="711" t="s">
        <v>84</v>
      </c>
      <c r="D1550" s="711" t="s">
        <v>5884</v>
      </c>
      <c r="E1550" s="713">
        <v>0.78</v>
      </c>
    </row>
    <row r="1551" spans="1:5">
      <c r="A1551" s="712">
        <v>100637</v>
      </c>
      <c r="B1551" s="711" t="s">
        <v>1820</v>
      </c>
      <c r="C1551" s="711" t="s">
        <v>84</v>
      </c>
      <c r="D1551" s="711" t="s">
        <v>5883</v>
      </c>
      <c r="E1551" s="713">
        <v>83.52</v>
      </c>
    </row>
    <row r="1552" spans="1:5">
      <c r="A1552" s="712">
        <v>100638</v>
      </c>
      <c r="B1552" s="711" t="s">
        <v>1821</v>
      </c>
      <c r="C1552" s="711" t="s">
        <v>84</v>
      </c>
      <c r="D1552" s="711" t="s">
        <v>5883</v>
      </c>
      <c r="E1552" s="713">
        <v>15.03</v>
      </c>
    </row>
    <row r="1553" spans="1:5">
      <c r="A1553" s="712">
        <v>100639</v>
      </c>
      <c r="B1553" s="711" t="s">
        <v>1822</v>
      </c>
      <c r="C1553" s="711" t="s">
        <v>84</v>
      </c>
      <c r="D1553" s="711" t="s">
        <v>5883</v>
      </c>
      <c r="E1553" s="713">
        <v>134.26</v>
      </c>
    </row>
    <row r="1554" spans="1:5">
      <c r="A1554" s="712">
        <v>100640</v>
      </c>
      <c r="B1554" s="711" t="s">
        <v>1823</v>
      </c>
      <c r="C1554" s="711" t="s">
        <v>84</v>
      </c>
      <c r="D1554" s="711" t="s">
        <v>5884</v>
      </c>
      <c r="E1554" s="713">
        <v>157.08000000000001</v>
      </c>
    </row>
    <row r="1555" spans="1:5">
      <c r="A1555" s="712">
        <v>100643</v>
      </c>
      <c r="B1555" s="711" t="s">
        <v>1824</v>
      </c>
      <c r="C1555" s="711" t="s">
        <v>84</v>
      </c>
      <c r="D1555" s="711" t="s">
        <v>5883</v>
      </c>
      <c r="E1555" s="713">
        <v>219.92</v>
      </c>
    </row>
    <row r="1556" spans="1:5">
      <c r="A1556" s="712">
        <v>100644</v>
      </c>
      <c r="B1556" s="711" t="s">
        <v>1825</v>
      </c>
      <c r="C1556" s="711" t="s">
        <v>84</v>
      </c>
      <c r="D1556" s="711" t="s">
        <v>5883</v>
      </c>
      <c r="E1556" s="713">
        <v>39.58</v>
      </c>
    </row>
    <row r="1557" spans="1:5">
      <c r="A1557" s="712">
        <v>100645</v>
      </c>
      <c r="B1557" s="711" t="s">
        <v>1826</v>
      </c>
      <c r="C1557" s="711" t="s">
        <v>84</v>
      </c>
      <c r="D1557" s="711" t="s">
        <v>5883</v>
      </c>
      <c r="E1557" s="713">
        <v>353.52</v>
      </c>
    </row>
    <row r="1558" spans="1:5">
      <c r="A1558" s="712">
        <v>100646</v>
      </c>
      <c r="B1558" s="711" t="s">
        <v>1827</v>
      </c>
      <c r="C1558" s="711" t="s">
        <v>84</v>
      </c>
      <c r="D1558" s="711" t="s">
        <v>5884</v>
      </c>
      <c r="E1558" s="713">
        <v>224.4</v>
      </c>
    </row>
    <row r="1559" spans="1:5">
      <c r="A1559" s="712">
        <v>55960</v>
      </c>
      <c r="B1559" s="711" t="s">
        <v>1828</v>
      </c>
      <c r="C1559" s="711" t="s">
        <v>281</v>
      </c>
      <c r="D1559" s="711" t="s">
        <v>5884</v>
      </c>
      <c r="E1559" s="713">
        <v>5.22</v>
      </c>
    </row>
    <row r="1560" spans="1:5">
      <c r="A1560" s="712">
        <v>92259</v>
      </c>
      <c r="B1560" s="711" t="s">
        <v>1829</v>
      </c>
      <c r="C1560" s="711" t="s">
        <v>269</v>
      </c>
      <c r="D1560" s="711" t="s">
        <v>5883</v>
      </c>
      <c r="E1560" s="713">
        <v>332.91</v>
      </c>
    </row>
    <row r="1561" spans="1:5">
      <c r="A1561" s="712">
        <v>92260</v>
      </c>
      <c r="B1561" s="711" t="s">
        <v>1830</v>
      </c>
      <c r="C1561" s="711" t="s">
        <v>269</v>
      </c>
      <c r="D1561" s="711" t="s">
        <v>5883</v>
      </c>
      <c r="E1561" s="713">
        <v>382.32</v>
      </c>
    </row>
    <row r="1562" spans="1:5">
      <c r="A1562" s="712">
        <v>92261</v>
      </c>
      <c r="B1562" s="711" t="s">
        <v>1831</v>
      </c>
      <c r="C1562" s="711" t="s">
        <v>269</v>
      </c>
      <c r="D1562" s="711" t="s">
        <v>5883</v>
      </c>
      <c r="E1562" s="713">
        <v>430.22</v>
      </c>
    </row>
    <row r="1563" spans="1:5">
      <c r="A1563" s="712">
        <v>92262</v>
      </c>
      <c r="B1563" s="711" t="s">
        <v>1832</v>
      </c>
      <c r="C1563" s="711" t="s">
        <v>269</v>
      </c>
      <c r="D1563" s="711" t="s">
        <v>5883</v>
      </c>
      <c r="E1563" s="713">
        <v>507.33</v>
      </c>
    </row>
    <row r="1564" spans="1:5">
      <c r="A1564" s="712">
        <v>92539</v>
      </c>
      <c r="B1564" s="711" t="s">
        <v>1833</v>
      </c>
      <c r="C1564" s="711" t="s">
        <v>281</v>
      </c>
      <c r="D1564" s="711" t="s">
        <v>5883</v>
      </c>
      <c r="E1564" s="713">
        <v>53.88</v>
      </c>
    </row>
    <row r="1565" spans="1:5">
      <c r="A1565" s="712">
        <v>92540</v>
      </c>
      <c r="B1565" s="711" t="s">
        <v>1834</v>
      </c>
      <c r="C1565" s="711" t="s">
        <v>281</v>
      </c>
      <c r="D1565" s="711" t="s">
        <v>5883</v>
      </c>
      <c r="E1565" s="713">
        <v>61.2</v>
      </c>
    </row>
    <row r="1566" spans="1:5">
      <c r="A1566" s="712">
        <v>92541</v>
      </c>
      <c r="B1566" s="711" t="s">
        <v>1835</v>
      </c>
      <c r="C1566" s="711" t="s">
        <v>281</v>
      </c>
      <c r="D1566" s="711" t="s">
        <v>5883</v>
      </c>
      <c r="E1566" s="713">
        <v>57.98</v>
      </c>
    </row>
    <row r="1567" spans="1:5">
      <c r="A1567" s="712">
        <v>92542</v>
      </c>
      <c r="B1567" s="711" t="s">
        <v>1836</v>
      </c>
      <c r="C1567" s="711" t="s">
        <v>281</v>
      </c>
      <c r="D1567" s="711" t="s">
        <v>5883</v>
      </c>
      <c r="E1567" s="713">
        <v>70.900000000000006</v>
      </c>
    </row>
    <row r="1568" spans="1:5">
      <c r="A1568" s="712">
        <v>92543</v>
      </c>
      <c r="B1568" s="711" t="s">
        <v>1837</v>
      </c>
      <c r="C1568" s="711" t="s">
        <v>281</v>
      </c>
      <c r="D1568" s="711" t="s">
        <v>5883</v>
      </c>
      <c r="E1568" s="713">
        <v>16.04</v>
      </c>
    </row>
    <row r="1569" spans="1:5">
      <c r="A1569" s="712">
        <v>92544</v>
      </c>
      <c r="B1569" s="711" t="s">
        <v>1838</v>
      </c>
      <c r="C1569" s="711" t="s">
        <v>281</v>
      </c>
      <c r="D1569" s="711" t="s">
        <v>5883</v>
      </c>
      <c r="E1569" s="713">
        <v>12.77</v>
      </c>
    </row>
    <row r="1570" spans="1:5">
      <c r="A1570" s="712">
        <v>92545</v>
      </c>
      <c r="B1570" s="711" t="s">
        <v>1839</v>
      </c>
      <c r="C1570" s="711" t="s">
        <v>269</v>
      </c>
      <c r="D1570" s="711" t="s">
        <v>5883</v>
      </c>
      <c r="E1570" s="713">
        <v>734.08</v>
      </c>
    </row>
    <row r="1571" spans="1:5">
      <c r="A1571" s="712">
        <v>92546</v>
      </c>
      <c r="B1571" s="711" t="s">
        <v>1840</v>
      </c>
      <c r="C1571" s="711" t="s">
        <v>269</v>
      </c>
      <c r="D1571" s="711" t="s">
        <v>5883</v>
      </c>
      <c r="E1571" s="713">
        <v>903.31</v>
      </c>
    </row>
    <row r="1572" spans="1:5">
      <c r="A1572" s="712">
        <v>92547</v>
      </c>
      <c r="B1572" s="711" t="s">
        <v>1841</v>
      </c>
      <c r="C1572" s="711" t="s">
        <v>269</v>
      </c>
      <c r="D1572" s="711" t="s">
        <v>5883</v>
      </c>
      <c r="E1572" s="713">
        <v>951.76</v>
      </c>
    </row>
    <row r="1573" spans="1:5">
      <c r="A1573" s="712">
        <v>92548</v>
      </c>
      <c r="B1573" s="711" t="s">
        <v>1842</v>
      </c>
      <c r="C1573" s="711" t="s">
        <v>269</v>
      </c>
      <c r="D1573" s="711" t="s">
        <v>5883</v>
      </c>
      <c r="E1573" s="714">
        <v>1058.97</v>
      </c>
    </row>
    <row r="1574" spans="1:5">
      <c r="A1574" s="712">
        <v>92549</v>
      </c>
      <c r="B1574" s="711" t="s">
        <v>1843</v>
      </c>
      <c r="C1574" s="711" t="s">
        <v>269</v>
      </c>
      <c r="D1574" s="711" t="s">
        <v>5883</v>
      </c>
      <c r="E1574" s="714">
        <v>1332.49</v>
      </c>
    </row>
    <row r="1575" spans="1:5">
      <c r="A1575" s="712">
        <v>92550</v>
      </c>
      <c r="B1575" s="711" t="s">
        <v>1844</v>
      </c>
      <c r="C1575" s="711" t="s">
        <v>269</v>
      </c>
      <c r="D1575" s="711" t="s">
        <v>5883</v>
      </c>
      <c r="E1575" s="714">
        <v>1652.05</v>
      </c>
    </row>
    <row r="1576" spans="1:5">
      <c r="A1576" s="712">
        <v>92551</v>
      </c>
      <c r="B1576" s="711" t="s">
        <v>1845</v>
      </c>
      <c r="C1576" s="711" t="s">
        <v>269</v>
      </c>
      <c r="D1576" s="711" t="s">
        <v>5883</v>
      </c>
      <c r="E1576" s="714">
        <v>1714.23</v>
      </c>
    </row>
    <row r="1577" spans="1:5">
      <c r="A1577" s="712">
        <v>92552</v>
      </c>
      <c r="B1577" s="711" t="s">
        <v>1846</v>
      </c>
      <c r="C1577" s="711" t="s">
        <v>269</v>
      </c>
      <c r="D1577" s="711" t="s">
        <v>5883</v>
      </c>
      <c r="E1577" s="714">
        <v>1862.88</v>
      </c>
    </row>
    <row r="1578" spans="1:5">
      <c r="A1578" s="712">
        <v>92553</v>
      </c>
      <c r="B1578" s="711" t="s">
        <v>1847</v>
      </c>
      <c r="C1578" s="711" t="s">
        <v>269</v>
      </c>
      <c r="D1578" s="711" t="s">
        <v>5883</v>
      </c>
      <c r="E1578" s="714">
        <v>2143.38</v>
      </c>
    </row>
    <row r="1579" spans="1:5">
      <c r="A1579" s="712">
        <v>92554</v>
      </c>
      <c r="B1579" s="711" t="s">
        <v>1848</v>
      </c>
      <c r="C1579" s="711" t="s">
        <v>269</v>
      </c>
      <c r="D1579" s="711" t="s">
        <v>5883</v>
      </c>
      <c r="E1579" s="714">
        <v>2214.63</v>
      </c>
    </row>
    <row r="1580" spans="1:5">
      <c r="A1580" s="712">
        <v>92555</v>
      </c>
      <c r="B1580" s="711" t="s">
        <v>1849</v>
      </c>
      <c r="C1580" s="711" t="s">
        <v>269</v>
      </c>
      <c r="D1580" s="711" t="s">
        <v>5883</v>
      </c>
      <c r="E1580" s="713">
        <v>724.72</v>
      </c>
    </row>
    <row r="1581" spans="1:5">
      <c r="A1581" s="712">
        <v>92556</v>
      </c>
      <c r="B1581" s="711" t="s">
        <v>1850</v>
      </c>
      <c r="C1581" s="711" t="s">
        <v>269</v>
      </c>
      <c r="D1581" s="711" t="s">
        <v>5883</v>
      </c>
      <c r="E1581" s="713">
        <v>886.91</v>
      </c>
    </row>
    <row r="1582" spans="1:5">
      <c r="A1582" s="712">
        <v>92557</v>
      </c>
      <c r="B1582" s="711" t="s">
        <v>1851</v>
      </c>
      <c r="C1582" s="711" t="s">
        <v>269</v>
      </c>
      <c r="D1582" s="711" t="s">
        <v>5883</v>
      </c>
      <c r="E1582" s="713">
        <v>935.36</v>
      </c>
    </row>
    <row r="1583" spans="1:5">
      <c r="A1583" s="712">
        <v>92558</v>
      </c>
      <c r="B1583" s="711" t="s">
        <v>1852</v>
      </c>
      <c r="C1583" s="711" t="s">
        <v>269</v>
      </c>
      <c r="D1583" s="711" t="s">
        <v>5883</v>
      </c>
      <c r="E1583" s="714">
        <v>1049.6099999999999</v>
      </c>
    </row>
    <row r="1584" spans="1:5">
      <c r="A1584" s="712">
        <v>92559</v>
      </c>
      <c r="B1584" s="711" t="s">
        <v>1853</v>
      </c>
      <c r="C1584" s="711" t="s">
        <v>269</v>
      </c>
      <c r="D1584" s="711" t="s">
        <v>5883</v>
      </c>
      <c r="E1584" s="714">
        <v>1315.07</v>
      </c>
    </row>
    <row r="1585" spans="1:5">
      <c r="A1585" s="712">
        <v>92560</v>
      </c>
      <c r="B1585" s="711" t="s">
        <v>1854</v>
      </c>
      <c r="C1585" s="711" t="s">
        <v>269</v>
      </c>
      <c r="D1585" s="711" t="s">
        <v>5883</v>
      </c>
      <c r="E1585" s="714">
        <v>1628.32</v>
      </c>
    </row>
    <row r="1586" spans="1:5">
      <c r="A1586" s="712">
        <v>92561</v>
      </c>
      <c r="B1586" s="711" t="s">
        <v>1855</v>
      </c>
      <c r="C1586" s="711" t="s">
        <v>269</v>
      </c>
      <c r="D1586" s="711" t="s">
        <v>5883</v>
      </c>
      <c r="E1586" s="714">
        <v>1691.15</v>
      </c>
    </row>
    <row r="1587" spans="1:5">
      <c r="A1587" s="712">
        <v>92562</v>
      </c>
      <c r="B1587" s="711" t="s">
        <v>1856</v>
      </c>
      <c r="C1587" s="711" t="s">
        <v>269</v>
      </c>
      <c r="D1587" s="711" t="s">
        <v>5883</v>
      </c>
      <c r="E1587" s="714">
        <v>1823.4</v>
      </c>
    </row>
    <row r="1588" spans="1:5">
      <c r="A1588" s="712">
        <v>92563</v>
      </c>
      <c r="B1588" s="711" t="s">
        <v>1857</v>
      </c>
      <c r="C1588" s="711" t="s">
        <v>269</v>
      </c>
      <c r="D1588" s="711" t="s">
        <v>5883</v>
      </c>
      <c r="E1588" s="714">
        <v>2097.2199999999998</v>
      </c>
    </row>
    <row r="1589" spans="1:5">
      <c r="A1589" s="712">
        <v>92564</v>
      </c>
      <c r="B1589" s="711" t="s">
        <v>1858</v>
      </c>
      <c r="C1589" s="711" t="s">
        <v>269</v>
      </c>
      <c r="D1589" s="711" t="s">
        <v>5883</v>
      </c>
      <c r="E1589" s="714">
        <v>2158.09</v>
      </c>
    </row>
    <row r="1590" spans="1:5">
      <c r="A1590" s="712">
        <v>92565</v>
      </c>
      <c r="B1590" s="711" t="s">
        <v>1859</v>
      </c>
      <c r="C1590" s="711" t="s">
        <v>281</v>
      </c>
      <c r="D1590" s="711" t="s">
        <v>5883</v>
      </c>
      <c r="E1590" s="713">
        <v>27.26</v>
      </c>
    </row>
    <row r="1591" spans="1:5">
      <c r="A1591" s="712">
        <v>92566</v>
      </c>
      <c r="B1591" s="711" t="s">
        <v>1860</v>
      </c>
      <c r="C1591" s="711" t="s">
        <v>281</v>
      </c>
      <c r="D1591" s="711" t="s">
        <v>5883</v>
      </c>
      <c r="E1591" s="713">
        <v>16.45</v>
      </c>
    </row>
    <row r="1592" spans="1:5">
      <c r="A1592" s="712">
        <v>92567</v>
      </c>
      <c r="B1592" s="711" t="s">
        <v>1861</v>
      </c>
      <c r="C1592" s="711" t="s">
        <v>281</v>
      </c>
      <c r="D1592" s="711" t="s">
        <v>5883</v>
      </c>
      <c r="E1592" s="713">
        <v>24.26</v>
      </c>
    </row>
    <row r="1593" spans="1:5">
      <c r="A1593" s="712">
        <v>100379</v>
      </c>
      <c r="B1593" s="711" t="s">
        <v>1862</v>
      </c>
      <c r="C1593" s="711" t="s">
        <v>281</v>
      </c>
      <c r="D1593" s="711" t="s">
        <v>5883</v>
      </c>
      <c r="E1593" s="713">
        <v>27.26</v>
      </c>
    </row>
    <row r="1594" spans="1:5">
      <c r="A1594" s="712">
        <v>100380</v>
      </c>
      <c r="B1594" s="711" t="s">
        <v>1863</v>
      </c>
      <c r="C1594" s="711" t="s">
        <v>281</v>
      </c>
      <c r="D1594" s="711" t="s">
        <v>5883</v>
      </c>
      <c r="E1594" s="713">
        <v>36.29</v>
      </c>
    </row>
    <row r="1595" spans="1:5">
      <c r="A1595" s="712">
        <v>100381</v>
      </c>
      <c r="B1595" s="711" t="s">
        <v>1864</v>
      </c>
      <c r="C1595" s="711" t="s">
        <v>281</v>
      </c>
      <c r="D1595" s="711" t="s">
        <v>5883</v>
      </c>
      <c r="E1595" s="713">
        <v>40.92</v>
      </c>
    </row>
    <row r="1596" spans="1:5">
      <c r="A1596" s="712">
        <v>100383</v>
      </c>
      <c r="B1596" s="711" t="s">
        <v>1865</v>
      </c>
      <c r="C1596" s="711" t="s">
        <v>281</v>
      </c>
      <c r="D1596" s="711" t="s">
        <v>5883</v>
      </c>
      <c r="E1596" s="713">
        <v>17.87</v>
      </c>
    </row>
    <row r="1597" spans="1:5">
      <c r="A1597" s="712">
        <v>100384</v>
      </c>
      <c r="B1597" s="711" t="s">
        <v>1866</v>
      </c>
      <c r="C1597" s="711" t="s">
        <v>281</v>
      </c>
      <c r="D1597" s="711" t="s">
        <v>5883</v>
      </c>
      <c r="E1597" s="713">
        <v>18.89</v>
      </c>
    </row>
    <row r="1598" spans="1:5">
      <c r="A1598" s="712">
        <v>100385</v>
      </c>
      <c r="B1598" s="711" t="s">
        <v>1867</v>
      </c>
      <c r="C1598" s="711" t="s">
        <v>281</v>
      </c>
      <c r="D1598" s="711" t="s">
        <v>5883</v>
      </c>
      <c r="E1598" s="713">
        <v>24.26</v>
      </c>
    </row>
    <row r="1599" spans="1:5">
      <c r="A1599" s="712">
        <v>100386</v>
      </c>
      <c r="B1599" s="711" t="s">
        <v>1868</v>
      </c>
      <c r="C1599" s="711" t="s">
        <v>281</v>
      </c>
      <c r="D1599" s="711" t="s">
        <v>5883</v>
      </c>
      <c r="E1599" s="713">
        <v>31.29</v>
      </c>
    </row>
    <row r="1600" spans="1:5">
      <c r="A1600" s="712">
        <v>100387</v>
      </c>
      <c r="B1600" s="711" t="s">
        <v>1869</v>
      </c>
      <c r="C1600" s="711" t="s">
        <v>281</v>
      </c>
      <c r="D1600" s="711" t="s">
        <v>5883</v>
      </c>
      <c r="E1600" s="713">
        <v>38.24</v>
      </c>
    </row>
    <row r="1601" spans="1:5">
      <c r="A1601" s="712">
        <v>100388</v>
      </c>
      <c r="B1601" s="711" t="s">
        <v>1870</v>
      </c>
      <c r="C1601" s="711" t="s">
        <v>281</v>
      </c>
      <c r="D1601" s="711" t="s">
        <v>5883</v>
      </c>
      <c r="E1601" s="713">
        <v>14.04</v>
      </c>
    </row>
    <row r="1602" spans="1:5">
      <c r="A1602" s="712">
        <v>100389</v>
      </c>
      <c r="B1602" s="711" t="s">
        <v>1871</v>
      </c>
      <c r="C1602" s="711" t="s">
        <v>281</v>
      </c>
      <c r="D1602" s="711" t="s">
        <v>5883</v>
      </c>
      <c r="E1602" s="713">
        <v>12.82</v>
      </c>
    </row>
    <row r="1603" spans="1:5">
      <c r="A1603" s="712">
        <v>100390</v>
      </c>
      <c r="B1603" s="711" t="s">
        <v>1872</v>
      </c>
      <c r="C1603" s="711" t="s">
        <v>281</v>
      </c>
      <c r="D1603" s="711" t="s">
        <v>5883</v>
      </c>
      <c r="E1603" s="713">
        <v>16.97</v>
      </c>
    </row>
    <row r="1604" spans="1:5">
      <c r="A1604" s="712">
        <v>100391</v>
      </c>
      <c r="B1604" s="711" t="s">
        <v>1873</v>
      </c>
      <c r="C1604" s="711" t="s">
        <v>281</v>
      </c>
      <c r="D1604" s="711" t="s">
        <v>5883</v>
      </c>
      <c r="E1604" s="713">
        <v>14.82</v>
      </c>
    </row>
    <row r="1605" spans="1:5">
      <c r="A1605" s="712">
        <v>100392</v>
      </c>
      <c r="B1605" s="711" t="s">
        <v>1874</v>
      </c>
      <c r="C1605" s="711" t="s">
        <v>281</v>
      </c>
      <c r="D1605" s="711" t="s">
        <v>5883</v>
      </c>
      <c r="E1605" s="713">
        <v>11.07</v>
      </c>
    </row>
    <row r="1606" spans="1:5">
      <c r="A1606" s="712">
        <v>100393</v>
      </c>
      <c r="B1606" s="711" t="s">
        <v>1875</v>
      </c>
      <c r="C1606" s="711" t="s">
        <v>281</v>
      </c>
      <c r="D1606" s="711" t="s">
        <v>5883</v>
      </c>
      <c r="E1606" s="713">
        <v>14.73</v>
      </c>
    </row>
    <row r="1607" spans="1:5">
      <c r="A1607" s="712">
        <v>100394</v>
      </c>
      <c r="B1607" s="711" t="s">
        <v>1876</v>
      </c>
      <c r="C1607" s="711" t="s">
        <v>281</v>
      </c>
      <c r="D1607" s="711" t="s">
        <v>5883</v>
      </c>
      <c r="E1607" s="713">
        <v>13.34</v>
      </c>
    </row>
    <row r="1608" spans="1:5">
      <c r="A1608" s="712">
        <v>100395</v>
      </c>
      <c r="B1608" s="711" t="s">
        <v>1877</v>
      </c>
      <c r="C1608" s="711" t="s">
        <v>281</v>
      </c>
      <c r="D1608" s="711" t="s">
        <v>5883</v>
      </c>
      <c r="E1608" s="713">
        <v>17.649999999999999</v>
      </c>
    </row>
    <row r="1609" spans="1:5">
      <c r="A1609" s="712">
        <v>94189</v>
      </c>
      <c r="B1609" s="711" t="s">
        <v>1878</v>
      </c>
      <c r="C1609" s="711" t="s">
        <v>281</v>
      </c>
      <c r="D1609" s="711" t="s">
        <v>5883</v>
      </c>
      <c r="E1609" s="713">
        <v>28.61</v>
      </c>
    </row>
    <row r="1610" spans="1:5">
      <c r="A1610" s="712">
        <v>94192</v>
      </c>
      <c r="B1610" s="711" t="s">
        <v>1879</v>
      </c>
      <c r="C1610" s="711" t="s">
        <v>281</v>
      </c>
      <c r="D1610" s="711" t="s">
        <v>5883</v>
      </c>
      <c r="E1610" s="713">
        <v>30.65</v>
      </c>
    </row>
    <row r="1611" spans="1:5">
      <c r="A1611" s="712">
        <v>94195</v>
      </c>
      <c r="B1611" s="711" t="s">
        <v>1880</v>
      </c>
      <c r="C1611" s="711" t="s">
        <v>281</v>
      </c>
      <c r="D1611" s="711" t="s">
        <v>5883</v>
      </c>
      <c r="E1611" s="713">
        <v>28.18</v>
      </c>
    </row>
    <row r="1612" spans="1:5">
      <c r="A1612" s="712">
        <v>94198</v>
      </c>
      <c r="B1612" s="711" t="s">
        <v>1881</v>
      </c>
      <c r="C1612" s="711" t="s">
        <v>281</v>
      </c>
      <c r="D1612" s="711" t="s">
        <v>5883</v>
      </c>
      <c r="E1612" s="713">
        <v>30.86</v>
      </c>
    </row>
    <row r="1613" spans="1:5">
      <c r="A1613" s="712">
        <v>94201</v>
      </c>
      <c r="B1613" s="711" t="s">
        <v>1882</v>
      </c>
      <c r="C1613" s="711" t="s">
        <v>281</v>
      </c>
      <c r="D1613" s="711" t="s">
        <v>5883</v>
      </c>
      <c r="E1613" s="713">
        <v>40.270000000000003</v>
      </c>
    </row>
    <row r="1614" spans="1:5">
      <c r="A1614" s="712">
        <v>94204</v>
      </c>
      <c r="B1614" s="711" t="s">
        <v>1883</v>
      </c>
      <c r="C1614" s="711" t="s">
        <v>281</v>
      </c>
      <c r="D1614" s="711" t="s">
        <v>5883</v>
      </c>
      <c r="E1614" s="713">
        <v>44.83</v>
      </c>
    </row>
    <row r="1615" spans="1:5">
      <c r="A1615" s="712">
        <v>94224</v>
      </c>
      <c r="B1615" s="711" t="s">
        <v>1884</v>
      </c>
      <c r="C1615" s="711" t="s">
        <v>585</v>
      </c>
      <c r="D1615" s="711" t="s">
        <v>5884</v>
      </c>
      <c r="E1615" s="713">
        <v>20.12</v>
      </c>
    </row>
    <row r="1616" spans="1:5">
      <c r="A1616" s="712">
        <v>94225</v>
      </c>
      <c r="B1616" s="711" t="s">
        <v>1885</v>
      </c>
      <c r="C1616" s="711" t="s">
        <v>281</v>
      </c>
      <c r="D1616" s="711" t="s">
        <v>5883</v>
      </c>
      <c r="E1616" s="713">
        <v>23.78</v>
      </c>
    </row>
    <row r="1617" spans="1:5">
      <c r="A1617" s="712">
        <v>94226</v>
      </c>
      <c r="B1617" s="711" t="s">
        <v>1886</v>
      </c>
      <c r="C1617" s="711" t="s">
        <v>281</v>
      </c>
      <c r="D1617" s="711" t="s">
        <v>5883</v>
      </c>
      <c r="E1617" s="713">
        <v>14.61</v>
      </c>
    </row>
    <row r="1618" spans="1:5">
      <c r="A1618" s="712">
        <v>94232</v>
      </c>
      <c r="B1618" s="711" t="s">
        <v>1887</v>
      </c>
      <c r="C1618" s="711" t="s">
        <v>269</v>
      </c>
      <c r="D1618" s="711" t="s">
        <v>5884</v>
      </c>
      <c r="E1618" s="713">
        <v>2.34</v>
      </c>
    </row>
    <row r="1619" spans="1:5">
      <c r="A1619" s="712">
        <v>94440</v>
      </c>
      <c r="B1619" s="711" t="s">
        <v>1888</v>
      </c>
      <c r="C1619" s="711" t="s">
        <v>281</v>
      </c>
      <c r="D1619" s="711" t="s">
        <v>5883</v>
      </c>
      <c r="E1619" s="713">
        <v>28.18</v>
      </c>
    </row>
    <row r="1620" spans="1:5">
      <c r="A1620" s="712">
        <v>94441</v>
      </c>
      <c r="B1620" s="711" t="s">
        <v>1889</v>
      </c>
      <c r="C1620" s="711" t="s">
        <v>281</v>
      </c>
      <c r="D1620" s="711" t="s">
        <v>5883</v>
      </c>
      <c r="E1620" s="713">
        <v>30.86</v>
      </c>
    </row>
    <row r="1621" spans="1:5">
      <c r="A1621" s="712">
        <v>94442</v>
      </c>
      <c r="B1621" s="711" t="s">
        <v>1890</v>
      </c>
      <c r="C1621" s="711" t="s">
        <v>281</v>
      </c>
      <c r="D1621" s="711" t="s">
        <v>5883</v>
      </c>
      <c r="E1621" s="713">
        <v>28.18</v>
      </c>
    </row>
    <row r="1622" spans="1:5">
      <c r="A1622" s="712">
        <v>94443</v>
      </c>
      <c r="B1622" s="711" t="s">
        <v>1891</v>
      </c>
      <c r="C1622" s="711" t="s">
        <v>281</v>
      </c>
      <c r="D1622" s="711" t="s">
        <v>5883</v>
      </c>
      <c r="E1622" s="713">
        <v>30.86</v>
      </c>
    </row>
    <row r="1623" spans="1:5">
      <c r="A1623" s="712">
        <v>94445</v>
      </c>
      <c r="B1623" s="711" t="s">
        <v>1892</v>
      </c>
      <c r="C1623" s="711" t="s">
        <v>281</v>
      </c>
      <c r="D1623" s="711" t="s">
        <v>5883</v>
      </c>
      <c r="E1623" s="713">
        <v>40.270000000000003</v>
      </c>
    </row>
    <row r="1624" spans="1:5">
      <c r="A1624" s="712">
        <v>94446</v>
      </c>
      <c r="B1624" s="711" t="s">
        <v>1893</v>
      </c>
      <c r="C1624" s="711" t="s">
        <v>281</v>
      </c>
      <c r="D1624" s="711" t="s">
        <v>5883</v>
      </c>
      <c r="E1624" s="713">
        <v>44.83</v>
      </c>
    </row>
    <row r="1625" spans="1:5">
      <c r="A1625" s="712">
        <v>94447</v>
      </c>
      <c r="B1625" s="711" t="s">
        <v>1894</v>
      </c>
      <c r="C1625" s="711" t="s">
        <v>281</v>
      </c>
      <c r="D1625" s="711" t="s">
        <v>5883</v>
      </c>
      <c r="E1625" s="713">
        <v>40.270000000000003</v>
      </c>
    </row>
    <row r="1626" spans="1:5">
      <c r="A1626" s="712">
        <v>94448</v>
      </c>
      <c r="B1626" s="711" t="s">
        <v>1895</v>
      </c>
      <c r="C1626" s="711" t="s">
        <v>281</v>
      </c>
      <c r="D1626" s="711" t="s">
        <v>5883</v>
      </c>
      <c r="E1626" s="713">
        <v>44.83</v>
      </c>
    </row>
    <row r="1627" spans="1:5">
      <c r="A1627" s="712">
        <v>94207</v>
      </c>
      <c r="B1627" s="711" t="s">
        <v>1896</v>
      </c>
      <c r="C1627" s="711" t="s">
        <v>281</v>
      </c>
      <c r="D1627" s="711" t="s">
        <v>5883</v>
      </c>
      <c r="E1627" s="713">
        <v>40.869999999999997</v>
      </c>
    </row>
    <row r="1628" spans="1:5">
      <c r="A1628" s="712">
        <v>94210</v>
      </c>
      <c r="B1628" s="711" t="s">
        <v>1897</v>
      </c>
      <c r="C1628" s="711" t="s">
        <v>281</v>
      </c>
      <c r="D1628" s="711" t="s">
        <v>5883</v>
      </c>
      <c r="E1628" s="713">
        <v>43.43</v>
      </c>
    </row>
    <row r="1629" spans="1:5">
      <c r="A1629" s="712">
        <v>94218</v>
      </c>
      <c r="B1629" s="711" t="s">
        <v>1898</v>
      </c>
      <c r="C1629" s="711" t="s">
        <v>281</v>
      </c>
      <c r="D1629" s="711" t="s">
        <v>5883</v>
      </c>
      <c r="E1629" s="713">
        <v>90.17</v>
      </c>
    </row>
    <row r="1630" spans="1:5">
      <c r="A1630" s="712">
        <v>94213</v>
      </c>
      <c r="B1630" s="711" t="s">
        <v>1899</v>
      </c>
      <c r="C1630" s="711" t="s">
        <v>281</v>
      </c>
      <c r="D1630" s="711" t="s">
        <v>5883</v>
      </c>
      <c r="E1630" s="713">
        <v>82.46</v>
      </c>
    </row>
    <row r="1631" spans="1:5">
      <c r="A1631" s="712">
        <v>94216</v>
      </c>
      <c r="B1631" s="711" t="s">
        <v>1900</v>
      </c>
      <c r="C1631" s="711" t="s">
        <v>281</v>
      </c>
      <c r="D1631" s="711" t="s">
        <v>5883</v>
      </c>
      <c r="E1631" s="713">
        <v>246.86</v>
      </c>
    </row>
    <row r="1632" spans="1:5">
      <c r="A1632" s="712">
        <v>94219</v>
      </c>
      <c r="B1632" s="711" t="s">
        <v>1901</v>
      </c>
      <c r="C1632" s="711" t="s">
        <v>585</v>
      </c>
      <c r="D1632" s="711" t="s">
        <v>5883</v>
      </c>
      <c r="E1632" s="713">
        <v>25.5</v>
      </c>
    </row>
    <row r="1633" spans="1:5">
      <c r="A1633" s="712">
        <v>94220</v>
      </c>
      <c r="B1633" s="711" t="s">
        <v>1902</v>
      </c>
      <c r="C1633" s="711" t="s">
        <v>585</v>
      </c>
      <c r="D1633" s="711" t="s">
        <v>5883</v>
      </c>
      <c r="E1633" s="713">
        <v>40.47</v>
      </c>
    </row>
    <row r="1634" spans="1:5">
      <c r="A1634" s="712">
        <v>94221</v>
      </c>
      <c r="B1634" s="711" t="s">
        <v>1903</v>
      </c>
      <c r="C1634" s="711" t="s">
        <v>585</v>
      </c>
      <c r="D1634" s="711" t="s">
        <v>5883</v>
      </c>
      <c r="E1634" s="713">
        <v>20.2</v>
      </c>
    </row>
    <row r="1635" spans="1:5">
      <c r="A1635" s="712">
        <v>94222</v>
      </c>
      <c r="B1635" s="711" t="s">
        <v>1904</v>
      </c>
      <c r="C1635" s="711" t="s">
        <v>585</v>
      </c>
      <c r="D1635" s="711" t="s">
        <v>5883</v>
      </c>
      <c r="E1635" s="713">
        <v>35.17</v>
      </c>
    </row>
    <row r="1636" spans="1:5">
      <c r="A1636" s="712">
        <v>94223</v>
      </c>
      <c r="B1636" s="711" t="s">
        <v>1905</v>
      </c>
      <c r="C1636" s="711" t="s">
        <v>585</v>
      </c>
      <c r="D1636" s="711" t="s">
        <v>5883</v>
      </c>
      <c r="E1636" s="713">
        <v>52.87</v>
      </c>
    </row>
    <row r="1637" spans="1:5">
      <c r="A1637" s="712">
        <v>94451</v>
      </c>
      <c r="B1637" s="711" t="s">
        <v>1906</v>
      </c>
      <c r="C1637" s="711" t="s">
        <v>585</v>
      </c>
      <c r="D1637" s="711" t="s">
        <v>5883</v>
      </c>
      <c r="E1637" s="713">
        <v>118.77</v>
      </c>
    </row>
    <row r="1638" spans="1:5">
      <c r="A1638" s="712">
        <v>100325</v>
      </c>
      <c r="B1638" s="711" t="s">
        <v>1907</v>
      </c>
      <c r="C1638" s="711" t="s">
        <v>585</v>
      </c>
      <c r="D1638" s="711" t="s">
        <v>5883</v>
      </c>
      <c r="E1638" s="713">
        <v>50.95</v>
      </c>
    </row>
    <row r="1639" spans="1:5">
      <c r="A1639" s="712">
        <v>100327</v>
      </c>
      <c r="B1639" s="711" t="s">
        <v>1908</v>
      </c>
      <c r="C1639" s="711" t="s">
        <v>585</v>
      </c>
      <c r="D1639" s="711" t="s">
        <v>5883</v>
      </c>
      <c r="E1639" s="713">
        <v>44.73</v>
      </c>
    </row>
    <row r="1640" spans="1:5">
      <c r="A1640" s="712">
        <v>100328</v>
      </c>
      <c r="B1640" s="711" t="s">
        <v>1909</v>
      </c>
      <c r="C1640" s="711" t="s">
        <v>281</v>
      </c>
      <c r="D1640" s="711" t="s">
        <v>5883</v>
      </c>
      <c r="E1640" s="713">
        <v>10.8</v>
      </c>
    </row>
    <row r="1641" spans="1:5">
      <c r="A1641" s="712">
        <v>100329</v>
      </c>
      <c r="B1641" s="711" t="s">
        <v>1910</v>
      </c>
      <c r="C1641" s="711" t="s">
        <v>281</v>
      </c>
      <c r="D1641" s="711" t="s">
        <v>5883</v>
      </c>
      <c r="E1641" s="713">
        <v>13.49</v>
      </c>
    </row>
    <row r="1642" spans="1:5">
      <c r="A1642" s="712">
        <v>100330</v>
      </c>
      <c r="B1642" s="711" t="s">
        <v>1911</v>
      </c>
      <c r="C1642" s="711" t="s">
        <v>281</v>
      </c>
      <c r="D1642" s="711" t="s">
        <v>5883</v>
      </c>
      <c r="E1642" s="713">
        <v>14.68</v>
      </c>
    </row>
    <row r="1643" spans="1:5">
      <c r="A1643" s="712">
        <v>100331</v>
      </c>
      <c r="B1643" s="711" t="s">
        <v>1912</v>
      </c>
      <c r="C1643" s="711" t="s">
        <v>281</v>
      </c>
      <c r="D1643" s="711" t="s">
        <v>5883</v>
      </c>
      <c r="E1643" s="713">
        <v>19.260000000000002</v>
      </c>
    </row>
    <row r="1644" spans="1:5">
      <c r="A1644" s="712">
        <v>100434</v>
      </c>
      <c r="B1644" s="711" t="s">
        <v>1913</v>
      </c>
      <c r="C1644" s="711" t="s">
        <v>585</v>
      </c>
      <c r="D1644" s="711" t="s">
        <v>5883</v>
      </c>
      <c r="E1644" s="713">
        <v>50.22</v>
      </c>
    </row>
    <row r="1645" spans="1:5">
      <c r="A1645" s="712">
        <v>100435</v>
      </c>
      <c r="B1645" s="711" t="s">
        <v>1914</v>
      </c>
      <c r="C1645" s="711" t="s">
        <v>585</v>
      </c>
      <c r="D1645" s="711" t="s">
        <v>5883</v>
      </c>
      <c r="E1645" s="713">
        <v>26.96</v>
      </c>
    </row>
    <row r="1646" spans="1:5">
      <c r="A1646" s="712">
        <v>94227</v>
      </c>
      <c r="B1646" s="711" t="s">
        <v>1915</v>
      </c>
      <c r="C1646" s="711" t="s">
        <v>585</v>
      </c>
      <c r="D1646" s="711" t="s">
        <v>5883</v>
      </c>
      <c r="E1646" s="713">
        <v>49.69</v>
      </c>
    </row>
    <row r="1647" spans="1:5">
      <c r="A1647" s="712">
        <v>94228</v>
      </c>
      <c r="B1647" s="711" t="s">
        <v>1916</v>
      </c>
      <c r="C1647" s="711" t="s">
        <v>585</v>
      </c>
      <c r="D1647" s="711" t="s">
        <v>5883</v>
      </c>
      <c r="E1647" s="713">
        <v>66.849999999999994</v>
      </c>
    </row>
    <row r="1648" spans="1:5">
      <c r="A1648" s="712">
        <v>94229</v>
      </c>
      <c r="B1648" s="711" t="s">
        <v>1917</v>
      </c>
      <c r="C1648" s="711" t="s">
        <v>585</v>
      </c>
      <c r="D1648" s="711" t="s">
        <v>5883</v>
      </c>
      <c r="E1648" s="713">
        <v>129.19999999999999</v>
      </c>
    </row>
    <row r="1649" spans="1:5">
      <c r="A1649" s="712">
        <v>94231</v>
      </c>
      <c r="B1649" s="711" t="s">
        <v>1918</v>
      </c>
      <c r="C1649" s="711" t="s">
        <v>585</v>
      </c>
      <c r="D1649" s="711" t="s">
        <v>5883</v>
      </c>
      <c r="E1649" s="713">
        <v>40.090000000000003</v>
      </c>
    </row>
    <row r="1650" spans="1:5">
      <c r="A1650" s="712">
        <v>94449</v>
      </c>
      <c r="B1650" s="711" t="s">
        <v>1919</v>
      </c>
      <c r="C1650" s="711" t="s">
        <v>281</v>
      </c>
      <c r="D1650" s="711" t="s">
        <v>5883</v>
      </c>
      <c r="E1650" s="713">
        <v>45.9</v>
      </c>
    </row>
    <row r="1651" spans="1:5">
      <c r="A1651" s="712">
        <v>92255</v>
      </c>
      <c r="B1651" s="711" t="s">
        <v>1920</v>
      </c>
      <c r="C1651" s="711" t="s">
        <v>269</v>
      </c>
      <c r="D1651" s="711" t="s">
        <v>5883</v>
      </c>
      <c r="E1651" s="713">
        <v>138.83000000000001</v>
      </c>
    </row>
    <row r="1652" spans="1:5">
      <c r="A1652" s="712">
        <v>92256</v>
      </c>
      <c r="B1652" s="711" t="s">
        <v>1921</v>
      </c>
      <c r="C1652" s="711" t="s">
        <v>269</v>
      </c>
      <c r="D1652" s="711" t="s">
        <v>5883</v>
      </c>
      <c r="E1652" s="713">
        <v>168.1</v>
      </c>
    </row>
    <row r="1653" spans="1:5">
      <c r="A1653" s="712">
        <v>92257</v>
      </c>
      <c r="B1653" s="711" t="s">
        <v>1922</v>
      </c>
      <c r="C1653" s="711" t="s">
        <v>269</v>
      </c>
      <c r="D1653" s="711" t="s">
        <v>5883</v>
      </c>
      <c r="E1653" s="713">
        <v>197.1</v>
      </c>
    </row>
    <row r="1654" spans="1:5">
      <c r="A1654" s="712">
        <v>92258</v>
      </c>
      <c r="B1654" s="711" t="s">
        <v>1923</v>
      </c>
      <c r="C1654" s="711" t="s">
        <v>269</v>
      </c>
      <c r="D1654" s="711" t="s">
        <v>5883</v>
      </c>
      <c r="E1654" s="713">
        <v>243.76</v>
      </c>
    </row>
    <row r="1655" spans="1:5">
      <c r="A1655" s="712">
        <v>92568</v>
      </c>
      <c r="B1655" s="711" t="s">
        <v>1924</v>
      </c>
      <c r="C1655" s="711" t="s">
        <v>281</v>
      </c>
      <c r="D1655" s="711" t="s">
        <v>5883</v>
      </c>
      <c r="E1655" s="713">
        <v>96.55</v>
      </c>
    </row>
    <row r="1656" spans="1:5">
      <c r="A1656" s="712">
        <v>92569</v>
      </c>
      <c r="B1656" s="711" t="s">
        <v>1925</v>
      </c>
      <c r="C1656" s="711" t="s">
        <v>281</v>
      </c>
      <c r="D1656" s="711" t="s">
        <v>5883</v>
      </c>
      <c r="E1656" s="713">
        <v>53.79</v>
      </c>
    </row>
    <row r="1657" spans="1:5">
      <c r="A1657" s="712">
        <v>92570</v>
      </c>
      <c r="B1657" s="711" t="s">
        <v>1926</v>
      </c>
      <c r="C1657" s="711" t="s">
        <v>281</v>
      </c>
      <c r="D1657" s="711" t="s">
        <v>5883</v>
      </c>
      <c r="E1657" s="713">
        <v>34.06</v>
      </c>
    </row>
    <row r="1658" spans="1:5">
      <c r="A1658" s="712">
        <v>92571</v>
      </c>
      <c r="B1658" s="711" t="s">
        <v>1927</v>
      </c>
      <c r="C1658" s="711" t="s">
        <v>281</v>
      </c>
      <c r="D1658" s="711" t="s">
        <v>5883</v>
      </c>
      <c r="E1658" s="713">
        <v>102.31</v>
      </c>
    </row>
    <row r="1659" spans="1:5">
      <c r="A1659" s="712">
        <v>92572</v>
      </c>
      <c r="B1659" s="711" t="s">
        <v>1928</v>
      </c>
      <c r="C1659" s="711" t="s">
        <v>281</v>
      </c>
      <c r="D1659" s="711" t="s">
        <v>5883</v>
      </c>
      <c r="E1659" s="713">
        <v>61.34</v>
      </c>
    </row>
    <row r="1660" spans="1:5">
      <c r="A1660" s="712">
        <v>92573</v>
      </c>
      <c r="B1660" s="711" t="s">
        <v>1929</v>
      </c>
      <c r="C1660" s="711" t="s">
        <v>281</v>
      </c>
      <c r="D1660" s="711" t="s">
        <v>5883</v>
      </c>
      <c r="E1660" s="713">
        <v>36.51</v>
      </c>
    </row>
    <row r="1661" spans="1:5">
      <c r="A1661" s="712">
        <v>92574</v>
      </c>
      <c r="B1661" s="711" t="s">
        <v>1930</v>
      </c>
      <c r="C1661" s="711" t="s">
        <v>281</v>
      </c>
      <c r="D1661" s="711" t="s">
        <v>5883</v>
      </c>
      <c r="E1661" s="713">
        <v>98.08</v>
      </c>
    </row>
    <row r="1662" spans="1:5">
      <c r="A1662" s="712">
        <v>92575</v>
      </c>
      <c r="B1662" s="711" t="s">
        <v>1931</v>
      </c>
      <c r="C1662" s="711" t="s">
        <v>281</v>
      </c>
      <c r="D1662" s="711" t="s">
        <v>5883</v>
      </c>
      <c r="E1662" s="713">
        <v>49.24</v>
      </c>
    </row>
    <row r="1663" spans="1:5">
      <c r="A1663" s="712">
        <v>92576</v>
      </c>
      <c r="B1663" s="711" t="s">
        <v>1932</v>
      </c>
      <c r="C1663" s="711" t="s">
        <v>281</v>
      </c>
      <c r="D1663" s="711" t="s">
        <v>5883</v>
      </c>
      <c r="E1663" s="713">
        <v>26.95</v>
      </c>
    </row>
    <row r="1664" spans="1:5">
      <c r="A1664" s="712">
        <v>92577</v>
      </c>
      <c r="B1664" s="711" t="s">
        <v>1933</v>
      </c>
      <c r="C1664" s="711" t="s">
        <v>281</v>
      </c>
      <c r="D1664" s="711" t="s">
        <v>5883</v>
      </c>
      <c r="E1664" s="713">
        <v>104.19</v>
      </c>
    </row>
    <row r="1665" spans="1:5">
      <c r="A1665" s="712">
        <v>92578</v>
      </c>
      <c r="B1665" s="711" t="s">
        <v>1934</v>
      </c>
      <c r="C1665" s="711" t="s">
        <v>281</v>
      </c>
      <c r="D1665" s="711" t="s">
        <v>5883</v>
      </c>
      <c r="E1665" s="713">
        <v>52.64</v>
      </c>
    </row>
    <row r="1666" spans="1:5">
      <c r="A1666" s="712">
        <v>92579</v>
      </c>
      <c r="B1666" s="711" t="s">
        <v>1935</v>
      </c>
      <c r="C1666" s="711" t="s">
        <v>281</v>
      </c>
      <c r="D1666" s="711" t="s">
        <v>5883</v>
      </c>
      <c r="E1666" s="713">
        <v>28.9</v>
      </c>
    </row>
    <row r="1667" spans="1:5">
      <c r="A1667" s="712">
        <v>92580</v>
      </c>
      <c r="B1667" s="711" t="s">
        <v>1936</v>
      </c>
      <c r="C1667" s="711" t="s">
        <v>281</v>
      </c>
      <c r="D1667" s="711" t="s">
        <v>5883</v>
      </c>
      <c r="E1667" s="713">
        <v>35.94</v>
      </c>
    </row>
    <row r="1668" spans="1:5">
      <c r="A1668" s="712">
        <v>92581</v>
      </c>
      <c r="B1668" s="711" t="s">
        <v>1937</v>
      </c>
      <c r="C1668" s="711" t="s">
        <v>281</v>
      </c>
      <c r="D1668" s="711" t="s">
        <v>5883</v>
      </c>
      <c r="E1668" s="713">
        <v>37.53</v>
      </c>
    </row>
    <row r="1669" spans="1:5">
      <c r="A1669" s="712">
        <v>92582</v>
      </c>
      <c r="B1669" s="711" t="s">
        <v>1938</v>
      </c>
      <c r="C1669" s="711" t="s">
        <v>269</v>
      </c>
      <c r="D1669" s="711" t="s">
        <v>5883</v>
      </c>
      <c r="E1669" s="713">
        <v>524.72</v>
      </c>
    </row>
    <row r="1670" spans="1:5">
      <c r="A1670" s="712">
        <v>92584</v>
      </c>
      <c r="B1670" s="711" t="s">
        <v>1939</v>
      </c>
      <c r="C1670" s="711" t="s">
        <v>269</v>
      </c>
      <c r="D1670" s="711" t="s">
        <v>5883</v>
      </c>
      <c r="E1670" s="713">
        <v>615.79999999999995</v>
      </c>
    </row>
    <row r="1671" spans="1:5">
      <c r="A1671" s="712">
        <v>92586</v>
      </c>
      <c r="B1671" s="711" t="s">
        <v>1940</v>
      </c>
      <c r="C1671" s="711" t="s">
        <v>269</v>
      </c>
      <c r="D1671" s="711" t="s">
        <v>5883</v>
      </c>
      <c r="E1671" s="713">
        <v>706.89</v>
      </c>
    </row>
    <row r="1672" spans="1:5">
      <c r="A1672" s="712">
        <v>92588</v>
      </c>
      <c r="B1672" s="711" t="s">
        <v>1941</v>
      </c>
      <c r="C1672" s="711" t="s">
        <v>269</v>
      </c>
      <c r="D1672" s="711" t="s">
        <v>5883</v>
      </c>
      <c r="E1672" s="713">
        <v>889.85</v>
      </c>
    </row>
    <row r="1673" spans="1:5">
      <c r="A1673" s="712">
        <v>92590</v>
      </c>
      <c r="B1673" s="711" t="s">
        <v>1942</v>
      </c>
      <c r="C1673" s="711" t="s">
        <v>269</v>
      </c>
      <c r="D1673" s="711" t="s">
        <v>5883</v>
      </c>
      <c r="E1673" s="713">
        <v>980.94</v>
      </c>
    </row>
    <row r="1674" spans="1:5">
      <c r="A1674" s="712">
        <v>92592</v>
      </c>
      <c r="B1674" s="711" t="s">
        <v>1943</v>
      </c>
      <c r="C1674" s="711" t="s">
        <v>269</v>
      </c>
      <c r="D1674" s="711" t="s">
        <v>5883</v>
      </c>
      <c r="E1674" s="714">
        <v>1101.02</v>
      </c>
    </row>
    <row r="1675" spans="1:5">
      <c r="A1675" s="712">
        <v>92593</v>
      </c>
      <c r="B1675" s="711" t="s">
        <v>1944</v>
      </c>
      <c r="C1675" s="711" t="s">
        <v>285</v>
      </c>
      <c r="D1675" s="711" t="s">
        <v>5883</v>
      </c>
      <c r="E1675" s="713">
        <v>8.33</v>
      </c>
    </row>
    <row r="1676" spans="1:5">
      <c r="A1676" s="712">
        <v>92594</v>
      </c>
      <c r="B1676" s="711" t="s">
        <v>1945</v>
      </c>
      <c r="C1676" s="711" t="s">
        <v>269</v>
      </c>
      <c r="D1676" s="711" t="s">
        <v>5883</v>
      </c>
      <c r="E1676" s="714">
        <v>1277.78</v>
      </c>
    </row>
    <row r="1677" spans="1:5">
      <c r="A1677" s="712">
        <v>92596</v>
      </c>
      <c r="B1677" s="711" t="s">
        <v>1946</v>
      </c>
      <c r="C1677" s="711" t="s">
        <v>269</v>
      </c>
      <c r="D1677" s="711" t="s">
        <v>5883</v>
      </c>
      <c r="E1677" s="714">
        <v>1419.43</v>
      </c>
    </row>
    <row r="1678" spans="1:5">
      <c r="A1678" s="712">
        <v>92598</v>
      </c>
      <c r="B1678" s="711" t="s">
        <v>1947</v>
      </c>
      <c r="C1678" s="711" t="s">
        <v>269</v>
      </c>
      <c r="D1678" s="711" t="s">
        <v>5883</v>
      </c>
      <c r="E1678" s="714">
        <v>1510.51</v>
      </c>
    </row>
    <row r="1679" spans="1:5">
      <c r="A1679" s="712">
        <v>92600</v>
      </c>
      <c r="B1679" s="711" t="s">
        <v>1948</v>
      </c>
      <c r="C1679" s="711" t="s">
        <v>269</v>
      </c>
      <c r="D1679" s="711" t="s">
        <v>5883</v>
      </c>
      <c r="E1679" s="714">
        <v>1624.65</v>
      </c>
    </row>
    <row r="1680" spans="1:5">
      <c r="A1680" s="712">
        <v>92602</v>
      </c>
      <c r="B1680" s="711" t="s">
        <v>1949</v>
      </c>
      <c r="C1680" s="711" t="s">
        <v>269</v>
      </c>
      <c r="D1680" s="711" t="s">
        <v>5883</v>
      </c>
      <c r="E1680" s="713">
        <v>524.72</v>
      </c>
    </row>
    <row r="1681" spans="1:5">
      <c r="A1681" s="712">
        <v>92604</v>
      </c>
      <c r="B1681" s="711" t="s">
        <v>1950</v>
      </c>
      <c r="C1681" s="711" t="s">
        <v>269</v>
      </c>
      <c r="D1681" s="711" t="s">
        <v>5883</v>
      </c>
      <c r="E1681" s="713">
        <v>592.74</v>
      </c>
    </row>
    <row r="1682" spans="1:5">
      <c r="A1682" s="712">
        <v>92606</v>
      </c>
      <c r="B1682" s="711" t="s">
        <v>1951</v>
      </c>
      <c r="C1682" s="711" t="s">
        <v>269</v>
      </c>
      <c r="D1682" s="711" t="s">
        <v>5883</v>
      </c>
      <c r="E1682" s="713">
        <v>683.83</v>
      </c>
    </row>
    <row r="1683" spans="1:5">
      <c r="A1683" s="712">
        <v>92608</v>
      </c>
      <c r="B1683" s="711" t="s">
        <v>1952</v>
      </c>
      <c r="C1683" s="711" t="s">
        <v>269</v>
      </c>
      <c r="D1683" s="711" t="s">
        <v>5883</v>
      </c>
      <c r="E1683" s="713">
        <v>843.73</v>
      </c>
    </row>
    <row r="1684" spans="1:5">
      <c r="A1684" s="712">
        <v>92610</v>
      </c>
      <c r="B1684" s="711" t="s">
        <v>1953</v>
      </c>
      <c r="C1684" s="711" t="s">
        <v>269</v>
      </c>
      <c r="D1684" s="711" t="s">
        <v>5883</v>
      </c>
      <c r="E1684" s="713">
        <v>934.82</v>
      </c>
    </row>
    <row r="1685" spans="1:5">
      <c r="A1685" s="712">
        <v>92612</v>
      </c>
      <c r="B1685" s="711" t="s">
        <v>1954</v>
      </c>
      <c r="C1685" s="711" t="s">
        <v>269</v>
      </c>
      <c r="D1685" s="711" t="s">
        <v>5883</v>
      </c>
      <c r="E1685" s="714">
        <v>1054.9000000000001</v>
      </c>
    </row>
    <row r="1686" spans="1:5">
      <c r="A1686" s="712">
        <v>92614</v>
      </c>
      <c r="B1686" s="711" t="s">
        <v>1955</v>
      </c>
      <c r="C1686" s="711" t="s">
        <v>269</v>
      </c>
      <c r="D1686" s="711" t="s">
        <v>5883</v>
      </c>
      <c r="E1686" s="714">
        <v>1185.55</v>
      </c>
    </row>
    <row r="1687" spans="1:5">
      <c r="A1687" s="712">
        <v>92616</v>
      </c>
      <c r="B1687" s="711" t="s">
        <v>1956</v>
      </c>
      <c r="C1687" s="711" t="s">
        <v>269</v>
      </c>
      <c r="D1687" s="711" t="s">
        <v>5883</v>
      </c>
      <c r="E1687" s="714">
        <v>1350.26</v>
      </c>
    </row>
    <row r="1688" spans="1:5">
      <c r="A1688" s="712">
        <v>92618</v>
      </c>
      <c r="B1688" s="711" t="s">
        <v>1957</v>
      </c>
      <c r="C1688" s="711" t="s">
        <v>269</v>
      </c>
      <c r="D1688" s="711" t="s">
        <v>5883</v>
      </c>
      <c r="E1688" s="714">
        <v>1441.34</v>
      </c>
    </row>
    <row r="1689" spans="1:5">
      <c r="A1689" s="712">
        <v>92620</v>
      </c>
      <c r="B1689" s="711" t="s">
        <v>1958</v>
      </c>
      <c r="C1689" s="711" t="s">
        <v>269</v>
      </c>
      <c r="D1689" s="711" t="s">
        <v>5883</v>
      </c>
      <c r="E1689" s="714">
        <v>1532.41</v>
      </c>
    </row>
    <row r="1690" spans="1:5">
      <c r="A1690" s="712">
        <v>100357</v>
      </c>
      <c r="B1690" s="711" t="s">
        <v>1959</v>
      </c>
      <c r="C1690" s="711" t="s">
        <v>269</v>
      </c>
      <c r="D1690" s="711" t="s">
        <v>5883</v>
      </c>
      <c r="E1690" s="713">
        <v>760.08</v>
      </c>
    </row>
    <row r="1691" spans="1:5">
      <c r="A1691" s="712">
        <v>100358</v>
      </c>
      <c r="B1691" s="711" t="s">
        <v>1960</v>
      </c>
      <c r="C1691" s="711" t="s">
        <v>269</v>
      </c>
      <c r="D1691" s="711" t="s">
        <v>5883</v>
      </c>
      <c r="E1691" s="714">
        <v>1036.8800000000001</v>
      </c>
    </row>
    <row r="1692" spans="1:5">
      <c r="A1692" s="712">
        <v>100359</v>
      </c>
      <c r="B1692" s="711" t="s">
        <v>1961</v>
      </c>
      <c r="C1692" s="711" t="s">
        <v>269</v>
      </c>
      <c r="D1692" s="711" t="s">
        <v>5883</v>
      </c>
      <c r="E1692" s="714">
        <v>1086.28</v>
      </c>
    </row>
    <row r="1693" spans="1:5">
      <c r="A1693" s="712">
        <v>100360</v>
      </c>
      <c r="B1693" s="711" t="s">
        <v>1962</v>
      </c>
      <c r="C1693" s="711" t="s">
        <v>269</v>
      </c>
      <c r="D1693" s="711" t="s">
        <v>5883</v>
      </c>
      <c r="E1693" s="714">
        <v>1203.1600000000001</v>
      </c>
    </row>
    <row r="1694" spans="1:5">
      <c r="A1694" s="712">
        <v>100361</v>
      </c>
      <c r="B1694" s="711" t="s">
        <v>1963</v>
      </c>
      <c r="C1694" s="711" t="s">
        <v>269</v>
      </c>
      <c r="D1694" s="711" t="s">
        <v>5883</v>
      </c>
      <c r="E1694" s="714">
        <v>1500.7</v>
      </c>
    </row>
    <row r="1695" spans="1:5">
      <c r="A1695" s="712">
        <v>100362</v>
      </c>
      <c r="B1695" s="711" t="s">
        <v>1964</v>
      </c>
      <c r="C1695" s="711" t="s">
        <v>269</v>
      </c>
      <c r="D1695" s="711" t="s">
        <v>5883</v>
      </c>
      <c r="E1695" s="714">
        <v>2025.5</v>
      </c>
    </row>
    <row r="1696" spans="1:5">
      <c r="A1696" s="712">
        <v>100363</v>
      </c>
      <c r="B1696" s="711" t="s">
        <v>1965</v>
      </c>
      <c r="C1696" s="711" t="s">
        <v>269</v>
      </c>
      <c r="D1696" s="711" t="s">
        <v>5883</v>
      </c>
      <c r="E1696" s="714">
        <v>2086.42</v>
      </c>
    </row>
    <row r="1697" spans="1:5">
      <c r="A1697" s="712">
        <v>100364</v>
      </c>
      <c r="B1697" s="711" t="s">
        <v>1966</v>
      </c>
      <c r="C1697" s="711" t="s">
        <v>269</v>
      </c>
      <c r="D1697" s="711" t="s">
        <v>5883</v>
      </c>
      <c r="E1697" s="714">
        <v>2260.9699999999998</v>
      </c>
    </row>
    <row r="1698" spans="1:5">
      <c r="A1698" s="712">
        <v>100365</v>
      </c>
      <c r="B1698" s="711" t="s">
        <v>1967</v>
      </c>
      <c r="C1698" s="711" t="s">
        <v>269</v>
      </c>
      <c r="D1698" s="711" t="s">
        <v>5883</v>
      </c>
      <c r="E1698" s="714">
        <v>2595.5</v>
      </c>
    </row>
    <row r="1699" spans="1:5">
      <c r="A1699" s="712">
        <v>100366</v>
      </c>
      <c r="B1699" s="711" t="s">
        <v>1968</v>
      </c>
      <c r="C1699" s="711" t="s">
        <v>269</v>
      </c>
      <c r="D1699" s="711" t="s">
        <v>5883</v>
      </c>
      <c r="E1699" s="714">
        <v>2757.18</v>
      </c>
    </row>
    <row r="1700" spans="1:5">
      <c r="A1700" s="712">
        <v>100367</v>
      </c>
      <c r="B1700" s="711" t="s">
        <v>1969</v>
      </c>
      <c r="C1700" s="711" t="s">
        <v>269</v>
      </c>
      <c r="D1700" s="711" t="s">
        <v>5883</v>
      </c>
      <c r="E1700" s="713">
        <v>741.36</v>
      </c>
    </row>
    <row r="1701" spans="1:5">
      <c r="A1701" s="712">
        <v>100368</v>
      </c>
      <c r="B1701" s="711" t="s">
        <v>1970</v>
      </c>
      <c r="C1701" s="711" t="s">
        <v>269</v>
      </c>
      <c r="D1701" s="711" t="s">
        <v>5883</v>
      </c>
      <c r="E1701" s="714">
        <v>1013.8</v>
      </c>
    </row>
    <row r="1702" spans="1:5">
      <c r="A1702" s="712">
        <v>100369</v>
      </c>
      <c r="B1702" s="711" t="s">
        <v>1971</v>
      </c>
      <c r="C1702" s="711" t="s">
        <v>269</v>
      </c>
      <c r="D1702" s="711" t="s">
        <v>5883</v>
      </c>
      <c r="E1702" s="714">
        <v>1063.2</v>
      </c>
    </row>
    <row r="1703" spans="1:5">
      <c r="A1703" s="712">
        <v>100370</v>
      </c>
      <c r="B1703" s="711" t="s">
        <v>1972</v>
      </c>
      <c r="C1703" s="711" t="s">
        <v>269</v>
      </c>
      <c r="D1703" s="711" t="s">
        <v>5883</v>
      </c>
      <c r="E1703" s="714">
        <v>1251.6199999999999</v>
      </c>
    </row>
    <row r="1704" spans="1:5">
      <c r="A1704" s="712">
        <v>100371</v>
      </c>
      <c r="B1704" s="711" t="s">
        <v>1973</v>
      </c>
      <c r="C1704" s="711" t="s">
        <v>269</v>
      </c>
      <c r="D1704" s="711" t="s">
        <v>5883</v>
      </c>
      <c r="E1704" s="714">
        <v>1439.15</v>
      </c>
    </row>
    <row r="1705" spans="1:5">
      <c r="A1705" s="712">
        <v>100372</v>
      </c>
      <c r="B1705" s="711" t="s">
        <v>1974</v>
      </c>
      <c r="C1705" s="711" t="s">
        <v>269</v>
      </c>
      <c r="D1705" s="711" t="s">
        <v>5883</v>
      </c>
      <c r="E1705" s="714">
        <v>1920.04</v>
      </c>
    </row>
    <row r="1706" spans="1:5">
      <c r="A1706" s="712">
        <v>100373</v>
      </c>
      <c r="B1706" s="711" t="s">
        <v>1975</v>
      </c>
      <c r="C1706" s="711" t="s">
        <v>269</v>
      </c>
      <c r="D1706" s="711" t="s">
        <v>5883</v>
      </c>
      <c r="E1706" s="714">
        <v>1979.82</v>
      </c>
    </row>
    <row r="1707" spans="1:5">
      <c r="A1707" s="712">
        <v>100374</v>
      </c>
      <c r="B1707" s="711" t="s">
        <v>1976</v>
      </c>
      <c r="C1707" s="711" t="s">
        <v>269</v>
      </c>
      <c r="D1707" s="711" t="s">
        <v>5883</v>
      </c>
      <c r="E1707" s="714">
        <v>2120.06</v>
      </c>
    </row>
    <row r="1708" spans="1:5">
      <c r="A1708" s="712">
        <v>100375</v>
      </c>
      <c r="B1708" s="711" t="s">
        <v>1977</v>
      </c>
      <c r="C1708" s="711" t="s">
        <v>269</v>
      </c>
      <c r="D1708" s="711" t="s">
        <v>5883</v>
      </c>
      <c r="E1708" s="714">
        <v>2386.12</v>
      </c>
    </row>
    <row r="1709" spans="1:5">
      <c r="A1709" s="712">
        <v>100376</v>
      </c>
      <c r="B1709" s="711" t="s">
        <v>1978</v>
      </c>
      <c r="C1709" s="711" t="s">
        <v>269</v>
      </c>
      <c r="D1709" s="711" t="s">
        <v>5883</v>
      </c>
      <c r="E1709" s="714">
        <v>2341.34</v>
      </c>
    </row>
    <row r="1710" spans="1:5">
      <c r="A1710" s="712">
        <v>100377</v>
      </c>
      <c r="B1710" s="711" t="s">
        <v>1979</v>
      </c>
      <c r="C1710" s="711" t="s">
        <v>285</v>
      </c>
      <c r="D1710" s="711" t="s">
        <v>5883</v>
      </c>
      <c r="E1710" s="713">
        <v>8.74</v>
      </c>
    </row>
    <row r="1711" spans="1:5">
      <c r="A1711" s="712">
        <v>100378</v>
      </c>
      <c r="B1711" s="711" t="s">
        <v>1980</v>
      </c>
      <c r="C1711" s="711" t="s">
        <v>285</v>
      </c>
      <c r="D1711" s="711" t="s">
        <v>5883</v>
      </c>
      <c r="E1711" s="713">
        <v>8.09</v>
      </c>
    </row>
    <row r="1712" spans="1:5">
      <c r="A1712" s="712">
        <v>100382</v>
      </c>
      <c r="B1712" s="711" t="s">
        <v>1981</v>
      </c>
      <c r="C1712" s="711" t="s">
        <v>281</v>
      </c>
      <c r="D1712" s="711" t="s">
        <v>5883</v>
      </c>
      <c r="E1712" s="713">
        <v>16.45</v>
      </c>
    </row>
    <row r="1713" spans="1:5">
      <c r="A1713" s="712">
        <v>94444</v>
      </c>
      <c r="B1713" s="711" t="s">
        <v>1982</v>
      </c>
      <c r="C1713" s="711" t="s">
        <v>281</v>
      </c>
      <c r="D1713" s="711" t="s">
        <v>5883</v>
      </c>
      <c r="E1713" s="713">
        <v>743.11</v>
      </c>
    </row>
    <row r="1714" spans="1:5">
      <c r="A1714" s="712" t="s">
        <v>1983</v>
      </c>
      <c r="B1714" s="711" t="s">
        <v>6096</v>
      </c>
      <c r="C1714" s="711" t="s">
        <v>281</v>
      </c>
      <c r="D1714" s="711" t="s">
        <v>5884</v>
      </c>
      <c r="E1714" s="713">
        <v>5.35</v>
      </c>
    </row>
    <row r="1715" spans="1:5">
      <c r="A1715" s="712" t="s">
        <v>1983</v>
      </c>
      <c r="B1715" s="711" t="s">
        <v>6096</v>
      </c>
      <c r="C1715" s="711" t="s">
        <v>281</v>
      </c>
      <c r="D1715" s="711" t="s">
        <v>5884</v>
      </c>
      <c r="E1715" s="713">
        <v>5.35</v>
      </c>
    </row>
    <row r="1716" spans="1:5">
      <c r="A1716" s="712" t="s">
        <v>1984</v>
      </c>
      <c r="B1716" s="711" t="s">
        <v>1985</v>
      </c>
      <c r="C1716" s="711" t="s">
        <v>424</v>
      </c>
      <c r="D1716" s="711" t="s">
        <v>5942</v>
      </c>
      <c r="E1716" s="713">
        <v>174.39</v>
      </c>
    </row>
    <row r="1717" spans="1:5">
      <c r="A1717" s="712" t="s">
        <v>1984</v>
      </c>
      <c r="B1717" s="711" t="s">
        <v>1985</v>
      </c>
      <c r="C1717" s="711" t="s">
        <v>424</v>
      </c>
      <c r="D1717" s="711" t="s">
        <v>5942</v>
      </c>
      <c r="E1717" s="713">
        <v>174.39</v>
      </c>
    </row>
    <row r="1718" spans="1:5">
      <c r="A1718" s="712">
        <v>83670</v>
      </c>
      <c r="B1718" s="711" t="s">
        <v>1986</v>
      </c>
      <c r="C1718" s="711" t="s">
        <v>585</v>
      </c>
      <c r="D1718" s="711" t="s">
        <v>5884</v>
      </c>
      <c r="E1718" s="713">
        <v>51.05</v>
      </c>
    </row>
    <row r="1719" spans="1:5">
      <c r="A1719" s="712">
        <v>83670</v>
      </c>
      <c r="B1719" s="711" t="s">
        <v>1986</v>
      </c>
      <c r="C1719" s="711" t="s">
        <v>585</v>
      </c>
      <c r="D1719" s="711" t="s">
        <v>5884</v>
      </c>
      <c r="E1719" s="713">
        <v>51.05</v>
      </c>
    </row>
    <row r="1720" spans="1:5">
      <c r="A1720" s="712">
        <v>83671</v>
      </c>
      <c r="B1720" s="711" t="s">
        <v>1987</v>
      </c>
      <c r="C1720" s="711" t="s">
        <v>585</v>
      </c>
      <c r="D1720" s="711" t="s">
        <v>5884</v>
      </c>
      <c r="E1720" s="713">
        <v>55.02</v>
      </c>
    </row>
    <row r="1721" spans="1:5">
      <c r="A1721" s="712">
        <v>83671</v>
      </c>
      <c r="B1721" s="711" t="s">
        <v>1987</v>
      </c>
      <c r="C1721" s="711" t="s">
        <v>585</v>
      </c>
      <c r="D1721" s="711" t="s">
        <v>5884</v>
      </c>
      <c r="E1721" s="713">
        <v>55.02</v>
      </c>
    </row>
    <row r="1722" spans="1:5">
      <c r="A1722" s="712">
        <v>92743</v>
      </c>
      <c r="B1722" s="711" t="s">
        <v>1988</v>
      </c>
      <c r="C1722" s="711" t="s">
        <v>424</v>
      </c>
      <c r="D1722" s="711" t="s">
        <v>5883</v>
      </c>
      <c r="E1722" s="713">
        <v>556.75</v>
      </c>
    </row>
    <row r="1723" spans="1:5">
      <c r="A1723" s="712">
        <v>92743</v>
      </c>
      <c r="B1723" s="711" t="s">
        <v>1988</v>
      </c>
      <c r="C1723" s="711" t="s">
        <v>424</v>
      </c>
      <c r="D1723" s="711" t="s">
        <v>5883</v>
      </c>
      <c r="E1723" s="713">
        <v>556.75</v>
      </c>
    </row>
    <row r="1724" spans="1:5">
      <c r="A1724" s="712">
        <v>92744</v>
      </c>
      <c r="B1724" s="711" t="s">
        <v>1989</v>
      </c>
      <c r="C1724" s="711" t="s">
        <v>424</v>
      </c>
      <c r="D1724" s="711" t="s">
        <v>5883</v>
      </c>
      <c r="E1724" s="713">
        <v>541.91</v>
      </c>
    </row>
    <row r="1725" spans="1:5">
      <c r="A1725" s="712">
        <v>92744</v>
      </c>
      <c r="B1725" s="711" t="s">
        <v>1989</v>
      </c>
      <c r="C1725" s="711" t="s">
        <v>424</v>
      </c>
      <c r="D1725" s="711" t="s">
        <v>5883</v>
      </c>
      <c r="E1725" s="713">
        <v>541.91</v>
      </c>
    </row>
    <row r="1726" spans="1:5">
      <c r="A1726" s="712">
        <v>92745</v>
      </c>
      <c r="B1726" s="711" t="s">
        <v>1990</v>
      </c>
      <c r="C1726" s="711" t="s">
        <v>424</v>
      </c>
      <c r="D1726" s="711" t="s">
        <v>5883</v>
      </c>
      <c r="E1726" s="713">
        <v>678.31</v>
      </c>
    </row>
    <row r="1727" spans="1:5">
      <c r="A1727" s="712">
        <v>92745</v>
      </c>
      <c r="B1727" s="711" t="s">
        <v>1990</v>
      </c>
      <c r="C1727" s="711" t="s">
        <v>424</v>
      </c>
      <c r="D1727" s="711" t="s">
        <v>5883</v>
      </c>
      <c r="E1727" s="713">
        <v>678.31</v>
      </c>
    </row>
    <row r="1728" spans="1:5">
      <c r="A1728" s="712">
        <v>92746</v>
      </c>
      <c r="B1728" s="711" t="s">
        <v>1991</v>
      </c>
      <c r="C1728" s="711" t="s">
        <v>424</v>
      </c>
      <c r="D1728" s="711" t="s">
        <v>5883</v>
      </c>
      <c r="E1728" s="713">
        <v>631.09</v>
      </c>
    </row>
    <row r="1729" spans="1:5">
      <c r="A1729" s="712">
        <v>92746</v>
      </c>
      <c r="B1729" s="711" t="s">
        <v>1991</v>
      </c>
      <c r="C1729" s="711" t="s">
        <v>424</v>
      </c>
      <c r="D1729" s="711" t="s">
        <v>5883</v>
      </c>
      <c r="E1729" s="713">
        <v>631.09</v>
      </c>
    </row>
    <row r="1730" spans="1:5">
      <c r="A1730" s="712">
        <v>92747</v>
      </c>
      <c r="B1730" s="711" t="s">
        <v>1992</v>
      </c>
      <c r="C1730" s="711" t="s">
        <v>424</v>
      </c>
      <c r="D1730" s="711" t="s">
        <v>5883</v>
      </c>
      <c r="E1730" s="713">
        <v>747.53</v>
      </c>
    </row>
    <row r="1731" spans="1:5">
      <c r="A1731" s="712">
        <v>92747</v>
      </c>
      <c r="B1731" s="711" t="s">
        <v>1992</v>
      </c>
      <c r="C1731" s="711" t="s">
        <v>424</v>
      </c>
      <c r="D1731" s="711" t="s">
        <v>5883</v>
      </c>
      <c r="E1731" s="713">
        <v>747.53</v>
      </c>
    </row>
    <row r="1732" spans="1:5">
      <c r="A1732" s="712">
        <v>92748</v>
      </c>
      <c r="B1732" s="711" t="s">
        <v>1993</v>
      </c>
      <c r="C1732" s="711" t="s">
        <v>424</v>
      </c>
      <c r="D1732" s="711" t="s">
        <v>5883</v>
      </c>
      <c r="E1732" s="713">
        <v>682.17</v>
      </c>
    </row>
    <row r="1733" spans="1:5">
      <c r="A1733" s="712">
        <v>92748</v>
      </c>
      <c r="B1733" s="711" t="s">
        <v>1993</v>
      </c>
      <c r="C1733" s="711" t="s">
        <v>424</v>
      </c>
      <c r="D1733" s="711" t="s">
        <v>5883</v>
      </c>
      <c r="E1733" s="713">
        <v>682.17</v>
      </c>
    </row>
    <row r="1734" spans="1:5">
      <c r="A1734" s="712">
        <v>92749</v>
      </c>
      <c r="B1734" s="711" t="s">
        <v>1994</v>
      </c>
      <c r="C1734" s="711" t="s">
        <v>424</v>
      </c>
      <c r="D1734" s="711" t="s">
        <v>5883</v>
      </c>
      <c r="E1734" s="713">
        <v>775.01</v>
      </c>
    </row>
    <row r="1735" spans="1:5">
      <c r="A1735" s="712">
        <v>92749</v>
      </c>
      <c r="B1735" s="711" t="s">
        <v>1994</v>
      </c>
      <c r="C1735" s="711" t="s">
        <v>424</v>
      </c>
      <c r="D1735" s="711" t="s">
        <v>5883</v>
      </c>
      <c r="E1735" s="713">
        <v>775.01</v>
      </c>
    </row>
    <row r="1736" spans="1:5">
      <c r="A1736" s="712">
        <v>92750</v>
      </c>
      <c r="B1736" s="711" t="s">
        <v>1995</v>
      </c>
      <c r="C1736" s="711" t="s">
        <v>424</v>
      </c>
      <c r="D1736" s="711" t="s">
        <v>5883</v>
      </c>
      <c r="E1736" s="714">
        <v>1297.82</v>
      </c>
    </row>
    <row r="1737" spans="1:5">
      <c r="A1737" s="712">
        <v>92750</v>
      </c>
      <c r="B1737" s="711" t="s">
        <v>1995</v>
      </c>
      <c r="C1737" s="711" t="s">
        <v>424</v>
      </c>
      <c r="D1737" s="711" t="s">
        <v>5883</v>
      </c>
      <c r="E1737" s="714">
        <v>1297.82</v>
      </c>
    </row>
    <row r="1738" spans="1:5">
      <c r="A1738" s="712">
        <v>92751</v>
      </c>
      <c r="B1738" s="711" t="s">
        <v>1996</v>
      </c>
      <c r="C1738" s="711" t="s">
        <v>424</v>
      </c>
      <c r="D1738" s="711" t="s">
        <v>5883</v>
      </c>
      <c r="E1738" s="714">
        <v>1601.96</v>
      </c>
    </row>
    <row r="1739" spans="1:5">
      <c r="A1739" s="712">
        <v>92751</v>
      </c>
      <c r="B1739" s="711" t="s">
        <v>1996</v>
      </c>
      <c r="C1739" s="711" t="s">
        <v>424</v>
      </c>
      <c r="D1739" s="711" t="s">
        <v>5883</v>
      </c>
      <c r="E1739" s="714">
        <v>1601.96</v>
      </c>
    </row>
    <row r="1740" spans="1:5">
      <c r="A1740" s="712">
        <v>92752</v>
      </c>
      <c r="B1740" s="711" t="s">
        <v>1997</v>
      </c>
      <c r="C1740" s="711" t="s">
        <v>424</v>
      </c>
      <c r="D1740" s="711" t="s">
        <v>5883</v>
      </c>
      <c r="E1740" s="714">
        <v>1904.99</v>
      </c>
    </row>
    <row r="1741" spans="1:5">
      <c r="A1741" s="712">
        <v>92752</v>
      </c>
      <c r="B1741" s="711" t="s">
        <v>1997</v>
      </c>
      <c r="C1741" s="711" t="s">
        <v>424</v>
      </c>
      <c r="D1741" s="711" t="s">
        <v>5883</v>
      </c>
      <c r="E1741" s="714">
        <v>1904.99</v>
      </c>
    </row>
    <row r="1742" spans="1:5">
      <c r="A1742" s="712">
        <v>92753</v>
      </c>
      <c r="B1742" s="711" t="s">
        <v>1998</v>
      </c>
      <c r="C1742" s="711" t="s">
        <v>424</v>
      </c>
      <c r="D1742" s="711" t="s">
        <v>5883</v>
      </c>
      <c r="E1742" s="713">
        <v>471.28</v>
      </c>
    </row>
    <row r="1743" spans="1:5">
      <c r="A1743" s="712">
        <v>92753</v>
      </c>
      <c r="B1743" s="711" t="s">
        <v>1998</v>
      </c>
      <c r="C1743" s="711" t="s">
        <v>424</v>
      </c>
      <c r="D1743" s="711" t="s">
        <v>5883</v>
      </c>
      <c r="E1743" s="713">
        <v>471.28</v>
      </c>
    </row>
    <row r="1744" spans="1:5">
      <c r="A1744" s="712">
        <v>92754</v>
      </c>
      <c r="B1744" s="711" t="s">
        <v>1999</v>
      </c>
      <c r="C1744" s="711" t="s">
        <v>424</v>
      </c>
      <c r="D1744" s="711" t="s">
        <v>5883</v>
      </c>
      <c r="E1744" s="713">
        <v>431.72</v>
      </c>
    </row>
    <row r="1745" spans="1:5">
      <c r="A1745" s="712">
        <v>92754</v>
      </c>
      <c r="B1745" s="711" t="s">
        <v>1999</v>
      </c>
      <c r="C1745" s="711" t="s">
        <v>424</v>
      </c>
      <c r="D1745" s="711" t="s">
        <v>5883</v>
      </c>
      <c r="E1745" s="713">
        <v>431.72</v>
      </c>
    </row>
    <row r="1746" spans="1:5">
      <c r="A1746" s="712">
        <v>92755</v>
      </c>
      <c r="B1746" s="711" t="s">
        <v>2000</v>
      </c>
      <c r="C1746" s="711" t="s">
        <v>281</v>
      </c>
      <c r="D1746" s="711" t="s">
        <v>5883</v>
      </c>
      <c r="E1746" s="713">
        <v>192.25</v>
      </c>
    </row>
    <row r="1747" spans="1:5">
      <c r="A1747" s="712">
        <v>92755</v>
      </c>
      <c r="B1747" s="711" t="s">
        <v>2000</v>
      </c>
      <c r="C1747" s="711" t="s">
        <v>281</v>
      </c>
      <c r="D1747" s="711" t="s">
        <v>5883</v>
      </c>
      <c r="E1747" s="713">
        <v>192.25</v>
      </c>
    </row>
    <row r="1748" spans="1:5">
      <c r="A1748" s="712">
        <v>92756</v>
      </c>
      <c r="B1748" s="711" t="s">
        <v>2001</v>
      </c>
      <c r="C1748" s="711" t="s">
        <v>281</v>
      </c>
      <c r="D1748" s="711" t="s">
        <v>5883</v>
      </c>
      <c r="E1748" s="713">
        <v>220.2</v>
      </c>
    </row>
    <row r="1749" spans="1:5">
      <c r="A1749" s="712">
        <v>92756</v>
      </c>
      <c r="B1749" s="711" t="s">
        <v>2001</v>
      </c>
      <c r="C1749" s="711" t="s">
        <v>281</v>
      </c>
      <c r="D1749" s="711" t="s">
        <v>5883</v>
      </c>
      <c r="E1749" s="713">
        <v>220.2</v>
      </c>
    </row>
    <row r="1750" spans="1:5">
      <c r="A1750" s="712">
        <v>92757</v>
      </c>
      <c r="B1750" s="711" t="s">
        <v>2002</v>
      </c>
      <c r="C1750" s="711" t="s">
        <v>281</v>
      </c>
      <c r="D1750" s="711" t="s">
        <v>5883</v>
      </c>
      <c r="E1750" s="713">
        <v>253.97</v>
      </c>
    </row>
    <row r="1751" spans="1:5">
      <c r="A1751" s="712">
        <v>92757</v>
      </c>
      <c r="B1751" s="711" t="s">
        <v>2002</v>
      </c>
      <c r="C1751" s="711" t="s">
        <v>281</v>
      </c>
      <c r="D1751" s="711" t="s">
        <v>5883</v>
      </c>
      <c r="E1751" s="713">
        <v>253.97</v>
      </c>
    </row>
    <row r="1752" spans="1:5">
      <c r="A1752" s="712">
        <v>92758</v>
      </c>
      <c r="B1752" s="711" t="s">
        <v>2003</v>
      </c>
      <c r="C1752" s="711" t="s">
        <v>424</v>
      </c>
      <c r="D1752" s="711" t="s">
        <v>5883</v>
      </c>
      <c r="E1752" s="713">
        <v>638.13</v>
      </c>
    </row>
    <row r="1753" spans="1:5">
      <c r="A1753" s="712">
        <v>92758</v>
      </c>
      <c r="B1753" s="711" t="s">
        <v>2003</v>
      </c>
      <c r="C1753" s="711" t="s">
        <v>424</v>
      </c>
      <c r="D1753" s="711" t="s">
        <v>5883</v>
      </c>
      <c r="E1753" s="713">
        <v>638.13</v>
      </c>
    </row>
    <row r="1754" spans="1:5">
      <c r="A1754" s="712">
        <v>91069</v>
      </c>
      <c r="B1754" s="711" t="s">
        <v>2004</v>
      </c>
      <c r="C1754" s="711" t="s">
        <v>281</v>
      </c>
      <c r="D1754" s="711" t="s">
        <v>5883</v>
      </c>
      <c r="E1754" s="713">
        <v>93.27</v>
      </c>
    </row>
    <row r="1755" spans="1:5">
      <c r="A1755" s="712">
        <v>91070</v>
      </c>
      <c r="B1755" s="711" t="s">
        <v>2005</v>
      </c>
      <c r="C1755" s="711" t="s">
        <v>281</v>
      </c>
      <c r="D1755" s="711" t="s">
        <v>5883</v>
      </c>
      <c r="E1755" s="713">
        <v>103.33</v>
      </c>
    </row>
    <row r="1756" spans="1:5">
      <c r="A1756" s="712">
        <v>91071</v>
      </c>
      <c r="B1756" s="711" t="s">
        <v>2006</v>
      </c>
      <c r="C1756" s="711" t="s">
        <v>281</v>
      </c>
      <c r="D1756" s="711" t="s">
        <v>5883</v>
      </c>
      <c r="E1756" s="713">
        <v>125.06</v>
      </c>
    </row>
    <row r="1757" spans="1:5">
      <c r="A1757" s="712">
        <v>91072</v>
      </c>
      <c r="B1757" s="711" t="s">
        <v>2007</v>
      </c>
      <c r="C1757" s="711" t="s">
        <v>281</v>
      </c>
      <c r="D1757" s="711" t="s">
        <v>5883</v>
      </c>
      <c r="E1757" s="713">
        <v>135.11000000000001</v>
      </c>
    </row>
    <row r="1758" spans="1:5">
      <c r="A1758" s="712">
        <v>91073</v>
      </c>
      <c r="B1758" s="711" t="s">
        <v>2008</v>
      </c>
      <c r="C1758" s="711" t="s">
        <v>281</v>
      </c>
      <c r="D1758" s="711" t="s">
        <v>5883</v>
      </c>
      <c r="E1758" s="713">
        <v>104.01</v>
      </c>
    </row>
    <row r="1759" spans="1:5">
      <c r="A1759" s="712">
        <v>91074</v>
      </c>
      <c r="B1759" s="711" t="s">
        <v>2009</v>
      </c>
      <c r="C1759" s="711" t="s">
        <v>281</v>
      </c>
      <c r="D1759" s="711" t="s">
        <v>5883</v>
      </c>
      <c r="E1759" s="713">
        <v>115.16</v>
      </c>
    </row>
    <row r="1760" spans="1:5">
      <c r="A1760" s="712">
        <v>91075</v>
      </c>
      <c r="B1760" s="711" t="s">
        <v>2010</v>
      </c>
      <c r="C1760" s="711" t="s">
        <v>281</v>
      </c>
      <c r="D1760" s="711" t="s">
        <v>5883</v>
      </c>
      <c r="E1760" s="713">
        <v>137.86000000000001</v>
      </c>
    </row>
    <row r="1761" spans="1:5">
      <c r="A1761" s="712">
        <v>91076</v>
      </c>
      <c r="B1761" s="711" t="s">
        <v>2011</v>
      </c>
      <c r="C1761" s="711" t="s">
        <v>281</v>
      </c>
      <c r="D1761" s="711" t="s">
        <v>5883</v>
      </c>
      <c r="E1761" s="713">
        <v>149.08000000000001</v>
      </c>
    </row>
    <row r="1762" spans="1:5">
      <c r="A1762" s="712">
        <v>91077</v>
      </c>
      <c r="B1762" s="711" t="s">
        <v>2012</v>
      </c>
      <c r="C1762" s="711" t="s">
        <v>281</v>
      </c>
      <c r="D1762" s="711" t="s">
        <v>5883</v>
      </c>
      <c r="E1762" s="713">
        <v>96.95</v>
      </c>
    </row>
    <row r="1763" spans="1:5">
      <c r="A1763" s="712">
        <v>91078</v>
      </c>
      <c r="B1763" s="711" t="s">
        <v>2013</v>
      </c>
      <c r="C1763" s="711" t="s">
        <v>281</v>
      </c>
      <c r="D1763" s="711" t="s">
        <v>5883</v>
      </c>
      <c r="E1763" s="713">
        <v>113.81</v>
      </c>
    </row>
    <row r="1764" spans="1:5">
      <c r="A1764" s="712">
        <v>91079</v>
      </c>
      <c r="B1764" s="711" t="s">
        <v>2014</v>
      </c>
      <c r="C1764" s="711" t="s">
        <v>281</v>
      </c>
      <c r="D1764" s="711" t="s">
        <v>5883</v>
      </c>
      <c r="E1764" s="713">
        <v>101.65</v>
      </c>
    </row>
    <row r="1765" spans="1:5">
      <c r="A1765" s="712">
        <v>91080</v>
      </c>
      <c r="B1765" s="711" t="s">
        <v>2015</v>
      </c>
      <c r="C1765" s="711" t="s">
        <v>281</v>
      </c>
      <c r="D1765" s="711" t="s">
        <v>5883</v>
      </c>
      <c r="E1765" s="713">
        <v>118.35</v>
      </c>
    </row>
    <row r="1766" spans="1:5">
      <c r="A1766" s="712">
        <v>91081</v>
      </c>
      <c r="B1766" s="711" t="s">
        <v>2016</v>
      </c>
      <c r="C1766" s="711" t="s">
        <v>281</v>
      </c>
      <c r="D1766" s="711" t="s">
        <v>5883</v>
      </c>
      <c r="E1766" s="713">
        <v>109</v>
      </c>
    </row>
    <row r="1767" spans="1:5">
      <c r="A1767" s="712">
        <v>91082</v>
      </c>
      <c r="B1767" s="711" t="s">
        <v>2017</v>
      </c>
      <c r="C1767" s="711" t="s">
        <v>281</v>
      </c>
      <c r="D1767" s="711" t="s">
        <v>5883</v>
      </c>
      <c r="E1767" s="713">
        <v>126.81</v>
      </c>
    </row>
    <row r="1768" spans="1:5">
      <c r="A1768" s="712">
        <v>91083</v>
      </c>
      <c r="B1768" s="711" t="s">
        <v>2018</v>
      </c>
      <c r="C1768" s="711" t="s">
        <v>281</v>
      </c>
      <c r="D1768" s="711" t="s">
        <v>5883</v>
      </c>
      <c r="E1768" s="713">
        <v>117.29</v>
      </c>
    </row>
    <row r="1769" spans="1:5">
      <c r="A1769" s="712">
        <v>91084</v>
      </c>
      <c r="B1769" s="711" t="s">
        <v>2019</v>
      </c>
      <c r="C1769" s="711" t="s">
        <v>281</v>
      </c>
      <c r="D1769" s="711" t="s">
        <v>5883</v>
      </c>
      <c r="E1769" s="713">
        <v>134.96</v>
      </c>
    </row>
    <row r="1770" spans="1:5">
      <c r="A1770" s="712">
        <v>91086</v>
      </c>
      <c r="B1770" s="711" t="s">
        <v>2020</v>
      </c>
      <c r="C1770" s="711" t="s">
        <v>281</v>
      </c>
      <c r="D1770" s="711" t="s">
        <v>5883</v>
      </c>
      <c r="E1770" s="713">
        <v>101.5</v>
      </c>
    </row>
    <row r="1771" spans="1:5">
      <c r="A1771" s="712">
        <v>91087</v>
      </c>
      <c r="B1771" s="711" t="s">
        <v>2021</v>
      </c>
      <c r="C1771" s="711" t="s">
        <v>281</v>
      </c>
      <c r="D1771" s="711" t="s">
        <v>5883</v>
      </c>
      <c r="E1771" s="713">
        <v>111.81</v>
      </c>
    </row>
    <row r="1772" spans="1:5">
      <c r="A1772" s="712">
        <v>91088</v>
      </c>
      <c r="B1772" s="711" t="s">
        <v>2022</v>
      </c>
      <c r="C1772" s="711" t="s">
        <v>281</v>
      </c>
      <c r="D1772" s="711" t="s">
        <v>5883</v>
      </c>
      <c r="E1772" s="713">
        <v>134.53</v>
      </c>
    </row>
    <row r="1773" spans="1:5">
      <c r="A1773" s="712">
        <v>91089</v>
      </c>
      <c r="B1773" s="711" t="s">
        <v>2023</v>
      </c>
      <c r="C1773" s="711" t="s">
        <v>281</v>
      </c>
      <c r="D1773" s="711" t="s">
        <v>5883</v>
      </c>
      <c r="E1773" s="713">
        <v>144.96</v>
      </c>
    </row>
    <row r="1774" spans="1:5">
      <c r="A1774" s="712">
        <v>91090</v>
      </c>
      <c r="B1774" s="711" t="s">
        <v>2024</v>
      </c>
      <c r="C1774" s="711" t="s">
        <v>281</v>
      </c>
      <c r="D1774" s="711" t="s">
        <v>5883</v>
      </c>
      <c r="E1774" s="713">
        <v>110.7</v>
      </c>
    </row>
    <row r="1775" spans="1:5">
      <c r="A1775" s="712">
        <v>91091</v>
      </c>
      <c r="B1775" s="711" t="s">
        <v>2025</v>
      </c>
      <c r="C1775" s="711" t="s">
        <v>281</v>
      </c>
      <c r="D1775" s="711" t="s">
        <v>5883</v>
      </c>
      <c r="E1775" s="713">
        <v>122.25</v>
      </c>
    </row>
    <row r="1776" spans="1:5">
      <c r="A1776" s="712">
        <v>91092</v>
      </c>
      <c r="B1776" s="711" t="s">
        <v>2026</v>
      </c>
      <c r="C1776" s="711" t="s">
        <v>281</v>
      </c>
      <c r="D1776" s="711" t="s">
        <v>5883</v>
      </c>
      <c r="E1776" s="713">
        <v>145.4</v>
      </c>
    </row>
    <row r="1777" spans="1:5">
      <c r="A1777" s="712">
        <v>91093</v>
      </c>
      <c r="B1777" s="711" t="s">
        <v>2027</v>
      </c>
      <c r="C1777" s="711" t="s">
        <v>281</v>
      </c>
      <c r="D1777" s="711" t="s">
        <v>5883</v>
      </c>
      <c r="E1777" s="713">
        <v>157.26</v>
      </c>
    </row>
    <row r="1778" spans="1:5">
      <c r="A1778" s="712">
        <v>91094</v>
      </c>
      <c r="B1778" s="711" t="s">
        <v>2028</v>
      </c>
      <c r="C1778" s="711" t="s">
        <v>281</v>
      </c>
      <c r="D1778" s="711" t="s">
        <v>5883</v>
      </c>
      <c r="E1778" s="713">
        <v>101.83</v>
      </c>
    </row>
    <row r="1779" spans="1:5">
      <c r="A1779" s="712">
        <v>91095</v>
      </c>
      <c r="B1779" s="711" t="s">
        <v>2029</v>
      </c>
      <c r="C1779" s="711" t="s">
        <v>281</v>
      </c>
      <c r="D1779" s="711" t="s">
        <v>5883</v>
      </c>
      <c r="E1779" s="713">
        <v>118.96</v>
      </c>
    </row>
    <row r="1780" spans="1:5">
      <c r="A1780" s="712">
        <v>91096</v>
      </c>
      <c r="B1780" s="711" t="s">
        <v>2030</v>
      </c>
      <c r="C1780" s="711" t="s">
        <v>281</v>
      </c>
      <c r="D1780" s="711" t="s">
        <v>5883</v>
      </c>
      <c r="E1780" s="713">
        <v>104.35</v>
      </c>
    </row>
    <row r="1781" spans="1:5">
      <c r="A1781" s="712">
        <v>91097</v>
      </c>
      <c r="B1781" s="711" t="s">
        <v>2031</v>
      </c>
      <c r="C1781" s="711" t="s">
        <v>281</v>
      </c>
      <c r="D1781" s="711" t="s">
        <v>5883</v>
      </c>
      <c r="E1781" s="713">
        <v>121.4</v>
      </c>
    </row>
    <row r="1782" spans="1:5">
      <c r="A1782" s="712">
        <v>91098</v>
      </c>
      <c r="B1782" s="711" t="s">
        <v>2032</v>
      </c>
      <c r="C1782" s="711" t="s">
        <v>281</v>
      </c>
      <c r="D1782" s="711" t="s">
        <v>5883</v>
      </c>
      <c r="E1782" s="713">
        <v>113.71</v>
      </c>
    </row>
    <row r="1783" spans="1:5">
      <c r="A1783" s="712">
        <v>91099</v>
      </c>
      <c r="B1783" s="711" t="s">
        <v>2033</v>
      </c>
      <c r="C1783" s="711" t="s">
        <v>281</v>
      </c>
      <c r="D1783" s="711" t="s">
        <v>5883</v>
      </c>
      <c r="E1783" s="713">
        <v>131.94</v>
      </c>
    </row>
    <row r="1784" spans="1:5">
      <c r="A1784" s="712">
        <v>91100</v>
      </c>
      <c r="B1784" s="711" t="s">
        <v>2034</v>
      </c>
      <c r="C1784" s="711" t="s">
        <v>281</v>
      </c>
      <c r="D1784" s="711" t="s">
        <v>5883</v>
      </c>
      <c r="E1784" s="713">
        <v>120.44</v>
      </c>
    </row>
    <row r="1785" spans="1:5">
      <c r="A1785" s="712">
        <v>91101</v>
      </c>
      <c r="B1785" s="711" t="s">
        <v>2035</v>
      </c>
      <c r="C1785" s="711" t="s">
        <v>281</v>
      </c>
      <c r="D1785" s="711" t="s">
        <v>5883</v>
      </c>
      <c r="E1785" s="713">
        <v>138.61000000000001</v>
      </c>
    </row>
    <row r="1786" spans="1:5">
      <c r="A1786" s="712">
        <v>93952</v>
      </c>
      <c r="B1786" s="711" t="s">
        <v>2036</v>
      </c>
      <c r="C1786" s="711" t="s">
        <v>585</v>
      </c>
      <c r="D1786" s="711" t="s">
        <v>5883</v>
      </c>
      <c r="E1786" s="713">
        <v>154.29</v>
      </c>
    </row>
    <row r="1787" spans="1:5">
      <c r="A1787" s="712">
        <v>93952</v>
      </c>
      <c r="B1787" s="711" t="s">
        <v>2036</v>
      </c>
      <c r="C1787" s="711" t="s">
        <v>585</v>
      </c>
      <c r="D1787" s="711" t="s">
        <v>5883</v>
      </c>
      <c r="E1787" s="713">
        <v>154.29</v>
      </c>
    </row>
    <row r="1788" spans="1:5">
      <c r="A1788" s="712">
        <v>93953</v>
      </c>
      <c r="B1788" s="711" t="s">
        <v>2037</v>
      </c>
      <c r="C1788" s="711" t="s">
        <v>585</v>
      </c>
      <c r="D1788" s="711" t="s">
        <v>5883</v>
      </c>
      <c r="E1788" s="713">
        <v>143.62</v>
      </c>
    </row>
    <row r="1789" spans="1:5">
      <c r="A1789" s="712">
        <v>93953</v>
      </c>
      <c r="B1789" s="711" t="s">
        <v>2037</v>
      </c>
      <c r="C1789" s="711" t="s">
        <v>585</v>
      </c>
      <c r="D1789" s="711" t="s">
        <v>5883</v>
      </c>
      <c r="E1789" s="713">
        <v>143.62</v>
      </c>
    </row>
    <row r="1790" spans="1:5">
      <c r="A1790" s="712">
        <v>93954</v>
      </c>
      <c r="B1790" s="711" t="s">
        <v>2038</v>
      </c>
      <c r="C1790" s="711" t="s">
        <v>585</v>
      </c>
      <c r="D1790" s="711" t="s">
        <v>5883</v>
      </c>
      <c r="E1790" s="713">
        <v>137.22</v>
      </c>
    </row>
    <row r="1791" spans="1:5">
      <c r="A1791" s="712">
        <v>93954</v>
      </c>
      <c r="B1791" s="711" t="s">
        <v>2038</v>
      </c>
      <c r="C1791" s="711" t="s">
        <v>585</v>
      </c>
      <c r="D1791" s="711" t="s">
        <v>5883</v>
      </c>
      <c r="E1791" s="713">
        <v>137.22</v>
      </c>
    </row>
    <row r="1792" spans="1:5">
      <c r="A1792" s="712">
        <v>93955</v>
      </c>
      <c r="B1792" s="711" t="s">
        <v>2039</v>
      </c>
      <c r="C1792" s="711" t="s">
        <v>585</v>
      </c>
      <c r="D1792" s="711" t="s">
        <v>5883</v>
      </c>
      <c r="E1792" s="713">
        <v>132.69</v>
      </c>
    </row>
    <row r="1793" spans="1:5">
      <c r="A1793" s="712">
        <v>93955</v>
      </c>
      <c r="B1793" s="711" t="s">
        <v>2039</v>
      </c>
      <c r="C1793" s="711" t="s">
        <v>585</v>
      </c>
      <c r="D1793" s="711" t="s">
        <v>5883</v>
      </c>
      <c r="E1793" s="713">
        <v>132.69</v>
      </c>
    </row>
    <row r="1794" spans="1:5">
      <c r="A1794" s="712">
        <v>93956</v>
      </c>
      <c r="B1794" s="711" t="s">
        <v>2040</v>
      </c>
      <c r="C1794" s="711" t="s">
        <v>585</v>
      </c>
      <c r="D1794" s="711" t="s">
        <v>5883</v>
      </c>
      <c r="E1794" s="713">
        <v>129.09</v>
      </c>
    </row>
    <row r="1795" spans="1:5">
      <c r="A1795" s="712">
        <v>93956</v>
      </c>
      <c r="B1795" s="711" t="s">
        <v>2040</v>
      </c>
      <c r="C1795" s="711" t="s">
        <v>585</v>
      </c>
      <c r="D1795" s="711" t="s">
        <v>5883</v>
      </c>
      <c r="E1795" s="713">
        <v>129.09</v>
      </c>
    </row>
    <row r="1796" spans="1:5">
      <c r="A1796" s="712">
        <v>93957</v>
      </c>
      <c r="B1796" s="711" t="s">
        <v>2041</v>
      </c>
      <c r="C1796" s="711" t="s">
        <v>585</v>
      </c>
      <c r="D1796" s="711" t="s">
        <v>5883</v>
      </c>
      <c r="E1796" s="713">
        <v>165.88</v>
      </c>
    </row>
    <row r="1797" spans="1:5">
      <c r="A1797" s="712">
        <v>93957</v>
      </c>
      <c r="B1797" s="711" t="s">
        <v>2041</v>
      </c>
      <c r="C1797" s="711" t="s">
        <v>585</v>
      </c>
      <c r="D1797" s="711" t="s">
        <v>5883</v>
      </c>
      <c r="E1797" s="713">
        <v>165.88</v>
      </c>
    </row>
    <row r="1798" spans="1:5">
      <c r="A1798" s="712">
        <v>93958</v>
      </c>
      <c r="B1798" s="711" t="s">
        <v>2042</v>
      </c>
      <c r="C1798" s="711" t="s">
        <v>585</v>
      </c>
      <c r="D1798" s="711" t="s">
        <v>5883</v>
      </c>
      <c r="E1798" s="713">
        <v>154.55000000000001</v>
      </c>
    </row>
    <row r="1799" spans="1:5">
      <c r="A1799" s="712">
        <v>93958</v>
      </c>
      <c r="B1799" s="711" t="s">
        <v>2042</v>
      </c>
      <c r="C1799" s="711" t="s">
        <v>585</v>
      </c>
      <c r="D1799" s="711" t="s">
        <v>5883</v>
      </c>
      <c r="E1799" s="713">
        <v>154.55000000000001</v>
      </c>
    </row>
    <row r="1800" spans="1:5">
      <c r="A1800" s="712">
        <v>93959</v>
      </c>
      <c r="B1800" s="711" t="s">
        <v>2043</v>
      </c>
      <c r="C1800" s="711" t="s">
        <v>585</v>
      </c>
      <c r="D1800" s="711" t="s">
        <v>5883</v>
      </c>
      <c r="E1800" s="713">
        <v>147.83000000000001</v>
      </c>
    </row>
    <row r="1801" spans="1:5">
      <c r="A1801" s="712">
        <v>93959</v>
      </c>
      <c r="B1801" s="711" t="s">
        <v>2043</v>
      </c>
      <c r="C1801" s="711" t="s">
        <v>585</v>
      </c>
      <c r="D1801" s="711" t="s">
        <v>5883</v>
      </c>
      <c r="E1801" s="713">
        <v>147.83000000000001</v>
      </c>
    </row>
    <row r="1802" spans="1:5">
      <c r="A1802" s="712">
        <v>93960</v>
      </c>
      <c r="B1802" s="711" t="s">
        <v>2044</v>
      </c>
      <c r="C1802" s="711" t="s">
        <v>585</v>
      </c>
      <c r="D1802" s="711" t="s">
        <v>5883</v>
      </c>
      <c r="E1802" s="713">
        <v>143.08000000000001</v>
      </c>
    </row>
    <row r="1803" spans="1:5">
      <c r="A1803" s="712">
        <v>93960</v>
      </c>
      <c r="B1803" s="711" t="s">
        <v>2044</v>
      </c>
      <c r="C1803" s="711" t="s">
        <v>585</v>
      </c>
      <c r="D1803" s="711" t="s">
        <v>5883</v>
      </c>
      <c r="E1803" s="713">
        <v>143.08000000000001</v>
      </c>
    </row>
    <row r="1804" spans="1:5">
      <c r="A1804" s="712">
        <v>93961</v>
      </c>
      <c r="B1804" s="711" t="s">
        <v>2045</v>
      </c>
      <c r="C1804" s="711" t="s">
        <v>585</v>
      </c>
      <c r="D1804" s="711" t="s">
        <v>5883</v>
      </c>
      <c r="E1804" s="713">
        <v>139.37</v>
      </c>
    </row>
    <row r="1805" spans="1:5">
      <c r="A1805" s="712">
        <v>93961</v>
      </c>
      <c r="B1805" s="711" t="s">
        <v>2045</v>
      </c>
      <c r="C1805" s="711" t="s">
        <v>585</v>
      </c>
      <c r="D1805" s="711" t="s">
        <v>5883</v>
      </c>
      <c r="E1805" s="713">
        <v>139.37</v>
      </c>
    </row>
    <row r="1806" spans="1:5">
      <c r="A1806" s="712">
        <v>93962</v>
      </c>
      <c r="B1806" s="711" t="s">
        <v>2046</v>
      </c>
      <c r="C1806" s="711" t="s">
        <v>585</v>
      </c>
      <c r="D1806" s="711" t="s">
        <v>5883</v>
      </c>
      <c r="E1806" s="713">
        <v>145.47</v>
      </c>
    </row>
    <row r="1807" spans="1:5">
      <c r="A1807" s="712">
        <v>93962</v>
      </c>
      <c r="B1807" s="711" t="s">
        <v>2046</v>
      </c>
      <c r="C1807" s="711" t="s">
        <v>585</v>
      </c>
      <c r="D1807" s="711" t="s">
        <v>5883</v>
      </c>
      <c r="E1807" s="713">
        <v>145.47</v>
      </c>
    </row>
    <row r="1808" spans="1:5">
      <c r="A1808" s="712">
        <v>93963</v>
      </c>
      <c r="B1808" s="711" t="s">
        <v>2047</v>
      </c>
      <c r="C1808" s="711" t="s">
        <v>585</v>
      </c>
      <c r="D1808" s="711" t="s">
        <v>5883</v>
      </c>
      <c r="E1808" s="713">
        <v>134.82</v>
      </c>
    </row>
    <row r="1809" spans="1:5">
      <c r="A1809" s="712">
        <v>93963</v>
      </c>
      <c r="B1809" s="711" t="s">
        <v>2047</v>
      </c>
      <c r="C1809" s="711" t="s">
        <v>585</v>
      </c>
      <c r="D1809" s="711" t="s">
        <v>5883</v>
      </c>
      <c r="E1809" s="713">
        <v>134.82</v>
      </c>
    </row>
    <row r="1810" spans="1:5">
      <c r="A1810" s="712">
        <v>93964</v>
      </c>
      <c r="B1810" s="711" t="s">
        <v>2048</v>
      </c>
      <c r="C1810" s="711" t="s">
        <v>585</v>
      </c>
      <c r="D1810" s="711" t="s">
        <v>5883</v>
      </c>
      <c r="E1810" s="713">
        <v>128.47</v>
      </c>
    </row>
    <row r="1811" spans="1:5">
      <c r="A1811" s="712">
        <v>93964</v>
      </c>
      <c r="B1811" s="711" t="s">
        <v>2048</v>
      </c>
      <c r="C1811" s="711" t="s">
        <v>585</v>
      </c>
      <c r="D1811" s="711" t="s">
        <v>5883</v>
      </c>
      <c r="E1811" s="713">
        <v>128.47</v>
      </c>
    </row>
    <row r="1812" spans="1:5">
      <c r="A1812" s="712">
        <v>93965</v>
      </c>
      <c r="B1812" s="711" t="s">
        <v>2049</v>
      </c>
      <c r="C1812" s="711" t="s">
        <v>585</v>
      </c>
      <c r="D1812" s="711" t="s">
        <v>5883</v>
      </c>
      <c r="E1812" s="713">
        <v>122.3</v>
      </c>
    </row>
    <row r="1813" spans="1:5">
      <c r="A1813" s="712">
        <v>93965</v>
      </c>
      <c r="B1813" s="711" t="s">
        <v>2049</v>
      </c>
      <c r="C1813" s="711" t="s">
        <v>585</v>
      </c>
      <c r="D1813" s="711" t="s">
        <v>5883</v>
      </c>
      <c r="E1813" s="713">
        <v>122.3</v>
      </c>
    </row>
    <row r="1814" spans="1:5">
      <c r="A1814" s="712">
        <v>93966</v>
      </c>
      <c r="B1814" s="711" t="s">
        <v>2050</v>
      </c>
      <c r="C1814" s="711" t="s">
        <v>585</v>
      </c>
      <c r="D1814" s="711" t="s">
        <v>5883</v>
      </c>
      <c r="E1814" s="713">
        <v>120.4</v>
      </c>
    </row>
    <row r="1815" spans="1:5">
      <c r="A1815" s="712">
        <v>93966</v>
      </c>
      <c r="B1815" s="711" t="s">
        <v>2050</v>
      </c>
      <c r="C1815" s="711" t="s">
        <v>585</v>
      </c>
      <c r="D1815" s="711" t="s">
        <v>5883</v>
      </c>
      <c r="E1815" s="713">
        <v>120.4</v>
      </c>
    </row>
    <row r="1816" spans="1:5">
      <c r="A1816" s="712">
        <v>93967</v>
      </c>
      <c r="B1816" s="711" t="s">
        <v>2051</v>
      </c>
      <c r="C1816" s="711" t="s">
        <v>585</v>
      </c>
      <c r="D1816" s="711" t="s">
        <v>5883</v>
      </c>
      <c r="E1816" s="713">
        <v>157.08000000000001</v>
      </c>
    </row>
    <row r="1817" spans="1:5">
      <c r="A1817" s="712">
        <v>93967</v>
      </c>
      <c r="B1817" s="711" t="s">
        <v>2051</v>
      </c>
      <c r="C1817" s="711" t="s">
        <v>585</v>
      </c>
      <c r="D1817" s="711" t="s">
        <v>5883</v>
      </c>
      <c r="E1817" s="713">
        <v>157.08000000000001</v>
      </c>
    </row>
    <row r="1818" spans="1:5">
      <c r="A1818" s="712">
        <v>93968</v>
      </c>
      <c r="B1818" s="711" t="s">
        <v>2052</v>
      </c>
      <c r="C1818" s="711" t="s">
        <v>585</v>
      </c>
      <c r="D1818" s="711" t="s">
        <v>5883</v>
      </c>
      <c r="E1818" s="713">
        <v>145.74</v>
      </c>
    </row>
    <row r="1819" spans="1:5">
      <c r="A1819" s="712">
        <v>93968</v>
      </c>
      <c r="B1819" s="711" t="s">
        <v>2052</v>
      </c>
      <c r="C1819" s="711" t="s">
        <v>585</v>
      </c>
      <c r="D1819" s="711" t="s">
        <v>5883</v>
      </c>
      <c r="E1819" s="713">
        <v>145.74</v>
      </c>
    </row>
    <row r="1820" spans="1:5">
      <c r="A1820" s="712">
        <v>93969</v>
      </c>
      <c r="B1820" s="711" t="s">
        <v>2053</v>
      </c>
      <c r="C1820" s="711" t="s">
        <v>585</v>
      </c>
      <c r="D1820" s="711" t="s">
        <v>5883</v>
      </c>
      <c r="E1820" s="713">
        <v>139.07</v>
      </c>
    </row>
    <row r="1821" spans="1:5">
      <c r="A1821" s="712">
        <v>93969</v>
      </c>
      <c r="B1821" s="711" t="s">
        <v>2053</v>
      </c>
      <c r="C1821" s="711" t="s">
        <v>585</v>
      </c>
      <c r="D1821" s="711" t="s">
        <v>5883</v>
      </c>
      <c r="E1821" s="713">
        <v>139.07</v>
      </c>
    </row>
    <row r="1822" spans="1:5">
      <c r="A1822" s="712">
        <v>93970</v>
      </c>
      <c r="B1822" s="711" t="s">
        <v>2054</v>
      </c>
      <c r="C1822" s="711" t="s">
        <v>585</v>
      </c>
      <c r="D1822" s="711" t="s">
        <v>5883</v>
      </c>
      <c r="E1822" s="713">
        <v>134.33000000000001</v>
      </c>
    </row>
    <row r="1823" spans="1:5">
      <c r="A1823" s="712">
        <v>93970</v>
      </c>
      <c r="B1823" s="711" t="s">
        <v>2054</v>
      </c>
      <c r="C1823" s="711" t="s">
        <v>585</v>
      </c>
      <c r="D1823" s="711" t="s">
        <v>5883</v>
      </c>
      <c r="E1823" s="713">
        <v>134.33000000000001</v>
      </c>
    </row>
    <row r="1824" spans="1:5">
      <c r="A1824" s="712">
        <v>93971</v>
      </c>
      <c r="B1824" s="711" t="s">
        <v>2055</v>
      </c>
      <c r="C1824" s="711" t="s">
        <v>585</v>
      </c>
      <c r="D1824" s="711" t="s">
        <v>5883</v>
      </c>
      <c r="E1824" s="713">
        <v>126.98</v>
      </c>
    </row>
    <row r="1825" spans="1:5">
      <c r="A1825" s="712">
        <v>93971</v>
      </c>
      <c r="B1825" s="711" t="s">
        <v>2055</v>
      </c>
      <c r="C1825" s="711" t="s">
        <v>585</v>
      </c>
      <c r="D1825" s="711" t="s">
        <v>5883</v>
      </c>
      <c r="E1825" s="713">
        <v>126.98</v>
      </c>
    </row>
    <row r="1826" spans="1:5">
      <c r="A1826" s="712">
        <v>95108</v>
      </c>
      <c r="B1826" s="711" t="s">
        <v>2056</v>
      </c>
      <c r="C1826" s="711" t="s">
        <v>269</v>
      </c>
      <c r="D1826" s="711" t="s">
        <v>5884</v>
      </c>
      <c r="E1826" s="713">
        <v>24.11</v>
      </c>
    </row>
    <row r="1827" spans="1:5">
      <c r="A1827" s="712">
        <v>95108</v>
      </c>
      <c r="B1827" s="711" t="s">
        <v>2056</v>
      </c>
      <c r="C1827" s="711" t="s">
        <v>269</v>
      </c>
      <c r="D1827" s="711" t="s">
        <v>5884</v>
      </c>
      <c r="E1827" s="713">
        <v>24.11</v>
      </c>
    </row>
    <row r="1828" spans="1:5">
      <c r="A1828" s="712">
        <v>100332</v>
      </c>
      <c r="B1828" s="711" t="s">
        <v>2057</v>
      </c>
      <c r="C1828" s="711" t="s">
        <v>281</v>
      </c>
      <c r="D1828" s="711" t="s">
        <v>5883</v>
      </c>
      <c r="E1828" s="713">
        <v>624.08000000000004</v>
      </c>
    </row>
    <row r="1829" spans="1:5">
      <c r="A1829" s="712">
        <v>100332</v>
      </c>
      <c r="B1829" s="711" t="s">
        <v>2057</v>
      </c>
      <c r="C1829" s="711" t="s">
        <v>281</v>
      </c>
      <c r="D1829" s="711" t="s">
        <v>5883</v>
      </c>
      <c r="E1829" s="713">
        <v>624.08000000000004</v>
      </c>
    </row>
    <row r="1830" spans="1:5">
      <c r="A1830" s="712">
        <v>100333</v>
      </c>
      <c r="B1830" s="711" t="s">
        <v>2058</v>
      </c>
      <c r="C1830" s="711" t="s">
        <v>281</v>
      </c>
      <c r="D1830" s="711" t="s">
        <v>5883</v>
      </c>
      <c r="E1830" s="713">
        <v>381.44</v>
      </c>
    </row>
    <row r="1831" spans="1:5">
      <c r="A1831" s="712">
        <v>100333</v>
      </c>
      <c r="B1831" s="711" t="s">
        <v>2058</v>
      </c>
      <c r="C1831" s="711" t="s">
        <v>281</v>
      </c>
      <c r="D1831" s="711" t="s">
        <v>5883</v>
      </c>
      <c r="E1831" s="713">
        <v>381.44</v>
      </c>
    </row>
    <row r="1832" spans="1:5">
      <c r="A1832" s="712">
        <v>100334</v>
      </c>
      <c r="B1832" s="711" t="s">
        <v>2059</v>
      </c>
      <c r="C1832" s="711" t="s">
        <v>281</v>
      </c>
      <c r="D1832" s="711" t="s">
        <v>5883</v>
      </c>
      <c r="E1832" s="713">
        <v>492.46</v>
      </c>
    </row>
    <row r="1833" spans="1:5">
      <c r="A1833" s="712">
        <v>100334</v>
      </c>
      <c r="B1833" s="711" t="s">
        <v>2059</v>
      </c>
      <c r="C1833" s="711" t="s">
        <v>281</v>
      </c>
      <c r="D1833" s="711" t="s">
        <v>5883</v>
      </c>
      <c r="E1833" s="713">
        <v>492.46</v>
      </c>
    </row>
    <row r="1834" spans="1:5">
      <c r="A1834" s="712">
        <v>100335</v>
      </c>
      <c r="B1834" s="711" t="s">
        <v>2060</v>
      </c>
      <c r="C1834" s="711" t="s">
        <v>281</v>
      </c>
      <c r="D1834" s="711" t="s">
        <v>5883</v>
      </c>
      <c r="E1834" s="713">
        <v>310.49</v>
      </c>
    </row>
    <row r="1835" spans="1:5">
      <c r="A1835" s="712">
        <v>100335</v>
      </c>
      <c r="B1835" s="711" t="s">
        <v>2060</v>
      </c>
      <c r="C1835" s="711" t="s">
        <v>281</v>
      </c>
      <c r="D1835" s="711" t="s">
        <v>5883</v>
      </c>
      <c r="E1835" s="713">
        <v>310.49</v>
      </c>
    </row>
    <row r="1836" spans="1:5">
      <c r="A1836" s="712">
        <v>100341</v>
      </c>
      <c r="B1836" s="711" t="s">
        <v>2061</v>
      </c>
      <c r="C1836" s="711" t="s">
        <v>281</v>
      </c>
      <c r="D1836" s="711" t="s">
        <v>5884</v>
      </c>
      <c r="E1836" s="713">
        <v>24.09</v>
      </c>
    </row>
    <row r="1837" spans="1:5">
      <c r="A1837" s="712">
        <v>100341</v>
      </c>
      <c r="B1837" s="711" t="s">
        <v>2061</v>
      </c>
      <c r="C1837" s="711" t="s">
        <v>281</v>
      </c>
      <c r="D1837" s="711" t="s">
        <v>5884</v>
      </c>
      <c r="E1837" s="713">
        <v>24.09</v>
      </c>
    </row>
    <row r="1838" spans="1:5">
      <c r="A1838" s="712">
        <v>100342</v>
      </c>
      <c r="B1838" s="711" t="s">
        <v>2062</v>
      </c>
      <c r="C1838" s="711" t="s">
        <v>285</v>
      </c>
      <c r="D1838" s="711" t="s">
        <v>5883</v>
      </c>
      <c r="E1838" s="713">
        <v>12.71</v>
      </c>
    </row>
    <row r="1839" spans="1:5">
      <c r="A1839" s="712">
        <v>100342</v>
      </c>
      <c r="B1839" s="711" t="s">
        <v>2062</v>
      </c>
      <c r="C1839" s="711" t="s">
        <v>285</v>
      </c>
      <c r="D1839" s="711" t="s">
        <v>5883</v>
      </c>
      <c r="E1839" s="713">
        <v>12.71</v>
      </c>
    </row>
    <row r="1840" spans="1:5">
      <c r="A1840" s="712">
        <v>100343</v>
      </c>
      <c r="B1840" s="711" t="s">
        <v>2063</v>
      </c>
      <c r="C1840" s="711" t="s">
        <v>285</v>
      </c>
      <c r="D1840" s="711" t="s">
        <v>5883</v>
      </c>
      <c r="E1840" s="713">
        <v>11.96</v>
      </c>
    </row>
    <row r="1841" spans="1:5">
      <c r="A1841" s="712">
        <v>100343</v>
      </c>
      <c r="B1841" s="711" t="s">
        <v>2063</v>
      </c>
      <c r="C1841" s="711" t="s">
        <v>285</v>
      </c>
      <c r="D1841" s="711" t="s">
        <v>5883</v>
      </c>
      <c r="E1841" s="713">
        <v>11.96</v>
      </c>
    </row>
    <row r="1842" spans="1:5">
      <c r="A1842" s="712">
        <v>100344</v>
      </c>
      <c r="B1842" s="711" t="s">
        <v>2064</v>
      </c>
      <c r="C1842" s="711" t="s">
        <v>285</v>
      </c>
      <c r="D1842" s="711" t="s">
        <v>5883</v>
      </c>
      <c r="E1842" s="713">
        <v>10.68</v>
      </c>
    </row>
    <row r="1843" spans="1:5">
      <c r="A1843" s="712">
        <v>100344</v>
      </c>
      <c r="B1843" s="711" t="s">
        <v>2064</v>
      </c>
      <c r="C1843" s="711" t="s">
        <v>285</v>
      </c>
      <c r="D1843" s="711" t="s">
        <v>5883</v>
      </c>
      <c r="E1843" s="713">
        <v>10.68</v>
      </c>
    </row>
    <row r="1844" spans="1:5">
      <c r="A1844" s="712">
        <v>100345</v>
      </c>
      <c r="B1844" s="711" t="s">
        <v>2065</v>
      </c>
      <c r="C1844" s="711" t="s">
        <v>285</v>
      </c>
      <c r="D1844" s="711" t="s">
        <v>5883</v>
      </c>
      <c r="E1844" s="713">
        <v>9.02</v>
      </c>
    </row>
    <row r="1845" spans="1:5">
      <c r="A1845" s="712">
        <v>100345</v>
      </c>
      <c r="B1845" s="711" t="s">
        <v>2065</v>
      </c>
      <c r="C1845" s="711" t="s">
        <v>285</v>
      </c>
      <c r="D1845" s="711" t="s">
        <v>5883</v>
      </c>
      <c r="E1845" s="713">
        <v>9.02</v>
      </c>
    </row>
    <row r="1846" spans="1:5">
      <c r="A1846" s="712">
        <v>100346</v>
      </c>
      <c r="B1846" s="711" t="s">
        <v>2066</v>
      </c>
      <c r="C1846" s="711" t="s">
        <v>285</v>
      </c>
      <c r="D1846" s="711" t="s">
        <v>5883</v>
      </c>
      <c r="E1846" s="713">
        <v>8.58</v>
      </c>
    </row>
    <row r="1847" spans="1:5">
      <c r="A1847" s="712">
        <v>100346</v>
      </c>
      <c r="B1847" s="711" t="s">
        <v>2066</v>
      </c>
      <c r="C1847" s="711" t="s">
        <v>285</v>
      </c>
      <c r="D1847" s="711" t="s">
        <v>5883</v>
      </c>
      <c r="E1847" s="713">
        <v>8.58</v>
      </c>
    </row>
    <row r="1848" spans="1:5">
      <c r="A1848" s="712">
        <v>100347</v>
      </c>
      <c r="B1848" s="711" t="s">
        <v>2067</v>
      </c>
      <c r="C1848" s="711" t="s">
        <v>285</v>
      </c>
      <c r="D1848" s="711" t="s">
        <v>5883</v>
      </c>
      <c r="E1848" s="713">
        <v>9.65</v>
      </c>
    </row>
    <row r="1849" spans="1:5">
      <c r="A1849" s="712">
        <v>100347</v>
      </c>
      <c r="B1849" s="711" t="s">
        <v>2067</v>
      </c>
      <c r="C1849" s="711" t="s">
        <v>285</v>
      </c>
      <c r="D1849" s="711" t="s">
        <v>5883</v>
      </c>
      <c r="E1849" s="713">
        <v>9.65</v>
      </c>
    </row>
    <row r="1850" spans="1:5">
      <c r="A1850" s="712">
        <v>100348</v>
      </c>
      <c r="B1850" s="711" t="s">
        <v>2068</v>
      </c>
      <c r="C1850" s="711" t="s">
        <v>285</v>
      </c>
      <c r="D1850" s="711" t="s">
        <v>5883</v>
      </c>
      <c r="E1850" s="713">
        <v>9.43</v>
      </c>
    </row>
    <row r="1851" spans="1:5">
      <c r="A1851" s="712">
        <v>100348</v>
      </c>
      <c r="B1851" s="711" t="s">
        <v>2068</v>
      </c>
      <c r="C1851" s="711" t="s">
        <v>285</v>
      </c>
      <c r="D1851" s="711" t="s">
        <v>5883</v>
      </c>
      <c r="E1851" s="713">
        <v>9.43</v>
      </c>
    </row>
    <row r="1852" spans="1:5">
      <c r="A1852" s="712">
        <v>100349</v>
      </c>
      <c r="B1852" s="711" t="s">
        <v>2069</v>
      </c>
      <c r="C1852" s="711" t="s">
        <v>424</v>
      </c>
      <c r="D1852" s="711" t="s">
        <v>5883</v>
      </c>
      <c r="E1852" s="713">
        <v>386.48</v>
      </c>
    </row>
    <row r="1853" spans="1:5">
      <c r="A1853" s="712">
        <v>100349</v>
      </c>
      <c r="B1853" s="711" t="s">
        <v>2069</v>
      </c>
      <c r="C1853" s="711" t="s">
        <v>424</v>
      </c>
      <c r="D1853" s="711" t="s">
        <v>5883</v>
      </c>
      <c r="E1853" s="713">
        <v>386.48</v>
      </c>
    </row>
    <row r="1854" spans="1:5">
      <c r="A1854" s="712" t="s">
        <v>2070</v>
      </c>
      <c r="B1854" s="711" t="s">
        <v>2071</v>
      </c>
      <c r="C1854" s="711" t="s">
        <v>269</v>
      </c>
      <c r="D1854" s="711" t="s">
        <v>5883</v>
      </c>
      <c r="E1854" s="713">
        <v>735.97</v>
      </c>
    </row>
    <row r="1855" spans="1:5">
      <c r="A1855" s="712" t="s">
        <v>2070</v>
      </c>
      <c r="B1855" s="711" t="s">
        <v>2071</v>
      </c>
      <c r="C1855" s="711" t="s">
        <v>269</v>
      </c>
      <c r="D1855" s="711" t="s">
        <v>5883</v>
      </c>
      <c r="E1855" s="713">
        <v>735.97</v>
      </c>
    </row>
    <row r="1856" spans="1:5">
      <c r="A1856" s="712" t="s">
        <v>2072</v>
      </c>
      <c r="B1856" s="711" t="s">
        <v>2073</v>
      </c>
      <c r="C1856" s="711" t="s">
        <v>269</v>
      </c>
      <c r="D1856" s="711" t="s">
        <v>5883</v>
      </c>
      <c r="E1856" s="714">
        <v>1198.7</v>
      </c>
    </row>
    <row r="1857" spans="1:5">
      <c r="A1857" s="712" t="s">
        <v>2072</v>
      </c>
      <c r="B1857" s="711" t="s">
        <v>2073</v>
      </c>
      <c r="C1857" s="711" t="s">
        <v>269</v>
      </c>
      <c r="D1857" s="711" t="s">
        <v>5883</v>
      </c>
      <c r="E1857" s="714">
        <v>1198.7</v>
      </c>
    </row>
    <row r="1858" spans="1:5">
      <c r="A1858" s="712" t="s">
        <v>2074</v>
      </c>
      <c r="B1858" s="711" t="s">
        <v>2075</v>
      </c>
      <c r="C1858" s="711" t="s">
        <v>269</v>
      </c>
      <c r="D1858" s="711" t="s">
        <v>5883</v>
      </c>
      <c r="E1858" s="714">
        <v>1787.25</v>
      </c>
    </row>
    <row r="1859" spans="1:5">
      <c r="A1859" s="712" t="s">
        <v>2074</v>
      </c>
      <c r="B1859" s="711" t="s">
        <v>2075</v>
      </c>
      <c r="C1859" s="711" t="s">
        <v>269</v>
      </c>
      <c r="D1859" s="711" t="s">
        <v>5883</v>
      </c>
      <c r="E1859" s="714">
        <v>1787.25</v>
      </c>
    </row>
    <row r="1860" spans="1:5">
      <c r="A1860" s="712" t="s">
        <v>2076</v>
      </c>
      <c r="B1860" s="711" t="s">
        <v>2077</v>
      </c>
      <c r="C1860" s="711" t="s">
        <v>269</v>
      </c>
      <c r="D1860" s="711" t="s">
        <v>5883</v>
      </c>
      <c r="E1860" s="714">
        <v>2509.25</v>
      </c>
    </row>
    <row r="1861" spans="1:5">
      <c r="A1861" s="712" t="s">
        <v>2076</v>
      </c>
      <c r="B1861" s="711" t="s">
        <v>2077</v>
      </c>
      <c r="C1861" s="711" t="s">
        <v>269</v>
      </c>
      <c r="D1861" s="711" t="s">
        <v>5883</v>
      </c>
      <c r="E1861" s="714">
        <v>2509.25</v>
      </c>
    </row>
    <row r="1862" spans="1:5">
      <c r="A1862" s="712">
        <v>83716</v>
      </c>
      <c r="B1862" s="711" t="s">
        <v>2078</v>
      </c>
      <c r="C1862" s="711" t="s">
        <v>269</v>
      </c>
      <c r="D1862" s="711" t="s">
        <v>5883</v>
      </c>
      <c r="E1862" s="713">
        <v>421.49</v>
      </c>
    </row>
    <row r="1863" spans="1:5">
      <c r="A1863" s="712">
        <v>83716</v>
      </c>
      <c r="B1863" s="711" t="s">
        <v>2078</v>
      </c>
      <c r="C1863" s="711" t="s">
        <v>269</v>
      </c>
      <c r="D1863" s="711" t="s">
        <v>5883</v>
      </c>
      <c r="E1863" s="713">
        <v>421.49</v>
      </c>
    </row>
    <row r="1864" spans="1:5">
      <c r="A1864" s="712">
        <v>97933</v>
      </c>
      <c r="B1864" s="711" t="s">
        <v>6097</v>
      </c>
      <c r="C1864" s="711" t="s">
        <v>269</v>
      </c>
      <c r="D1864" s="711" t="s">
        <v>5883</v>
      </c>
      <c r="E1864" s="713">
        <v>739.93</v>
      </c>
    </row>
    <row r="1865" spans="1:5">
      <c r="A1865" s="712">
        <v>97933</v>
      </c>
      <c r="B1865" s="711" t="s">
        <v>6097</v>
      </c>
      <c r="C1865" s="711" t="s">
        <v>269</v>
      </c>
      <c r="D1865" s="711" t="s">
        <v>5883</v>
      </c>
      <c r="E1865" s="713">
        <v>739.93</v>
      </c>
    </row>
    <row r="1866" spans="1:5">
      <c r="A1866" s="712">
        <v>97934</v>
      </c>
      <c r="B1866" s="711" t="s">
        <v>6098</v>
      </c>
      <c r="C1866" s="711" t="s">
        <v>269</v>
      </c>
      <c r="D1866" s="711" t="s">
        <v>5883</v>
      </c>
      <c r="E1866" s="714">
        <v>1627.74</v>
      </c>
    </row>
    <row r="1867" spans="1:5">
      <c r="A1867" s="712">
        <v>97934</v>
      </c>
      <c r="B1867" s="711" t="s">
        <v>6098</v>
      </c>
      <c r="C1867" s="711" t="s">
        <v>269</v>
      </c>
      <c r="D1867" s="711" t="s">
        <v>5883</v>
      </c>
      <c r="E1867" s="714">
        <v>1627.74</v>
      </c>
    </row>
    <row r="1868" spans="1:5">
      <c r="A1868" s="712">
        <v>97935</v>
      </c>
      <c r="B1868" s="711" t="s">
        <v>6099</v>
      </c>
      <c r="C1868" s="711" t="s">
        <v>269</v>
      </c>
      <c r="D1868" s="711" t="s">
        <v>5883</v>
      </c>
      <c r="E1868" s="713">
        <v>616.38</v>
      </c>
    </row>
    <row r="1869" spans="1:5">
      <c r="A1869" s="712">
        <v>97935</v>
      </c>
      <c r="B1869" s="711" t="s">
        <v>6099</v>
      </c>
      <c r="C1869" s="711" t="s">
        <v>269</v>
      </c>
      <c r="D1869" s="711" t="s">
        <v>5883</v>
      </c>
      <c r="E1869" s="713">
        <v>616.38</v>
      </c>
    </row>
    <row r="1870" spans="1:5">
      <c r="A1870" s="712">
        <v>97936</v>
      </c>
      <c r="B1870" s="711" t="s">
        <v>6100</v>
      </c>
      <c r="C1870" s="711" t="s">
        <v>269</v>
      </c>
      <c r="D1870" s="711" t="s">
        <v>5883</v>
      </c>
      <c r="E1870" s="714">
        <v>1411.6</v>
      </c>
    </row>
    <row r="1871" spans="1:5">
      <c r="A1871" s="712">
        <v>97936</v>
      </c>
      <c r="B1871" s="711" t="s">
        <v>6100</v>
      </c>
      <c r="C1871" s="711" t="s">
        <v>269</v>
      </c>
      <c r="D1871" s="711" t="s">
        <v>5883</v>
      </c>
      <c r="E1871" s="714">
        <v>1411.6</v>
      </c>
    </row>
    <row r="1872" spans="1:5">
      <c r="A1872" s="712">
        <v>97947</v>
      </c>
      <c r="B1872" s="711" t="s">
        <v>6101</v>
      </c>
      <c r="C1872" s="711" t="s">
        <v>269</v>
      </c>
      <c r="D1872" s="711" t="s">
        <v>5883</v>
      </c>
      <c r="E1872" s="714">
        <v>1401.77</v>
      </c>
    </row>
    <row r="1873" spans="1:5">
      <c r="A1873" s="712">
        <v>97947</v>
      </c>
      <c r="B1873" s="711" t="s">
        <v>6101</v>
      </c>
      <c r="C1873" s="711" t="s">
        <v>269</v>
      </c>
      <c r="D1873" s="711" t="s">
        <v>5883</v>
      </c>
      <c r="E1873" s="714">
        <v>1401.77</v>
      </c>
    </row>
    <row r="1874" spans="1:5">
      <c r="A1874" s="712">
        <v>97948</v>
      </c>
      <c r="B1874" s="711" t="s">
        <v>6102</v>
      </c>
      <c r="C1874" s="711" t="s">
        <v>269</v>
      </c>
      <c r="D1874" s="711" t="s">
        <v>5883</v>
      </c>
      <c r="E1874" s="714">
        <v>2568.66</v>
      </c>
    </row>
    <row r="1875" spans="1:5">
      <c r="A1875" s="712">
        <v>97948</v>
      </c>
      <c r="B1875" s="711" t="s">
        <v>6102</v>
      </c>
      <c r="C1875" s="711" t="s">
        <v>269</v>
      </c>
      <c r="D1875" s="711" t="s">
        <v>5883</v>
      </c>
      <c r="E1875" s="714">
        <v>2568.66</v>
      </c>
    </row>
    <row r="1876" spans="1:5">
      <c r="A1876" s="712">
        <v>97949</v>
      </c>
      <c r="B1876" s="711" t="s">
        <v>6103</v>
      </c>
      <c r="C1876" s="711" t="s">
        <v>269</v>
      </c>
      <c r="D1876" s="711" t="s">
        <v>5883</v>
      </c>
      <c r="E1876" s="714">
        <v>1447.03</v>
      </c>
    </row>
    <row r="1877" spans="1:5">
      <c r="A1877" s="712">
        <v>97949</v>
      </c>
      <c r="B1877" s="711" t="s">
        <v>6103</v>
      </c>
      <c r="C1877" s="711" t="s">
        <v>269</v>
      </c>
      <c r="D1877" s="711" t="s">
        <v>5883</v>
      </c>
      <c r="E1877" s="714">
        <v>1447.03</v>
      </c>
    </row>
    <row r="1878" spans="1:5">
      <c r="A1878" s="712">
        <v>97950</v>
      </c>
      <c r="B1878" s="711" t="s">
        <v>6104</v>
      </c>
      <c r="C1878" s="711" t="s">
        <v>269</v>
      </c>
      <c r="D1878" s="711" t="s">
        <v>5883</v>
      </c>
      <c r="E1878" s="714">
        <v>2537.96</v>
      </c>
    </row>
    <row r="1879" spans="1:5">
      <c r="A1879" s="712">
        <v>97950</v>
      </c>
      <c r="B1879" s="711" t="s">
        <v>6104</v>
      </c>
      <c r="C1879" s="711" t="s">
        <v>269</v>
      </c>
      <c r="D1879" s="711" t="s">
        <v>5883</v>
      </c>
      <c r="E1879" s="714">
        <v>2537.96</v>
      </c>
    </row>
    <row r="1880" spans="1:5">
      <c r="A1880" s="712">
        <v>97951</v>
      </c>
      <c r="B1880" s="711" t="s">
        <v>6105</v>
      </c>
      <c r="C1880" s="711" t="s">
        <v>269</v>
      </c>
      <c r="D1880" s="711" t="s">
        <v>5883</v>
      </c>
      <c r="E1880" s="714">
        <v>2268.6</v>
      </c>
    </row>
    <row r="1881" spans="1:5">
      <c r="A1881" s="712">
        <v>97951</v>
      </c>
      <c r="B1881" s="711" t="s">
        <v>6105</v>
      </c>
      <c r="C1881" s="711" t="s">
        <v>269</v>
      </c>
      <c r="D1881" s="711" t="s">
        <v>5883</v>
      </c>
      <c r="E1881" s="714">
        <v>2268.6</v>
      </c>
    </row>
    <row r="1882" spans="1:5">
      <c r="A1882" s="712">
        <v>97952</v>
      </c>
      <c r="B1882" s="711" t="s">
        <v>6106</v>
      </c>
      <c r="C1882" s="711" t="s">
        <v>269</v>
      </c>
      <c r="D1882" s="711" t="s">
        <v>5883</v>
      </c>
      <c r="E1882" s="714">
        <v>3885.73</v>
      </c>
    </row>
    <row r="1883" spans="1:5">
      <c r="A1883" s="712">
        <v>97952</v>
      </c>
      <c r="B1883" s="711" t="s">
        <v>6106</v>
      </c>
      <c r="C1883" s="711" t="s">
        <v>269</v>
      </c>
      <c r="D1883" s="711" t="s">
        <v>5883</v>
      </c>
      <c r="E1883" s="714">
        <v>3885.73</v>
      </c>
    </row>
    <row r="1884" spans="1:5">
      <c r="A1884" s="712">
        <v>97953</v>
      </c>
      <c r="B1884" s="711" t="s">
        <v>6107</v>
      </c>
      <c r="C1884" s="711" t="s">
        <v>269</v>
      </c>
      <c r="D1884" s="711" t="s">
        <v>5883</v>
      </c>
      <c r="E1884" s="713">
        <v>965.14</v>
      </c>
    </row>
    <row r="1885" spans="1:5">
      <c r="A1885" s="712">
        <v>97953</v>
      </c>
      <c r="B1885" s="711" t="s">
        <v>6107</v>
      </c>
      <c r="C1885" s="711" t="s">
        <v>269</v>
      </c>
      <c r="D1885" s="711" t="s">
        <v>5883</v>
      </c>
      <c r="E1885" s="713">
        <v>965.14</v>
      </c>
    </row>
    <row r="1886" spans="1:5">
      <c r="A1886" s="712">
        <v>97955</v>
      </c>
      <c r="B1886" s="711" t="s">
        <v>6108</v>
      </c>
      <c r="C1886" s="711" t="s">
        <v>269</v>
      </c>
      <c r="D1886" s="711" t="s">
        <v>5883</v>
      </c>
      <c r="E1886" s="714">
        <v>2101.41</v>
      </c>
    </row>
    <row r="1887" spans="1:5">
      <c r="A1887" s="712">
        <v>97955</v>
      </c>
      <c r="B1887" s="711" t="s">
        <v>6108</v>
      </c>
      <c r="C1887" s="711" t="s">
        <v>269</v>
      </c>
      <c r="D1887" s="711" t="s">
        <v>5883</v>
      </c>
      <c r="E1887" s="714">
        <v>2101.41</v>
      </c>
    </row>
    <row r="1888" spans="1:5">
      <c r="A1888" s="712">
        <v>97956</v>
      </c>
      <c r="B1888" s="711" t="s">
        <v>6109</v>
      </c>
      <c r="C1888" s="711" t="s">
        <v>269</v>
      </c>
      <c r="D1888" s="711" t="s">
        <v>5883</v>
      </c>
      <c r="E1888" s="714">
        <v>1048.4100000000001</v>
      </c>
    </row>
    <row r="1889" spans="1:5">
      <c r="A1889" s="712">
        <v>97956</v>
      </c>
      <c r="B1889" s="711" t="s">
        <v>6109</v>
      </c>
      <c r="C1889" s="711" t="s">
        <v>269</v>
      </c>
      <c r="D1889" s="711" t="s">
        <v>5883</v>
      </c>
      <c r="E1889" s="714">
        <v>1048.4100000000001</v>
      </c>
    </row>
    <row r="1890" spans="1:5">
      <c r="A1890" s="712">
        <v>97957</v>
      </c>
      <c r="B1890" s="711" t="s">
        <v>6110</v>
      </c>
      <c r="C1890" s="711" t="s">
        <v>269</v>
      </c>
      <c r="D1890" s="711" t="s">
        <v>5883</v>
      </c>
      <c r="E1890" s="714">
        <v>1918.26</v>
      </c>
    </row>
    <row r="1891" spans="1:5">
      <c r="A1891" s="712">
        <v>97957</v>
      </c>
      <c r="B1891" s="711" t="s">
        <v>6110</v>
      </c>
      <c r="C1891" s="711" t="s">
        <v>269</v>
      </c>
      <c r="D1891" s="711" t="s">
        <v>5883</v>
      </c>
      <c r="E1891" s="714">
        <v>1918.26</v>
      </c>
    </row>
    <row r="1892" spans="1:5">
      <c r="A1892" s="712">
        <v>97961</v>
      </c>
      <c r="B1892" s="711" t="s">
        <v>6111</v>
      </c>
      <c r="C1892" s="711" t="s">
        <v>269</v>
      </c>
      <c r="D1892" s="711" t="s">
        <v>5883</v>
      </c>
      <c r="E1892" s="714">
        <v>1698.32</v>
      </c>
    </row>
    <row r="1893" spans="1:5">
      <c r="A1893" s="712">
        <v>97961</v>
      </c>
      <c r="B1893" s="711" t="s">
        <v>6111</v>
      </c>
      <c r="C1893" s="711" t="s">
        <v>269</v>
      </c>
      <c r="D1893" s="711" t="s">
        <v>5883</v>
      </c>
      <c r="E1893" s="714">
        <v>1698.32</v>
      </c>
    </row>
    <row r="1894" spans="1:5">
      <c r="A1894" s="712">
        <v>97973</v>
      </c>
      <c r="B1894" s="711" t="s">
        <v>6112</v>
      </c>
      <c r="C1894" s="711" t="s">
        <v>269</v>
      </c>
      <c r="D1894" s="711" t="s">
        <v>5883</v>
      </c>
      <c r="E1894" s="714">
        <v>3199.54</v>
      </c>
    </row>
    <row r="1895" spans="1:5">
      <c r="A1895" s="712">
        <v>97973</v>
      </c>
      <c r="B1895" s="711" t="s">
        <v>6112</v>
      </c>
      <c r="C1895" s="711" t="s">
        <v>269</v>
      </c>
      <c r="D1895" s="711" t="s">
        <v>5883</v>
      </c>
      <c r="E1895" s="714">
        <v>3199.54</v>
      </c>
    </row>
    <row r="1896" spans="1:5">
      <c r="A1896" s="712">
        <v>97974</v>
      </c>
      <c r="B1896" s="711" t="s">
        <v>6113</v>
      </c>
      <c r="C1896" s="711" t="s">
        <v>269</v>
      </c>
      <c r="D1896" s="711" t="s">
        <v>5883</v>
      </c>
      <c r="E1896" s="713">
        <v>341.57</v>
      </c>
    </row>
    <row r="1897" spans="1:5">
      <c r="A1897" s="712">
        <v>97974</v>
      </c>
      <c r="B1897" s="711" t="s">
        <v>6113</v>
      </c>
      <c r="C1897" s="711" t="s">
        <v>269</v>
      </c>
      <c r="D1897" s="711" t="s">
        <v>5883</v>
      </c>
      <c r="E1897" s="713">
        <v>341.57</v>
      </c>
    </row>
    <row r="1898" spans="1:5">
      <c r="A1898" s="712">
        <v>97975</v>
      </c>
      <c r="B1898" s="711" t="s">
        <v>6114</v>
      </c>
      <c r="C1898" s="711" t="s">
        <v>269</v>
      </c>
      <c r="D1898" s="711" t="s">
        <v>5883</v>
      </c>
      <c r="E1898" s="713">
        <v>356.61</v>
      </c>
    </row>
    <row r="1899" spans="1:5">
      <c r="A1899" s="712">
        <v>97975</v>
      </c>
      <c r="B1899" s="711" t="s">
        <v>6114</v>
      </c>
      <c r="C1899" s="711" t="s">
        <v>269</v>
      </c>
      <c r="D1899" s="711" t="s">
        <v>5883</v>
      </c>
      <c r="E1899" s="713">
        <v>356.61</v>
      </c>
    </row>
    <row r="1900" spans="1:5">
      <c r="A1900" s="712">
        <v>97976</v>
      </c>
      <c r="B1900" s="711" t="s">
        <v>6115</v>
      </c>
      <c r="C1900" s="711" t="s">
        <v>269</v>
      </c>
      <c r="D1900" s="711" t="s">
        <v>5883</v>
      </c>
      <c r="E1900" s="713">
        <v>879.89</v>
      </c>
    </row>
    <row r="1901" spans="1:5">
      <c r="A1901" s="712">
        <v>97976</v>
      </c>
      <c r="B1901" s="711" t="s">
        <v>6115</v>
      </c>
      <c r="C1901" s="711" t="s">
        <v>269</v>
      </c>
      <c r="D1901" s="711" t="s">
        <v>5883</v>
      </c>
      <c r="E1901" s="713">
        <v>879.89</v>
      </c>
    </row>
    <row r="1902" spans="1:5">
      <c r="A1902" s="712">
        <v>97977</v>
      </c>
      <c r="B1902" s="711" t="s">
        <v>6116</v>
      </c>
      <c r="C1902" s="711" t="s">
        <v>269</v>
      </c>
      <c r="D1902" s="711" t="s">
        <v>5883</v>
      </c>
      <c r="E1902" s="714">
        <v>1255.5</v>
      </c>
    </row>
    <row r="1903" spans="1:5">
      <c r="A1903" s="712">
        <v>97977</v>
      </c>
      <c r="B1903" s="711" t="s">
        <v>6116</v>
      </c>
      <c r="C1903" s="711" t="s">
        <v>269</v>
      </c>
      <c r="D1903" s="711" t="s">
        <v>5883</v>
      </c>
      <c r="E1903" s="714">
        <v>1255.5</v>
      </c>
    </row>
    <row r="1904" spans="1:5">
      <c r="A1904" s="712">
        <v>97978</v>
      </c>
      <c r="B1904" s="711" t="s">
        <v>6117</v>
      </c>
      <c r="C1904" s="711" t="s">
        <v>269</v>
      </c>
      <c r="D1904" s="711" t="s">
        <v>5883</v>
      </c>
      <c r="E1904" s="713">
        <v>680.42</v>
      </c>
    </row>
    <row r="1905" spans="1:5">
      <c r="A1905" s="712">
        <v>97978</v>
      </c>
      <c r="B1905" s="711" t="s">
        <v>6117</v>
      </c>
      <c r="C1905" s="711" t="s">
        <v>269</v>
      </c>
      <c r="D1905" s="711" t="s">
        <v>5883</v>
      </c>
      <c r="E1905" s="713">
        <v>680.42</v>
      </c>
    </row>
    <row r="1906" spans="1:5">
      <c r="A1906" s="712">
        <v>97980</v>
      </c>
      <c r="B1906" s="711" t="s">
        <v>6118</v>
      </c>
      <c r="C1906" s="711" t="s">
        <v>269</v>
      </c>
      <c r="D1906" s="711" t="s">
        <v>5883</v>
      </c>
      <c r="E1906" s="714">
        <v>1630.4</v>
      </c>
    </row>
    <row r="1907" spans="1:5">
      <c r="A1907" s="712">
        <v>97980</v>
      </c>
      <c r="B1907" s="711" t="s">
        <v>6118</v>
      </c>
      <c r="C1907" s="711" t="s">
        <v>269</v>
      </c>
      <c r="D1907" s="711" t="s">
        <v>5883</v>
      </c>
      <c r="E1907" s="714">
        <v>1630.4</v>
      </c>
    </row>
    <row r="1908" spans="1:5">
      <c r="A1908" s="712">
        <v>97981</v>
      </c>
      <c r="B1908" s="711" t="s">
        <v>6119</v>
      </c>
      <c r="C1908" s="711" t="s">
        <v>585</v>
      </c>
      <c r="D1908" s="711" t="s">
        <v>5884</v>
      </c>
      <c r="E1908" s="713">
        <v>958.75</v>
      </c>
    </row>
    <row r="1909" spans="1:5">
      <c r="A1909" s="712">
        <v>97981</v>
      </c>
      <c r="B1909" s="711" t="s">
        <v>6119</v>
      </c>
      <c r="C1909" s="711" t="s">
        <v>585</v>
      </c>
      <c r="D1909" s="711" t="s">
        <v>5884</v>
      </c>
      <c r="E1909" s="713">
        <v>958.75</v>
      </c>
    </row>
    <row r="1910" spans="1:5">
      <c r="A1910" s="712">
        <v>97983</v>
      </c>
      <c r="B1910" s="711" t="s">
        <v>6120</v>
      </c>
      <c r="C1910" s="711" t="s">
        <v>585</v>
      </c>
      <c r="D1910" s="711" t="s">
        <v>5883</v>
      </c>
      <c r="E1910" s="713">
        <v>354.94</v>
      </c>
    </row>
    <row r="1911" spans="1:5">
      <c r="A1911" s="712">
        <v>97983</v>
      </c>
      <c r="B1911" s="711" t="s">
        <v>6120</v>
      </c>
      <c r="C1911" s="711" t="s">
        <v>585</v>
      </c>
      <c r="D1911" s="711" t="s">
        <v>5883</v>
      </c>
      <c r="E1911" s="713">
        <v>354.94</v>
      </c>
    </row>
    <row r="1912" spans="1:5">
      <c r="A1912" s="712">
        <v>97985</v>
      </c>
      <c r="B1912" s="711" t="s">
        <v>6121</v>
      </c>
      <c r="C1912" s="711" t="s">
        <v>585</v>
      </c>
      <c r="D1912" s="711" t="s">
        <v>5884</v>
      </c>
      <c r="E1912" s="714">
        <v>1160.3599999999999</v>
      </c>
    </row>
    <row r="1913" spans="1:5">
      <c r="A1913" s="712">
        <v>97985</v>
      </c>
      <c r="B1913" s="711" t="s">
        <v>6121</v>
      </c>
      <c r="C1913" s="711" t="s">
        <v>585</v>
      </c>
      <c r="D1913" s="711" t="s">
        <v>5884</v>
      </c>
      <c r="E1913" s="714">
        <v>1160.3599999999999</v>
      </c>
    </row>
    <row r="1914" spans="1:5">
      <c r="A1914" s="712">
        <v>97987</v>
      </c>
      <c r="B1914" s="711" t="s">
        <v>6122</v>
      </c>
      <c r="C1914" s="711" t="s">
        <v>585</v>
      </c>
      <c r="D1914" s="711" t="s">
        <v>5883</v>
      </c>
      <c r="E1914" s="713">
        <v>472.69</v>
      </c>
    </row>
    <row r="1915" spans="1:5">
      <c r="A1915" s="712">
        <v>97987</v>
      </c>
      <c r="B1915" s="711" t="s">
        <v>6122</v>
      </c>
      <c r="C1915" s="711" t="s">
        <v>585</v>
      </c>
      <c r="D1915" s="711" t="s">
        <v>5883</v>
      </c>
      <c r="E1915" s="713">
        <v>472.69</v>
      </c>
    </row>
    <row r="1916" spans="1:5">
      <c r="A1916" s="712">
        <v>97988</v>
      </c>
      <c r="B1916" s="711" t="s">
        <v>6123</v>
      </c>
      <c r="C1916" s="711" t="s">
        <v>269</v>
      </c>
      <c r="D1916" s="711" t="s">
        <v>5883</v>
      </c>
      <c r="E1916" s="714">
        <v>2409.71</v>
      </c>
    </row>
    <row r="1917" spans="1:5">
      <c r="A1917" s="712">
        <v>97988</v>
      </c>
      <c r="B1917" s="711" t="s">
        <v>6123</v>
      </c>
      <c r="C1917" s="711" t="s">
        <v>269</v>
      </c>
      <c r="D1917" s="711" t="s">
        <v>5883</v>
      </c>
      <c r="E1917" s="714">
        <v>2409.71</v>
      </c>
    </row>
    <row r="1918" spans="1:5">
      <c r="A1918" s="712">
        <v>97989</v>
      </c>
      <c r="B1918" s="711" t="s">
        <v>6124</v>
      </c>
      <c r="C1918" s="711" t="s">
        <v>585</v>
      </c>
      <c r="D1918" s="711" t="s">
        <v>5884</v>
      </c>
      <c r="E1918" s="714">
        <v>1361.99</v>
      </c>
    </row>
    <row r="1919" spans="1:5">
      <c r="A1919" s="712">
        <v>97989</v>
      </c>
      <c r="B1919" s="711" t="s">
        <v>6124</v>
      </c>
      <c r="C1919" s="711" t="s">
        <v>585</v>
      </c>
      <c r="D1919" s="711" t="s">
        <v>5884</v>
      </c>
      <c r="E1919" s="714">
        <v>1361.99</v>
      </c>
    </row>
    <row r="1920" spans="1:5">
      <c r="A1920" s="712">
        <v>97991</v>
      </c>
      <c r="B1920" s="711" t="s">
        <v>6125</v>
      </c>
      <c r="C1920" s="711" t="s">
        <v>585</v>
      </c>
      <c r="D1920" s="711" t="s">
        <v>5883</v>
      </c>
      <c r="E1920" s="713">
        <v>668.68</v>
      </c>
    </row>
    <row r="1921" spans="1:5">
      <c r="A1921" s="712">
        <v>97991</v>
      </c>
      <c r="B1921" s="711" t="s">
        <v>6125</v>
      </c>
      <c r="C1921" s="711" t="s">
        <v>585</v>
      </c>
      <c r="D1921" s="711" t="s">
        <v>5883</v>
      </c>
      <c r="E1921" s="713">
        <v>668.68</v>
      </c>
    </row>
    <row r="1922" spans="1:5">
      <c r="A1922" s="712">
        <v>97992</v>
      </c>
      <c r="B1922" s="711" t="s">
        <v>6126</v>
      </c>
      <c r="C1922" s="711" t="s">
        <v>269</v>
      </c>
      <c r="D1922" s="711" t="s">
        <v>5883</v>
      </c>
      <c r="E1922" s="714">
        <v>3105.01</v>
      </c>
    </row>
    <row r="1923" spans="1:5">
      <c r="A1923" s="712">
        <v>97992</v>
      </c>
      <c r="B1923" s="711" t="s">
        <v>6126</v>
      </c>
      <c r="C1923" s="711" t="s">
        <v>269</v>
      </c>
      <c r="D1923" s="711" t="s">
        <v>5883</v>
      </c>
      <c r="E1923" s="714">
        <v>3105.01</v>
      </c>
    </row>
    <row r="1924" spans="1:5">
      <c r="A1924" s="712">
        <v>97993</v>
      </c>
      <c r="B1924" s="711" t="s">
        <v>6127</v>
      </c>
      <c r="C1924" s="711" t="s">
        <v>585</v>
      </c>
      <c r="D1924" s="711" t="s">
        <v>5884</v>
      </c>
      <c r="E1924" s="714">
        <v>1664.42</v>
      </c>
    </row>
    <row r="1925" spans="1:5">
      <c r="A1925" s="712">
        <v>97993</v>
      </c>
      <c r="B1925" s="711" t="s">
        <v>6127</v>
      </c>
      <c r="C1925" s="711" t="s">
        <v>585</v>
      </c>
      <c r="D1925" s="711" t="s">
        <v>5884</v>
      </c>
      <c r="E1925" s="714">
        <v>1664.42</v>
      </c>
    </row>
    <row r="1926" spans="1:5">
      <c r="A1926" s="712">
        <v>97994</v>
      </c>
      <c r="B1926" s="711" t="s">
        <v>6128</v>
      </c>
      <c r="C1926" s="711" t="s">
        <v>269</v>
      </c>
      <c r="D1926" s="711" t="s">
        <v>5883</v>
      </c>
      <c r="E1926" s="714">
        <v>1963.4</v>
      </c>
    </row>
    <row r="1927" spans="1:5">
      <c r="A1927" s="712">
        <v>97994</v>
      </c>
      <c r="B1927" s="711" t="s">
        <v>6128</v>
      </c>
      <c r="C1927" s="711" t="s">
        <v>269</v>
      </c>
      <c r="D1927" s="711" t="s">
        <v>5883</v>
      </c>
      <c r="E1927" s="714">
        <v>1963.4</v>
      </c>
    </row>
    <row r="1928" spans="1:5">
      <c r="A1928" s="712">
        <v>97995</v>
      </c>
      <c r="B1928" s="711" t="s">
        <v>6129</v>
      </c>
      <c r="C1928" s="711" t="s">
        <v>585</v>
      </c>
      <c r="D1928" s="711" t="s">
        <v>5884</v>
      </c>
      <c r="E1928" s="713">
        <v>946.88</v>
      </c>
    </row>
    <row r="1929" spans="1:5">
      <c r="A1929" s="712">
        <v>97995</v>
      </c>
      <c r="B1929" s="711" t="s">
        <v>6129</v>
      </c>
      <c r="C1929" s="711" t="s">
        <v>585</v>
      </c>
      <c r="D1929" s="711" t="s">
        <v>5884</v>
      </c>
      <c r="E1929" s="713">
        <v>946.88</v>
      </c>
    </row>
    <row r="1930" spans="1:5">
      <c r="A1930" s="712">
        <v>97996</v>
      </c>
      <c r="B1930" s="711" t="s">
        <v>6130</v>
      </c>
      <c r="C1930" s="711" t="s">
        <v>269</v>
      </c>
      <c r="D1930" s="711" t="s">
        <v>5883</v>
      </c>
      <c r="E1930" s="714">
        <v>2489.15</v>
      </c>
    </row>
    <row r="1931" spans="1:5">
      <c r="A1931" s="712">
        <v>97996</v>
      </c>
      <c r="B1931" s="711" t="s">
        <v>6130</v>
      </c>
      <c r="C1931" s="711" t="s">
        <v>269</v>
      </c>
      <c r="D1931" s="711" t="s">
        <v>5883</v>
      </c>
      <c r="E1931" s="714">
        <v>2489.15</v>
      </c>
    </row>
    <row r="1932" spans="1:5">
      <c r="A1932" s="712">
        <v>97997</v>
      </c>
      <c r="B1932" s="711" t="s">
        <v>6131</v>
      </c>
      <c r="C1932" s="711" t="s">
        <v>585</v>
      </c>
      <c r="D1932" s="711" t="s">
        <v>5884</v>
      </c>
      <c r="E1932" s="714">
        <v>1131.3</v>
      </c>
    </row>
    <row r="1933" spans="1:5">
      <c r="A1933" s="712">
        <v>97997</v>
      </c>
      <c r="B1933" s="711" t="s">
        <v>6131</v>
      </c>
      <c r="C1933" s="711" t="s">
        <v>585</v>
      </c>
      <c r="D1933" s="711" t="s">
        <v>5884</v>
      </c>
      <c r="E1933" s="714">
        <v>1131.3</v>
      </c>
    </row>
    <row r="1934" spans="1:5">
      <c r="A1934" s="712">
        <v>97999</v>
      </c>
      <c r="B1934" s="711" t="s">
        <v>6132</v>
      </c>
      <c r="C1934" s="711" t="s">
        <v>585</v>
      </c>
      <c r="D1934" s="711" t="s">
        <v>5884</v>
      </c>
      <c r="E1934" s="714">
        <v>1315.72</v>
      </c>
    </row>
    <row r="1935" spans="1:5">
      <c r="A1935" s="712">
        <v>97999</v>
      </c>
      <c r="B1935" s="711" t="s">
        <v>6132</v>
      </c>
      <c r="C1935" s="711" t="s">
        <v>585</v>
      </c>
      <c r="D1935" s="711" t="s">
        <v>5884</v>
      </c>
      <c r="E1935" s="714">
        <v>1315.72</v>
      </c>
    </row>
    <row r="1936" spans="1:5">
      <c r="A1936" s="712">
        <v>98001</v>
      </c>
      <c r="B1936" s="711" t="s">
        <v>6133</v>
      </c>
      <c r="C1936" s="711" t="s">
        <v>585</v>
      </c>
      <c r="D1936" s="711" t="s">
        <v>5884</v>
      </c>
      <c r="E1936" s="714">
        <v>1500.16</v>
      </c>
    </row>
    <row r="1937" spans="1:5">
      <c r="A1937" s="712">
        <v>98001</v>
      </c>
      <c r="B1937" s="711" t="s">
        <v>6133</v>
      </c>
      <c r="C1937" s="711" t="s">
        <v>585</v>
      </c>
      <c r="D1937" s="711" t="s">
        <v>5884</v>
      </c>
      <c r="E1937" s="714">
        <v>1500.16</v>
      </c>
    </row>
    <row r="1938" spans="1:5">
      <c r="A1938" s="712">
        <v>98002</v>
      </c>
      <c r="B1938" s="711" t="s">
        <v>6134</v>
      </c>
      <c r="C1938" s="711" t="s">
        <v>269</v>
      </c>
      <c r="D1938" s="711" t="s">
        <v>5883</v>
      </c>
      <c r="E1938" s="714">
        <v>4084.61</v>
      </c>
    </row>
    <row r="1939" spans="1:5">
      <c r="A1939" s="712">
        <v>98002</v>
      </c>
      <c r="B1939" s="711" t="s">
        <v>6134</v>
      </c>
      <c r="C1939" s="711" t="s">
        <v>269</v>
      </c>
      <c r="D1939" s="711" t="s">
        <v>5883</v>
      </c>
      <c r="E1939" s="714">
        <v>4084.61</v>
      </c>
    </row>
    <row r="1940" spans="1:5">
      <c r="A1940" s="712">
        <v>98003</v>
      </c>
      <c r="B1940" s="711" t="s">
        <v>6135</v>
      </c>
      <c r="C1940" s="711" t="s">
        <v>585</v>
      </c>
      <c r="D1940" s="711" t="s">
        <v>5884</v>
      </c>
      <c r="E1940" s="714">
        <v>1684.62</v>
      </c>
    </row>
    <row r="1941" spans="1:5">
      <c r="A1941" s="712">
        <v>98003</v>
      </c>
      <c r="B1941" s="711" t="s">
        <v>6135</v>
      </c>
      <c r="C1941" s="711" t="s">
        <v>585</v>
      </c>
      <c r="D1941" s="711" t="s">
        <v>5884</v>
      </c>
      <c r="E1941" s="714">
        <v>1684.62</v>
      </c>
    </row>
    <row r="1942" spans="1:5">
      <c r="A1942" s="712">
        <v>98005</v>
      </c>
      <c r="B1942" s="711" t="s">
        <v>6136</v>
      </c>
      <c r="C1942" s="711" t="s">
        <v>585</v>
      </c>
      <c r="D1942" s="711" t="s">
        <v>5884</v>
      </c>
      <c r="E1942" s="714">
        <v>1869.05</v>
      </c>
    </row>
    <row r="1943" spans="1:5">
      <c r="A1943" s="712">
        <v>98005</v>
      </c>
      <c r="B1943" s="711" t="s">
        <v>6136</v>
      </c>
      <c r="C1943" s="711" t="s">
        <v>585</v>
      </c>
      <c r="D1943" s="711" t="s">
        <v>5884</v>
      </c>
      <c r="E1943" s="714">
        <v>1869.05</v>
      </c>
    </row>
    <row r="1944" spans="1:5">
      <c r="A1944" s="712">
        <v>98006</v>
      </c>
      <c r="B1944" s="711" t="s">
        <v>6137</v>
      </c>
      <c r="C1944" s="711" t="s">
        <v>269</v>
      </c>
      <c r="D1944" s="711" t="s">
        <v>5883</v>
      </c>
      <c r="E1944" s="714">
        <v>5137.57</v>
      </c>
    </row>
    <row r="1945" spans="1:5">
      <c r="A1945" s="712">
        <v>98006</v>
      </c>
      <c r="B1945" s="711" t="s">
        <v>6137</v>
      </c>
      <c r="C1945" s="711" t="s">
        <v>269</v>
      </c>
      <c r="D1945" s="711" t="s">
        <v>5883</v>
      </c>
      <c r="E1945" s="714">
        <v>5137.57</v>
      </c>
    </row>
    <row r="1946" spans="1:5">
      <c r="A1946" s="712">
        <v>98007</v>
      </c>
      <c r="B1946" s="711" t="s">
        <v>6138</v>
      </c>
      <c r="C1946" s="711" t="s">
        <v>585</v>
      </c>
      <c r="D1946" s="711" t="s">
        <v>5884</v>
      </c>
      <c r="E1946" s="714">
        <v>2053.4699999999998</v>
      </c>
    </row>
    <row r="1947" spans="1:5">
      <c r="A1947" s="712">
        <v>98007</v>
      </c>
      <c r="B1947" s="711" t="s">
        <v>6138</v>
      </c>
      <c r="C1947" s="711" t="s">
        <v>585</v>
      </c>
      <c r="D1947" s="711" t="s">
        <v>5884</v>
      </c>
      <c r="E1947" s="714">
        <v>2053.4699999999998</v>
      </c>
    </row>
    <row r="1948" spans="1:5">
      <c r="A1948" s="712">
        <v>98008</v>
      </c>
      <c r="B1948" s="711" t="s">
        <v>6139</v>
      </c>
      <c r="C1948" s="711" t="s">
        <v>269</v>
      </c>
      <c r="D1948" s="711" t="s">
        <v>5883</v>
      </c>
      <c r="E1948" s="714">
        <v>3092.32</v>
      </c>
    </row>
    <row r="1949" spans="1:5">
      <c r="A1949" s="712">
        <v>98008</v>
      </c>
      <c r="B1949" s="711" t="s">
        <v>6139</v>
      </c>
      <c r="C1949" s="711" t="s">
        <v>269</v>
      </c>
      <c r="D1949" s="711" t="s">
        <v>5883</v>
      </c>
      <c r="E1949" s="714">
        <v>3092.32</v>
      </c>
    </row>
    <row r="1950" spans="1:5">
      <c r="A1950" s="712">
        <v>98009</v>
      </c>
      <c r="B1950" s="711" t="s">
        <v>6140</v>
      </c>
      <c r="C1950" s="711" t="s">
        <v>585</v>
      </c>
      <c r="D1950" s="711" t="s">
        <v>5884</v>
      </c>
      <c r="E1950" s="714">
        <v>1315.72</v>
      </c>
    </row>
    <row r="1951" spans="1:5">
      <c r="A1951" s="712">
        <v>98009</v>
      </c>
      <c r="B1951" s="711" t="s">
        <v>6140</v>
      </c>
      <c r="C1951" s="711" t="s">
        <v>585</v>
      </c>
      <c r="D1951" s="711" t="s">
        <v>5884</v>
      </c>
      <c r="E1951" s="714">
        <v>1315.72</v>
      </c>
    </row>
    <row r="1952" spans="1:5">
      <c r="A1952" s="712">
        <v>98010</v>
      </c>
      <c r="B1952" s="711" t="s">
        <v>6141</v>
      </c>
      <c r="C1952" s="711" t="s">
        <v>269</v>
      </c>
      <c r="D1952" s="711" t="s">
        <v>5883</v>
      </c>
      <c r="E1952" s="714">
        <v>3771.94</v>
      </c>
    </row>
    <row r="1953" spans="1:5">
      <c r="A1953" s="712">
        <v>98010</v>
      </c>
      <c r="B1953" s="711" t="s">
        <v>6141</v>
      </c>
      <c r="C1953" s="711" t="s">
        <v>269</v>
      </c>
      <c r="D1953" s="711" t="s">
        <v>5883</v>
      </c>
      <c r="E1953" s="714">
        <v>3771.94</v>
      </c>
    </row>
    <row r="1954" spans="1:5">
      <c r="A1954" s="712">
        <v>98011</v>
      </c>
      <c r="B1954" s="711" t="s">
        <v>6142</v>
      </c>
      <c r="C1954" s="711" t="s">
        <v>585</v>
      </c>
      <c r="D1954" s="711" t="s">
        <v>5884</v>
      </c>
      <c r="E1954" s="714">
        <v>1500.16</v>
      </c>
    </row>
    <row r="1955" spans="1:5">
      <c r="A1955" s="712">
        <v>98011</v>
      </c>
      <c r="B1955" s="711" t="s">
        <v>6142</v>
      </c>
      <c r="C1955" s="711" t="s">
        <v>585</v>
      </c>
      <c r="D1955" s="711" t="s">
        <v>5884</v>
      </c>
      <c r="E1955" s="714">
        <v>1500.16</v>
      </c>
    </row>
    <row r="1956" spans="1:5">
      <c r="A1956" s="712">
        <v>98012</v>
      </c>
      <c r="B1956" s="711" t="s">
        <v>6143</v>
      </c>
      <c r="C1956" s="711" t="s">
        <v>269</v>
      </c>
      <c r="D1956" s="711" t="s">
        <v>5883</v>
      </c>
      <c r="E1956" s="714">
        <v>4436.99</v>
      </c>
    </row>
    <row r="1957" spans="1:5">
      <c r="A1957" s="712">
        <v>98012</v>
      </c>
      <c r="B1957" s="711" t="s">
        <v>6143</v>
      </c>
      <c r="C1957" s="711" t="s">
        <v>269</v>
      </c>
      <c r="D1957" s="711" t="s">
        <v>5883</v>
      </c>
      <c r="E1957" s="714">
        <v>4436.99</v>
      </c>
    </row>
    <row r="1958" spans="1:5">
      <c r="A1958" s="712">
        <v>98013</v>
      </c>
      <c r="B1958" s="711" t="s">
        <v>6144</v>
      </c>
      <c r="C1958" s="711" t="s">
        <v>585</v>
      </c>
      <c r="D1958" s="711" t="s">
        <v>5884</v>
      </c>
      <c r="E1958" s="714">
        <v>1684.62</v>
      </c>
    </row>
    <row r="1959" spans="1:5">
      <c r="A1959" s="712">
        <v>98013</v>
      </c>
      <c r="B1959" s="711" t="s">
        <v>6144</v>
      </c>
      <c r="C1959" s="711" t="s">
        <v>585</v>
      </c>
      <c r="D1959" s="711" t="s">
        <v>5884</v>
      </c>
      <c r="E1959" s="714">
        <v>1684.62</v>
      </c>
    </row>
    <row r="1960" spans="1:5">
      <c r="A1960" s="712">
        <v>98014</v>
      </c>
      <c r="B1960" s="711" t="s">
        <v>6145</v>
      </c>
      <c r="C1960" s="711" t="s">
        <v>269</v>
      </c>
      <c r="D1960" s="711" t="s">
        <v>5883</v>
      </c>
      <c r="E1960" s="714">
        <v>5101.99</v>
      </c>
    </row>
    <row r="1961" spans="1:5">
      <c r="A1961" s="712">
        <v>98014</v>
      </c>
      <c r="B1961" s="711" t="s">
        <v>6145</v>
      </c>
      <c r="C1961" s="711" t="s">
        <v>269</v>
      </c>
      <c r="D1961" s="711" t="s">
        <v>5883</v>
      </c>
      <c r="E1961" s="714">
        <v>5101.99</v>
      </c>
    </row>
    <row r="1962" spans="1:5">
      <c r="A1962" s="712">
        <v>98015</v>
      </c>
      <c r="B1962" s="711" t="s">
        <v>6146</v>
      </c>
      <c r="C1962" s="711" t="s">
        <v>585</v>
      </c>
      <c r="D1962" s="711" t="s">
        <v>5884</v>
      </c>
      <c r="E1962" s="714">
        <v>1869.05</v>
      </c>
    </row>
    <row r="1963" spans="1:5">
      <c r="A1963" s="712">
        <v>98015</v>
      </c>
      <c r="B1963" s="711" t="s">
        <v>6146</v>
      </c>
      <c r="C1963" s="711" t="s">
        <v>585</v>
      </c>
      <c r="D1963" s="711" t="s">
        <v>5884</v>
      </c>
      <c r="E1963" s="714">
        <v>1869.05</v>
      </c>
    </row>
    <row r="1964" spans="1:5">
      <c r="A1964" s="712">
        <v>98016</v>
      </c>
      <c r="B1964" s="711" t="s">
        <v>6147</v>
      </c>
      <c r="C1964" s="711" t="s">
        <v>269</v>
      </c>
      <c r="D1964" s="711" t="s">
        <v>5883</v>
      </c>
      <c r="E1964" s="714">
        <v>5770.38</v>
      </c>
    </row>
    <row r="1965" spans="1:5">
      <c r="A1965" s="712">
        <v>98016</v>
      </c>
      <c r="B1965" s="711" t="s">
        <v>6147</v>
      </c>
      <c r="C1965" s="711" t="s">
        <v>269</v>
      </c>
      <c r="D1965" s="711" t="s">
        <v>5883</v>
      </c>
      <c r="E1965" s="714">
        <v>5770.38</v>
      </c>
    </row>
    <row r="1966" spans="1:5">
      <c r="A1966" s="712">
        <v>98017</v>
      </c>
      <c r="B1966" s="711" t="s">
        <v>6148</v>
      </c>
      <c r="C1966" s="711" t="s">
        <v>585</v>
      </c>
      <c r="D1966" s="711" t="s">
        <v>5884</v>
      </c>
      <c r="E1966" s="714">
        <v>2053.4699999999998</v>
      </c>
    </row>
    <row r="1967" spans="1:5">
      <c r="A1967" s="712">
        <v>98017</v>
      </c>
      <c r="B1967" s="711" t="s">
        <v>6148</v>
      </c>
      <c r="C1967" s="711" t="s">
        <v>585</v>
      </c>
      <c r="D1967" s="711" t="s">
        <v>5884</v>
      </c>
      <c r="E1967" s="714">
        <v>2053.4699999999998</v>
      </c>
    </row>
    <row r="1968" spans="1:5">
      <c r="A1968" s="712">
        <v>98018</v>
      </c>
      <c r="B1968" s="711" t="s">
        <v>6149</v>
      </c>
      <c r="C1968" s="711" t="s">
        <v>269</v>
      </c>
      <c r="D1968" s="711" t="s">
        <v>5883</v>
      </c>
      <c r="E1968" s="714">
        <v>6432.09</v>
      </c>
    </row>
    <row r="1969" spans="1:5">
      <c r="A1969" s="712">
        <v>98018</v>
      </c>
      <c r="B1969" s="711" t="s">
        <v>6149</v>
      </c>
      <c r="C1969" s="711" t="s">
        <v>269</v>
      </c>
      <c r="D1969" s="711" t="s">
        <v>5883</v>
      </c>
      <c r="E1969" s="714">
        <v>6432.09</v>
      </c>
    </row>
    <row r="1970" spans="1:5">
      <c r="A1970" s="712">
        <v>98019</v>
      </c>
      <c r="B1970" s="711" t="s">
        <v>6150</v>
      </c>
      <c r="C1970" s="711" t="s">
        <v>585</v>
      </c>
      <c r="D1970" s="711" t="s">
        <v>5884</v>
      </c>
      <c r="E1970" s="714">
        <v>2254.91</v>
      </c>
    </row>
    <row r="1971" spans="1:5">
      <c r="A1971" s="712">
        <v>98019</v>
      </c>
      <c r="B1971" s="711" t="s">
        <v>6150</v>
      </c>
      <c r="C1971" s="711" t="s">
        <v>585</v>
      </c>
      <c r="D1971" s="711" t="s">
        <v>5884</v>
      </c>
      <c r="E1971" s="714">
        <v>2254.91</v>
      </c>
    </row>
    <row r="1972" spans="1:5">
      <c r="A1972" s="712">
        <v>98020</v>
      </c>
      <c r="B1972" s="711" t="s">
        <v>6151</v>
      </c>
      <c r="C1972" s="711" t="s">
        <v>269</v>
      </c>
      <c r="D1972" s="711" t="s">
        <v>5883</v>
      </c>
      <c r="E1972" s="714">
        <v>4566.72</v>
      </c>
    </row>
    <row r="1973" spans="1:5">
      <c r="A1973" s="712">
        <v>98020</v>
      </c>
      <c r="B1973" s="711" t="s">
        <v>6151</v>
      </c>
      <c r="C1973" s="711" t="s">
        <v>269</v>
      </c>
      <c r="D1973" s="711" t="s">
        <v>5883</v>
      </c>
      <c r="E1973" s="714">
        <v>4566.72</v>
      </c>
    </row>
    <row r="1974" spans="1:5">
      <c r="A1974" s="712">
        <v>98021</v>
      </c>
      <c r="B1974" s="711" t="s">
        <v>6152</v>
      </c>
      <c r="C1974" s="711" t="s">
        <v>585</v>
      </c>
      <c r="D1974" s="711" t="s">
        <v>5884</v>
      </c>
      <c r="E1974" s="714">
        <v>1701.69</v>
      </c>
    </row>
    <row r="1975" spans="1:5">
      <c r="A1975" s="712">
        <v>98021</v>
      </c>
      <c r="B1975" s="711" t="s">
        <v>6152</v>
      </c>
      <c r="C1975" s="711" t="s">
        <v>585</v>
      </c>
      <c r="D1975" s="711" t="s">
        <v>5884</v>
      </c>
      <c r="E1975" s="714">
        <v>1701.69</v>
      </c>
    </row>
    <row r="1976" spans="1:5">
      <c r="A1976" s="712">
        <v>98022</v>
      </c>
      <c r="B1976" s="711" t="s">
        <v>6153</v>
      </c>
      <c r="C1976" s="711" t="s">
        <v>269</v>
      </c>
      <c r="D1976" s="711" t="s">
        <v>5883</v>
      </c>
      <c r="E1976" s="714">
        <v>5365.64</v>
      </c>
    </row>
    <row r="1977" spans="1:5">
      <c r="A1977" s="712">
        <v>98022</v>
      </c>
      <c r="B1977" s="711" t="s">
        <v>6153</v>
      </c>
      <c r="C1977" s="711" t="s">
        <v>269</v>
      </c>
      <c r="D1977" s="711" t="s">
        <v>5883</v>
      </c>
      <c r="E1977" s="714">
        <v>5365.64</v>
      </c>
    </row>
    <row r="1978" spans="1:5">
      <c r="A1978" s="712">
        <v>98023</v>
      </c>
      <c r="B1978" s="711" t="s">
        <v>6154</v>
      </c>
      <c r="C1978" s="711" t="s">
        <v>585</v>
      </c>
      <c r="D1978" s="711" t="s">
        <v>5884</v>
      </c>
      <c r="E1978" s="714">
        <v>1886.05</v>
      </c>
    </row>
    <row r="1979" spans="1:5">
      <c r="A1979" s="712">
        <v>98023</v>
      </c>
      <c r="B1979" s="711" t="s">
        <v>6154</v>
      </c>
      <c r="C1979" s="711" t="s">
        <v>585</v>
      </c>
      <c r="D1979" s="711" t="s">
        <v>5884</v>
      </c>
      <c r="E1979" s="714">
        <v>1886.05</v>
      </c>
    </row>
    <row r="1980" spans="1:5">
      <c r="A1980" s="712">
        <v>98024</v>
      </c>
      <c r="B1980" s="711" t="s">
        <v>6155</v>
      </c>
      <c r="C1980" s="711" t="s">
        <v>269</v>
      </c>
      <c r="D1980" s="711" t="s">
        <v>5883</v>
      </c>
      <c r="E1980" s="714">
        <v>6192.03</v>
      </c>
    </row>
    <row r="1981" spans="1:5">
      <c r="A1981" s="712">
        <v>98024</v>
      </c>
      <c r="B1981" s="711" t="s">
        <v>6155</v>
      </c>
      <c r="C1981" s="711" t="s">
        <v>269</v>
      </c>
      <c r="D1981" s="711" t="s">
        <v>5883</v>
      </c>
      <c r="E1981" s="714">
        <v>6192.03</v>
      </c>
    </row>
    <row r="1982" spans="1:5">
      <c r="A1982" s="712">
        <v>98025</v>
      </c>
      <c r="B1982" s="711" t="s">
        <v>6156</v>
      </c>
      <c r="C1982" s="711" t="s">
        <v>585</v>
      </c>
      <c r="D1982" s="711" t="s">
        <v>5884</v>
      </c>
      <c r="E1982" s="714">
        <v>2070.54</v>
      </c>
    </row>
    <row r="1983" spans="1:5">
      <c r="A1983" s="712">
        <v>98025</v>
      </c>
      <c r="B1983" s="711" t="s">
        <v>6156</v>
      </c>
      <c r="C1983" s="711" t="s">
        <v>585</v>
      </c>
      <c r="D1983" s="711" t="s">
        <v>5884</v>
      </c>
      <c r="E1983" s="714">
        <v>2070.54</v>
      </c>
    </row>
    <row r="1984" spans="1:5">
      <c r="A1984" s="712">
        <v>98026</v>
      </c>
      <c r="B1984" s="711" t="s">
        <v>6157</v>
      </c>
      <c r="C1984" s="711" t="s">
        <v>269</v>
      </c>
      <c r="D1984" s="711" t="s">
        <v>5883</v>
      </c>
      <c r="E1984" s="714">
        <v>6990.25</v>
      </c>
    </row>
    <row r="1985" spans="1:5">
      <c r="A1985" s="712">
        <v>98026</v>
      </c>
      <c r="B1985" s="711" t="s">
        <v>6157</v>
      </c>
      <c r="C1985" s="711" t="s">
        <v>269</v>
      </c>
      <c r="D1985" s="711" t="s">
        <v>5883</v>
      </c>
      <c r="E1985" s="714">
        <v>6990.25</v>
      </c>
    </row>
    <row r="1986" spans="1:5">
      <c r="A1986" s="712">
        <v>98027</v>
      </c>
      <c r="B1986" s="711" t="s">
        <v>6158</v>
      </c>
      <c r="C1986" s="711" t="s">
        <v>585</v>
      </c>
      <c r="D1986" s="711" t="s">
        <v>5884</v>
      </c>
      <c r="E1986" s="714">
        <v>2254.91</v>
      </c>
    </row>
    <row r="1987" spans="1:5">
      <c r="A1987" s="712">
        <v>98027</v>
      </c>
      <c r="B1987" s="711" t="s">
        <v>6158</v>
      </c>
      <c r="C1987" s="711" t="s">
        <v>585</v>
      </c>
      <c r="D1987" s="711" t="s">
        <v>5884</v>
      </c>
      <c r="E1987" s="714">
        <v>2254.91</v>
      </c>
    </row>
    <row r="1988" spans="1:5">
      <c r="A1988" s="712">
        <v>98028</v>
      </c>
      <c r="B1988" s="711" t="s">
        <v>6159</v>
      </c>
      <c r="C1988" s="711" t="s">
        <v>269</v>
      </c>
      <c r="D1988" s="711" t="s">
        <v>5883</v>
      </c>
      <c r="E1988" s="714">
        <v>7788.54</v>
      </c>
    </row>
    <row r="1989" spans="1:5">
      <c r="A1989" s="712">
        <v>98028</v>
      </c>
      <c r="B1989" s="711" t="s">
        <v>6159</v>
      </c>
      <c r="C1989" s="711" t="s">
        <v>269</v>
      </c>
      <c r="D1989" s="711" t="s">
        <v>5883</v>
      </c>
      <c r="E1989" s="714">
        <v>7788.54</v>
      </c>
    </row>
    <row r="1990" spans="1:5">
      <c r="A1990" s="712">
        <v>98029</v>
      </c>
      <c r="B1990" s="711" t="s">
        <v>6160</v>
      </c>
      <c r="C1990" s="711" t="s">
        <v>585</v>
      </c>
      <c r="D1990" s="711" t="s">
        <v>5884</v>
      </c>
      <c r="E1990" s="714">
        <v>2442.88</v>
      </c>
    </row>
    <row r="1991" spans="1:5">
      <c r="A1991" s="712">
        <v>98029</v>
      </c>
      <c r="B1991" s="711" t="s">
        <v>6160</v>
      </c>
      <c r="C1991" s="711" t="s">
        <v>585</v>
      </c>
      <c r="D1991" s="711" t="s">
        <v>5884</v>
      </c>
      <c r="E1991" s="714">
        <v>2442.88</v>
      </c>
    </row>
    <row r="1992" spans="1:5">
      <c r="A1992" s="712">
        <v>98030</v>
      </c>
      <c r="B1992" s="711" t="s">
        <v>6161</v>
      </c>
      <c r="C1992" s="711" t="s">
        <v>269</v>
      </c>
      <c r="D1992" s="711" t="s">
        <v>5883</v>
      </c>
      <c r="E1992" s="714">
        <v>6340.45</v>
      </c>
    </row>
    <row r="1993" spans="1:5">
      <c r="A1993" s="712">
        <v>98030</v>
      </c>
      <c r="B1993" s="711" t="s">
        <v>6161</v>
      </c>
      <c r="C1993" s="711" t="s">
        <v>269</v>
      </c>
      <c r="D1993" s="711" t="s">
        <v>5883</v>
      </c>
      <c r="E1993" s="714">
        <v>6340.45</v>
      </c>
    </row>
    <row r="1994" spans="1:5">
      <c r="A1994" s="712">
        <v>98031</v>
      </c>
      <c r="B1994" s="711" t="s">
        <v>6162</v>
      </c>
      <c r="C1994" s="711" t="s">
        <v>585</v>
      </c>
      <c r="D1994" s="711" t="s">
        <v>5884</v>
      </c>
      <c r="E1994" s="714">
        <v>2074.08</v>
      </c>
    </row>
    <row r="1995" spans="1:5">
      <c r="A1995" s="712">
        <v>98031</v>
      </c>
      <c r="B1995" s="711" t="s">
        <v>6162</v>
      </c>
      <c r="C1995" s="711" t="s">
        <v>585</v>
      </c>
      <c r="D1995" s="711" t="s">
        <v>5884</v>
      </c>
      <c r="E1995" s="714">
        <v>2074.08</v>
      </c>
    </row>
    <row r="1996" spans="1:5">
      <c r="A1996" s="712">
        <v>98032</v>
      </c>
      <c r="B1996" s="711" t="s">
        <v>6163</v>
      </c>
      <c r="C1996" s="711" t="s">
        <v>269</v>
      </c>
      <c r="D1996" s="711" t="s">
        <v>5883</v>
      </c>
      <c r="E1996" s="714">
        <v>7302.56</v>
      </c>
    </row>
    <row r="1997" spans="1:5">
      <c r="A1997" s="712">
        <v>98032</v>
      </c>
      <c r="B1997" s="711" t="s">
        <v>6163</v>
      </c>
      <c r="C1997" s="711" t="s">
        <v>269</v>
      </c>
      <c r="D1997" s="711" t="s">
        <v>5883</v>
      </c>
      <c r="E1997" s="714">
        <v>7302.56</v>
      </c>
    </row>
    <row r="1998" spans="1:5">
      <c r="A1998" s="712">
        <v>98033</v>
      </c>
      <c r="B1998" s="711" t="s">
        <v>6164</v>
      </c>
      <c r="C1998" s="711" t="s">
        <v>585</v>
      </c>
      <c r="D1998" s="711" t="s">
        <v>5884</v>
      </c>
      <c r="E1998" s="714">
        <v>2258.4699999999998</v>
      </c>
    </row>
    <row r="1999" spans="1:5">
      <c r="A1999" s="712">
        <v>98033</v>
      </c>
      <c r="B1999" s="711" t="s">
        <v>6164</v>
      </c>
      <c r="C1999" s="711" t="s">
        <v>585</v>
      </c>
      <c r="D1999" s="711" t="s">
        <v>5884</v>
      </c>
      <c r="E1999" s="714">
        <v>2258.4699999999998</v>
      </c>
    </row>
    <row r="2000" spans="1:5">
      <c r="A2000" s="712">
        <v>98034</v>
      </c>
      <c r="B2000" s="711" t="s">
        <v>6165</v>
      </c>
      <c r="C2000" s="711" t="s">
        <v>269</v>
      </c>
      <c r="D2000" s="711" t="s">
        <v>5883</v>
      </c>
      <c r="E2000" s="714">
        <v>8264.65</v>
      </c>
    </row>
    <row r="2001" spans="1:5">
      <c r="A2001" s="712">
        <v>98034</v>
      </c>
      <c r="B2001" s="711" t="s">
        <v>6165</v>
      </c>
      <c r="C2001" s="711" t="s">
        <v>269</v>
      </c>
      <c r="D2001" s="711" t="s">
        <v>5883</v>
      </c>
      <c r="E2001" s="714">
        <v>8264.65</v>
      </c>
    </row>
    <row r="2002" spans="1:5">
      <c r="A2002" s="712">
        <v>98035</v>
      </c>
      <c r="B2002" s="711" t="s">
        <v>6166</v>
      </c>
      <c r="C2002" s="711" t="s">
        <v>585</v>
      </c>
      <c r="D2002" s="711" t="s">
        <v>5884</v>
      </c>
      <c r="E2002" s="714">
        <v>2442.88</v>
      </c>
    </row>
    <row r="2003" spans="1:5">
      <c r="A2003" s="712">
        <v>98035</v>
      </c>
      <c r="B2003" s="711" t="s">
        <v>6166</v>
      </c>
      <c r="C2003" s="711" t="s">
        <v>585</v>
      </c>
      <c r="D2003" s="711" t="s">
        <v>5884</v>
      </c>
      <c r="E2003" s="714">
        <v>2442.88</v>
      </c>
    </row>
    <row r="2004" spans="1:5">
      <c r="A2004" s="712">
        <v>98036</v>
      </c>
      <c r="B2004" s="711" t="s">
        <v>6167</v>
      </c>
      <c r="C2004" s="711" t="s">
        <v>269</v>
      </c>
      <c r="D2004" s="711" t="s">
        <v>5883</v>
      </c>
      <c r="E2004" s="714">
        <v>9226.76</v>
      </c>
    </row>
    <row r="2005" spans="1:5">
      <c r="A2005" s="712">
        <v>98036</v>
      </c>
      <c r="B2005" s="711" t="s">
        <v>6167</v>
      </c>
      <c r="C2005" s="711" t="s">
        <v>269</v>
      </c>
      <c r="D2005" s="711" t="s">
        <v>5883</v>
      </c>
      <c r="E2005" s="714">
        <v>9226.76</v>
      </c>
    </row>
    <row r="2006" spans="1:5">
      <c r="A2006" s="712">
        <v>98037</v>
      </c>
      <c r="B2006" s="711" t="s">
        <v>6168</v>
      </c>
      <c r="C2006" s="711" t="s">
        <v>585</v>
      </c>
      <c r="D2006" s="711" t="s">
        <v>5884</v>
      </c>
      <c r="E2006" s="714">
        <v>2630.84</v>
      </c>
    </row>
    <row r="2007" spans="1:5">
      <c r="A2007" s="712">
        <v>98037</v>
      </c>
      <c r="B2007" s="711" t="s">
        <v>6168</v>
      </c>
      <c r="C2007" s="711" t="s">
        <v>585</v>
      </c>
      <c r="D2007" s="711" t="s">
        <v>5884</v>
      </c>
      <c r="E2007" s="714">
        <v>2630.84</v>
      </c>
    </row>
    <row r="2008" spans="1:5">
      <c r="A2008" s="712">
        <v>98038</v>
      </c>
      <c r="B2008" s="711" t="s">
        <v>6169</v>
      </c>
      <c r="C2008" s="711" t="s">
        <v>269</v>
      </c>
      <c r="D2008" s="711" t="s">
        <v>5883</v>
      </c>
      <c r="E2008" s="714">
        <v>8440.2000000000007</v>
      </c>
    </row>
    <row r="2009" spans="1:5">
      <c r="A2009" s="712">
        <v>98038</v>
      </c>
      <c r="B2009" s="711" t="s">
        <v>6169</v>
      </c>
      <c r="C2009" s="711" t="s">
        <v>269</v>
      </c>
      <c r="D2009" s="711" t="s">
        <v>5883</v>
      </c>
      <c r="E2009" s="714">
        <v>8440.2000000000007</v>
      </c>
    </row>
    <row r="2010" spans="1:5">
      <c r="A2010" s="712">
        <v>98039</v>
      </c>
      <c r="B2010" s="711" t="s">
        <v>6170</v>
      </c>
      <c r="C2010" s="711" t="s">
        <v>585</v>
      </c>
      <c r="D2010" s="711" t="s">
        <v>5884</v>
      </c>
      <c r="E2010" s="714">
        <v>2446.44</v>
      </c>
    </row>
    <row r="2011" spans="1:5">
      <c r="A2011" s="712">
        <v>98039</v>
      </c>
      <c r="B2011" s="711" t="s">
        <v>6170</v>
      </c>
      <c r="C2011" s="711" t="s">
        <v>585</v>
      </c>
      <c r="D2011" s="711" t="s">
        <v>5884</v>
      </c>
      <c r="E2011" s="714">
        <v>2446.44</v>
      </c>
    </row>
    <row r="2012" spans="1:5">
      <c r="A2012" s="712">
        <v>98040</v>
      </c>
      <c r="B2012" s="711" t="s">
        <v>6171</v>
      </c>
      <c r="C2012" s="711" t="s">
        <v>269</v>
      </c>
      <c r="D2012" s="711" t="s">
        <v>5883</v>
      </c>
      <c r="E2012" s="714">
        <v>9547.09</v>
      </c>
    </row>
    <row r="2013" spans="1:5">
      <c r="A2013" s="712">
        <v>98040</v>
      </c>
      <c r="B2013" s="711" t="s">
        <v>6171</v>
      </c>
      <c r="C2013" s="711" t="s">
        <v>269</v>
      </c>
      <c r="D2013" s="711" t="s">
        <v>5883</v>
      </c>
      <c r="E2013" s="714">
        <v>9547.09</v>
      </c>
    </row>
    <row r="2014" spans="1:5">
      <c r="A2014" s="712">
        <v>98041</v>
      </c>
      <c r="B2014" s="711" t="s">
        <v>6172</v>
      </c>
      <c r="C2014" s="711" t="s">
        <v>585</v>
      </c>
      <c r="D2014" s="711" t="s">
        <v>5884</v>
      </c>
      <c r="E2014" s="714">
        <v>2630.84</v>
      </c>
    </row>
    <row r="2015" spans="1:5">
      <c r="A2015" s="712">
        <v>98041</v>
      </c>
      <c r="B2015" s="711" t="s">
        <v>6172</v>
      </c>
      <c r="C2015" s="711" t="s">
        <v>585</v>
      </c>
      <c r="D2015" s="711" t="s">
        <v>5884</v>
      </c>
      <c r="E2015" s="714">
        <v>2630.84</v>
      </c>
    </row>
    <row r="2016" spans="1:5">
      <c r="A2016" s="712">
        <v>98042</v>
      </c>
      <c r="B2016" s="711" t="s">
        <v>6173</v>
      </c>
      <c r="C2016" s="711" t="s">
        <v>269</v>
      </c>
      <c r="D2016" s="711" t="s">
        <v>5883</v>
      </c>
      <c r="E2016" s="714">
        <v>10653.99</v>
      </c>
    </row>
    <row r="2017" spans="1:5">
      <c r="A2017" s="712">
        <v>98042</v>
      </c>
      <c r="B2017" s="711" t="s">
        <v>6173</v>
      </c>
      <c r="C2017" s="711" t="s">
        <v>269</v>
      </c>
      <c r="D2017" s="711" t="s">
        <v>5883</v>
      </c>
      <c r="E2017" s="714">
        <v>10653.99</v>
      </c>
    </row>
    <row r="2018" spans="1:5">
      <c r="A2018" s="712">
        <v>98043</v>
      </c>
      <c r="B2018" s="711" t="s">
        <v>6174</v>
      </c>
      <c r="C2018" s="711" t="s">
        <v>585</v>
      </c>
      <c r="D2018" s="711" t="s">
        <v>5884</v>
      </c>
      <c r="E2018" s="714">
        <v>2818.85</v>
      </c>
    </row>
    <row r="2019" spans="1:5">
      <c r="A2019" s="712">
        <v>98043</v>
      </c>
      <c r="B2019" s="711" t="s">
        <v>6174</v>
      </c>
      <c r="C2019" s="711" t="s">
        <v>585</v>
      </c>
      <c r="D2019" s="711" t="s">
        <v>5884</v>
      </c>
      <c r="E2019" s="714">
        <v>2818.85</v>
      </c>
    </row>
    <row r="2020" spans="1:5">
      <c r="A2020" s="712">
        <v>98044</v>
      </c>
      <c r="B2020" s="711" t="s">
        <v>6175</v>
      </c>
      <c r="C2020" s="711" t="s">
        <v>269</v>
      </c>
      <c r="D2020" s="711" t="s">
        <v>5883</v>
      </c>
      <c r="E2020" s="714">
        <v>10822.96</v>
      </c>
    </row>
    <row r="2021" spans="1:5">
      <c r="A2021" s="712">
        <v>98044</v>
      </c>
      <c r="B2021" s="711" t="s">
        <v>6175</v>
      </c>
      <c r="C2021" s="711" t="s">
        <v>269</v>
      </c>
      <c r="D2021" s="711" t="s">
        <v>5883</v>
      </c>
      <c r="E2021" s="714">
        <v>10822.96</v>
      </c>
    </row>
    <row r="2022" spans="1:5">
      <c r="A2022" s="712">
        <v>98045</v>
      </c>
      <c r="B2022" s="711" t="s">
        <v>6176</v>
      </c>
      <c r="C2022" s="711" t="s">
        <v>585</v>
      </c>
      <c r="D2022" s="711" t="s">
        <v>5884</v>
      </c>
      <c r="E2022" s="714">
        <v>2818.85</v>
      </c>
    </row>
    <row r="2023" spans="1:5">
      <c r="A2023" s="712">
        <v>98045</v>
      </c>
      <c r="B2023" s="711" t="s">
        <v>6176</v>
      </c>
      <c r="C2023" s="711" t="s">
        <v>585</v>
      </c>
      <c r="D2023" s="711" t="s">
        <v>5884</v>
      </c>
      <c r="E2023" s="714">
        <v>2818.85</v>
      </c>
    </row>
    <row r="2024" spans="1:5">
      <c r="A2024" s="712">
        <v>98046</v>
      </c>
      <c r="B2024" s="711" t="s">
        <v>6177</v>
      </c>
      <c r="C2024" s="711" t="s">
        <v>269</v>
      </c>
      <c r="D2024" s="711" t="s">
        <v>5883</v>
      </c>
      <c r="E2024" s="714">
        <v>12081.13</v>
      </c>
    </row>
    <row r="2025" spans="1:5">
      <c r="A2025" s="712">
        <v>98046</v>
      </c>
      <c r="B2025" s="711" t="s">
        <v>6177</v>
      </c>
      <c r="C2025" s="711" t="s">
        <v>269</v>
      </c>
      <c r="D2025" s="711" t="s">
        <v>5883</v>
      </c>
      <c r="E2025" s="714">
        <v>12081.13</v>
      </c>
    </row>
    <row r="2026" spans="1:5">
      <c r="A2026" s="712">
        <v>98047</v>
      </c>
      <c r="B2026" s="711" t="s">
        <v>6178</v>
      </c>
      <c r="C2026" s="711" t="s">
        <v>585</v>
      </c>
      <c r="D2026" s="711" t="s">
        <v>5884</v>
      </c>
      <c r="E2026" s="714">
        <v>3006.83</v>
      </c>
    </row>
    <row r="2027" spans="1:5">
      <c r="A2027" s="712">
        <v>98047</v>
      </c>
      <c r="B2027" s="711" t="s">
        <v>6178</v>
      </c>
      <c r="C2027" s="711" t="s">
        <v>585</v>
      </c>
      <c r="D2027" s="711" t="s">
        <v>5884</v>
      </c>
      <c r="E2027" s="714">
        <v>3006.83</v>
      </c>
    </row>
    <row r="2028" spans="1:5">
      <c r="A2028" s="712">
        <v>98048</v>
      </c>
      <c r="B2028" s="711" t="s">
        <v>6179</v>
      </c>
      <c r="C2028" s="711" t="s">
        <v>269</v>
      </c>
      <c r="D2028" s="711" t="s">
        <v>5883</v>
      </c>
      <c r="E2028" s="714">
        <v>14083.11</v>
      </c>
    </row>
    <row r="2029" spans="1:5">
      <c r="A2029" s="712">
        <v>98048</v>
      </c>
      <c r="B2029" s="711" t="s">
        <v>6179</v>
      </c>
      <c r="C2029" s="711" t="s">
        <v>269</v>
      </c>
      <c r="D2029" s="711" t="s">
        <v>5883</v>
      </c>
      <c r="E2029" s="714">
        <v>14083.11</v>
      </c>
    </row>
    <row r="2030" spans="1:5">
      <c r="A2030" s="712">
        <v>98049</v>
      </c>
      <c r="B2030" s="711" t="s">
        <v>6180</v>
      </c>
      <c r="C2030" s="711" t="s">
        <v>585</v>
      </c>
      <c r="D2030" s="711" t="s">
        <v>5884</v>
      </c>
      <c r="E2030" s="714">
        <v>3160.02</v>
      </c>
    </row>
    <row r="2031" spans="1:5">
      <c r="A2031" s="712">
        <v>98049</v>
      </c>
      <c r="B2031" s="711" t="s">
        <v>6180</v>
      </c>
      <c r="C2031" s="711" t="s">
        <v>585</v>
      </c>
      <c r="D2031" s="711" t="s">
        <v>5884</v>
      </c>
      <c r="E2031" s="714">
        <v>3160.02</v>
      </c>
    </row>
    <row r="2032" spans="1:5">
      <c r="A2032" s="712">
        <v>98050</v>
      </c>
      <c r="B2032" s="711" t="s">
        <v>6181</v>
      </c>
      <c r="C2032" s="711" t="s">
        <v>585</v>
      </c>
      <c r="D2032" s="711" t="s">
        <v>5883</v>
      </c>
      <c r="E2032" s="713">
        <v>196.58</v>
      </c>
    </row>
    <row r="2033" spans="1:5">
      <c r="A2033" s="712">
        <v>98050</v>
      </c>
      <c r="B2033" s="711" t="s">
        <v>6181</v>
      </c>
      <c r="C2033" s="711" t="s">
        <v>585</v>
      </c>
      <c r="D2033" s="711" t="s">
        <v>5883</v>
      </c>
      <c r="E2033" s="713">
        <v>196.58</v>
      </c>
    </row>
    <row r="2034" spans="1:5">
      <c r="A2034" s="712">
        <v>98051</v>
      </c>
      <c r="B2034" s="711" t="s">
        <v>6182</v>
      </c>
      <c r="C2034" s="711" t="s">
        <v>585</v>
      </c>
      <c r="D2034" s="711" t="s">
        <v>5884</v>
      </c>
      <c r="E2034" s="713">
        <v>758.55</v>
      </c>
    </row>
    <row r="2035" spans="1:5">
      <c r="A2035" s="712">
        <v>98051</v>
      </c>
      <c r="B2035" s="711" t="s">
        <v>6182</v>
      </c>
      <c r="C2035" s="711" t="s">
        <v>585</v>
      </c>
      <c r="D2035" s="711" t="s">
        <v>5884</v>
      </c>
      <c r="E2035" s="713">
        <v>758.55</v>
      </c>
    </row>
    <row r="2036" spans="1:5">
      <c r="A2036" s="712">
        <v>98405</v>
      </c>
      <c r="B2036" s="711" t="s">
        <v>6183</v>
      </c>
      <c r="C2036" s="711" t="s">
        <v>269</v>
      </c>
      <c r="D2036" s="711" t="s">
        <v>5883</v>
      </c>
      <c r="E2036" s="714">
        <v>2019.91</v>
      </c>
    </row>
    <row r="2037" spans="1:5">
      <c r="A2037" s="712">
        <v>98405</v>
      </c>
      <c r="B2037" s="711" t="s">
        <v>6183</v>
      </c>
      <c r="C2037" s="711" t="s">
        <v>269</v>
      </c>
      <c r="D2037" s="711" t="s">
        <v>5883</v>
      </c>
      <c r="E2037" s="714">
        <v>2019.91</v>
      </c>
    </row>
    <row r="2038" spans="1:5">
      <c r="A2038" s="712">
        <v>98406</v>
      </c>
      <c r="B2038" s="711" t="s">
        <v>6184</v>
      </c>
      <c r="C2038" s="711" t="s">
        <v>269</v>
      </c>
      <c r="D2038" s="711" t="s">
        <v>5883</v>
      </c>
      <c r="E2038" s="714">
        <v>4612.6000000000004</v>
      </c>
    </row>
    <row r="2039" spans="1:5">
      <c r="A2039" s="712">
        <v>98406</v>
      </c>
      <c r="B2039" s="711" t="s">
        <v>6184</v>
      </c>
      <c r="C2039" s="711" t="s">
        <v>269</v>
      </c>
      <c r="D2039" s="711" t="s">
        <v>5883</v>
      </c>
      <c r="E2039" s="714">
        <v>4612.6000000000004</v>
      </c>
    </row>
    <row r="2040" spans="1:5">
      <c r="A2040" s="712">
        <v>98407</v>
      </c>
      <c r="B2040" s="711" t="s">
        <v>6185</v>
      </c>
      <c r="C2040" s="711" t="s">
        <v>269</v>
      </c>
      <c r="D2040" s="711" t="s">
        <v>5883</v>
      </c>
      <c r="E2040" s="714">
        <v>3014.86</v>
      </c>
    </row>
    <row r="2041" spans="1:5">
      <c r="A2041" s="712">
        <v>98407</v>
      </c>
      <c r="B2041" s="711" t="s">
        <v>6185</v>
      </c>
      <c r="C2041" s="711" t="s">
        <v>269</v>
      </c>
      <c r="D2041" s="711" t="s">
        <v>5883</v>
      </c>
      <c r="E2041" s="714">
        <v>3014.86</v>
      </c>
    </row>
    <row r="2042" spans="1:5">
      <c r="A2042" s="712">
        <v>98408</v>
      </c>
      <c r="B2042" s="711" t="s">
        <v>6186</v>
      </c>
      <c r="C2042" s="711" t="s">
        <v>269</v>
      </c>
      <c r="D2042" s="711" t="s">
        <v>5883</v>
      </c>
      <c r="E2042" s="714">
        <v>3540.62</v>
      </c>
    </row>
    <row r="2043" spans="1:5">
      <c r="A2043" s="712">
        <v>98408</v>
      </c>
      <c r="B2043" s="711" t="s">
        <v>6186</v>
      </c>
      <c r="C2043" s="711" t="s">
        <v>269</v>
      </c>
      <c r="D2043" s="711" t="s">
        <v>5883</v>
      </c>
      <c r="E2043" s="714">
        <v>3540.62</v>
      </c>
    </row>
    <row r="2044" spans="1:5">
      <c r="A2044" s="712">
        <v>98409</v>
      </c>
      <c r="B2044" s="711" t="s">
        <v>6187</v>
      </c>
      <c r="C2044" s="711" t="s">
        <v>585</v>
      </c>
      <c r="D2044" s="711" t="s">
        <v>5883</v>
      </c>
      <c r="E2044" s="713">
        <v>268.60000000000002</v>
      </c>
    </row>
    <row r="2045" spans="1:5">
      <c r="A2045" s="712">
        <v>98409</v>
      </c>
      <c r="B2045" s="711" t="s">
        <v>6187</v>
      </c>
      <c r="C2045" s="711" t="s">
        <v>585</v>
      </c>
      <c r="D2045" s="711" t="s">
        <v>5883</v>
      </c>
      <c r="E2045" s="713">
        <v>268.60000000000002</v>
      </c>
    </row>
    <row r="2046" spans="1:5">
      <c r="A2046" s="712">
        <v>98410</v>
      </c>
      <c r="B2046" s="711" t="s">
        <v>6188</v>
      </c>
      <c r="C2046" s="711" t="s">
        <v>269</v>
      </c>
      <c r="D2046" s="711" t="s">
        <v>5883</v>
      </c>
      <c r="E2046" s="713">
        <v>894.7</v>
      </c>
    </row>
    <row r="2047" spans="1:5">
      <c r="A2047" s="712">
        <v>98410</v>
      </c>
      <c r="B2047" s="711" t="s">
        <v>6188</v>
      </c>
      <c r="C2047" s="711" t="s">
        <v>269</v>
      </c>
      <c r="D2047" s="711" t="s">
        <v>5883</v>
      </c>
      <c r="E2047" s="713">
        <v>894.7</v>
      </c>
    </row>
    <row r="2048" spans="1:5">
      <c r="A2048" s="712">
        <v>98414</v>
      </c>
      <c r="B2048" s="711" t="s">
        <v>6189</v>
      </c>
      <c r="C2048" s="711" t="s">
        <v>269</v>
      </c>
      <c r="D2048" s="711" t="s">
        <v>5883</v>
      </c>
      <c r="E2048" s="713">
        <v>883.07</v>
      </c>
    </row>
    <row r="2049" spans="1:5">
      <c r="A2049" s="712">
        <v>98414</v>
      </c>
      <c r="B2049" s="711" t="s">
        <v>6189</v>
      </c>
      <c r="C2049" s="711" t="s">
        <v>269</v>
      </c>
      <c r="D2049" s="711" t="s">
        <v>5883</v>
      </c>
      <c r="E2049" s="713">
        <v>883.07</v>
      </c>
    </row>
    <row r="2050" spans="1:5">
      <c r="A2050" s="712">
        <v>98415</v>
      </c>
      <c r="B2050" s="711" t="s">
        <v>2079</v>
      </c>
      <c r="C2050" s="711" t="s">
        <v>269</v>
      </c>
      <c r="D2050" s="711" t="s">
        <v>5883</v>
      </c>
      <c r="E2050" s="714">
        <v>1044.5</v>
      </c>
    </row>
    <row r="2051" spans="1:5">
      <c r="A2051" s="712">
        <v>98415</v>
      </c>
      <c r="B2051" s="711" t="s">
        <v>2079</v>
      </c>
      <c r="C2051" s="711" t="s">
        <v>269</v>
      </c>
      <c r="D2051" s="711" t="s">
        <v>5883</v>
      </c>
      <c r="E2051" s="714">
        <v>1044.5</v>
      </c>
    </row>
    <row r="2052" spans="1:5">
      <c r="A2052" s="712">
        <v>98416</v>
      </c>
      <c r="B2052" s="711" t="s">
        <v>2080</v>
      </c>
      <c r="C2052" s="711" t="s">
        <v>269</v>
      </c>
      <c r="D2052" s="711" t="s">
        <v>5883</v>
      </c>
      <c r="E2052" s="714">
        <v>1060.54</v>
      </c>
    </row>
    <row r="2053" spans="1:5">
      <c r="A2053" s="712">
        <v>98416</v>
      </c>
      <c r="B2053" s="711" t="s">
        <v>2080</v>
      </c>
      <c r="C2053" s="711" t="s">
        <v>269</v>
      </c>
      <c r="D2053" s="711" t="s">
        <v>5883</v>
      </c>
      <c r="E2053" s="714">
        <v>1060.54</v>
      </c>
    </row>
    <row r="2054" spans="1:5">
      <c r="A2054" s="712">
        <v>98417</v>
      </c>
      <c r="B2054" s="711" t="s">
        <v>2081</v>
      </c>
      <c r="C2054" s="711" t="s">
        <v>269</v>
      </c>
      <c r="D2054" s="711" t="s">
        <v>5883</v>
      </c>
      <c r="E2054" s="714">
        <v>1238.01</v>
      </c>
    </row>
    <row r="2055" spans="1:5">
      <c r="A2055" s="712">
        <v>98417</v>
      </c>
      <c r="B2055" s="711" t="s">
        <v>2081</v>
      </c>
      <c r="C2055" s="711" t="s">
        <v>269</v>
      </c>
      <c r="D2055" s="711" t="s">
        <v>5883</v>
      </c>
      <c r="E2055" s="714">
        <v>1238.01</v>
      </c>
    </row>
    <row r="2056" spans="1:5">
      <c r="A2056" s="712">
        <v>98418</v>
      </c>
      <c r="B2056" s="711" t="s">
        <v>2082</v>
      </c>
      <c r="C2056" s="711" t="s">
        <v>269</v>
      </c>
      <c r="D2056" s="711" t="s">
        <v>5883</v>
      </c>
      <c r="E2056" s="714">
        <v>1336.3</v>
      </c>
    </row>
    <row r="2057" spans="1:5">
      <c r="A2057" s="712">
        <v>98418</v>
      </c>
      <c r="B2057" s="711" t="s">
        <v>2082</v>
      </c>
      <c r="C2057" s="711" t="s">
        <v>269</v>
      </c>
      <c r="D2057" s="711" t="s">
        <v>5883</v>
      </c>
      <c r="E2057" s="714">
        <v>1336.3</v>
      </c>
    </row>
    <row r="2058" spans="1:5">
      <c r="A2058" s="712">
        <v>98419</v>
      </c>
      <c r="B2058" s="711" t="s">
        <v>2083</v>
      </c>
      <c r="C2058" s="711" t="s">
        <v>269</v>
      </c>
      <c r="D2058" s="711" t="s">
        <v>5883</v>
      </c>
      <c r="E2058" s="714">
        <v>1434.59</v>
      </c>
    </row>
    <row r="2059" spans="1:5">
      <c r="A2059" s="712">
        <v>98419</v>
      </c>
      <c r="B2059" s="711" t="s">
        <v>2083</v>
      </c>
      <c r="C2059" s="711" t="s">
        <v>269</v>
      </c>
      <c r="D2059" s="711" t="s">
        <v>5883</v>
      </c>
      <c r="E2059" s="714">
        <v>1434.59</v>
      </c>
    </row>
    <row r="2060" spans="1:5">
      <c r="A2060" s="712">
        <v>98420</v>
      </c>
      <c r="B2060" s="711" t="s">
        <v>2084</v>
      </c>
      <c r="C2060" s="711" t="s">
        <v>269</v>
      </c>
      <c r="D2060" s="711" t="s">
        <v>5883</v>
      </c>
      <c r="E2060" s="714">
        <v>1472.58</v>
      </c>
    </row>
    <row r="2061" spans="1:5">
      <c r="A2061" s="712">
        <v>98420</v>
      </c>
      <c r="B2061" s="711" t="s">
        <v>2084</v>
      </c>
      <c r="C2061" s="711" t="s">
        <v>269</v>
      </c>
      <c r="D2061" s="711" t="s">
        <v>5883</v>
      </c>
      <c r="E2061" s="714">
        <v>1472.58</v>
      </c>
    </row>
    <row r="2062" spans="1:5">
      <c r="A2062" s="712">
        <v>98421</v>
      </c>
      <c r="B2062" s="711" t="s">
        <v>2085</v>
      </c>
      <c r="C2062" s="711" t="s">
        <v>269</v>
      </c>
      <c r="D2062" s="711" t="s">
        <v>5883</v>
      </c>
      <c r="E2062" s="714">
        <v>1650.05</v>
      </c>
    </row>
    <row r="2063" spans="1:5">
      <c r="A2063" s="712">
        <v>98421</v>
      </c>
      <c r="B2063" s="711" t="s">
        <v>2085</v>
      </c>
      <c r="C2063" s="711" t="s">
        <v>269</v>
      </c>
      <c r="D2063" s="711" t="s">
        <v>5883</v>
      </c>
      <c r="E2063" s="714">
        <v>1650.05</v>
      </c>
    </row>
    <row r="2064" spans="1:5">
      <c r="A2064" s="712">
        <v>98422</v>
      </c>
      <c r="B2064" s="711" t="s">
        <v>2086</v>
      </c>
      <c r="C2064" s="711" t="s">
        <v>269</v>
      </c>
      <c r="D2064" s="711" t="s">
        <v>5883</v>
      </c>
      <c r="E2064" s="714">
        <v>1827.52</v>
      </c>
    </row>
    <row r="2065" spans="1:5">
      <c r="A2065" s="712">
        <v>98422</v>
      </c>
      <c r="B2065" s="711" t="s">
        <v>2086</v>
      </c>
      <c r="C2065" s="711" t="s">
        <v>269</v>
      </c>
      <c r="D2065" s="711" t="s">
        <v>5883</v>
      </c>
      <c r="E2065" s="714">
        <v>1827.52</v>
      </c>
    </row>
    <row r="2066" spans="1:5">
      <c r="A2066" s="712">
        <v>98423</v>
      </c>
      <c r="B2066" s="711" t="s">
        <v>2087</v>
      </c>
      <c r="C2066" s="711" t="s">
        <v>269</v>
      </c>
      <c r="D2066" s="711" t="s">
        <v>5883</v>
      </c>
      <c r="E2066" s="714">
        <v>1925.81</v>
      </c>
    </row>
    <row r="2067" spans="1:5">
      <c r="A2067" s="712">
        <v>98423</v>
      </c>
      <c r="B2067" s="711" t="s">
        <v>2087</v>
      </c>
      <c r="C2067" s="711" t="s">
        <v>269</v>
      </c>
      <c r="D2067" s="711" t="s">
        <v>5883</v>
      </c>
      <c r="E2067" s="714">
        <v>1925.81</v>
      </c>
    </row>
    <row r="2068" spans="1:5">
      <c r="A2068" s="712">
        <v>98424</v>
      </c>
      <c r="B2068" s="711" t="s">
        <v>2088</v>
      </c>
      <c r="C2068" s="711" t="s">
        <v>269</v>
      </c>
      <c r="D2068" s="711" t="s">
        <v>5883</v>
      </c>
      <c r="E2068" s="714">
        <v>2024.1</v>
      </c>
    </row>
    <row r="2069" spans="1:5">
      <c r="A2069" s="712">
        <v>98424</v>
      </c>
      <c r="B2069" s="711" t="s">
        <v>2088</v>
      </c>
      <c r="C2069" s="711" t="s">
        <v>269</v>
      </c>
      <c r="D2069" s="711" t="s">
        <v>5883</v>
      </c>
      <c r="E2069" s="714">
        <v>2024.1</v>
      </c>
    </row>
    <row r="2070" spans="1:5">
      <c r="A2070" s="712">
        <v>98425</v>
      </c>
      <c r="B2070" s="711" t="s">
        <v>2089</v>
      </c>
      <c r="C2070" s="711" t="s">
        <v>269</v>
      </c>
      <c r="D2070" s="711" t="s">
        <v>5883</v>
      </c>
      <c r="E2070" s="714">
        <v>2409.71</v>
      </c>
    </row>
    <row r="2071" spans="1:5">
      <c r="A2071" s="712">
        <v>98425</v>
      </c>
      <c r="B2071" s="711" t="s">
        <v>2089</v>
      </c>
      <c r="C2071" s="711" t="s">
        <v>269</v>
      </c>
      <c r="D2071" s="711" t="s">
        <v>5883</v>
      </c>
      <c r="E2071" s="714">
        <v>2409.71</v>
      </c>
    </row>
    <row r="2072" spans="1:5">
      <c r="A2072" s="712">
        <v>98426</v>
      </c>
      <c r="B2072" s="711" t="s">
        <v>2090</v>
      </c>
      <c r="C2072" s="711" t="s">
        <v>269</v>
      </c>
      <c r="D2072" s="711" t="s">
        <v>5883</v>
      </c>
      <c r="E2072" s="714">
        <v>3090.7</v>
      </c>
    </row>
    <row r="2073" spans="1:5">
      <c r="A2073" s="712">
        <v>98426</v>
      </c>
      <c r="B2073" s="711" t="s">
        <v>2090</v>
      </c>
      <c r="C2073" s="711" t="s">
        <v>269</v>
      </c>
      <c r="D2073" s="711" t="s">
        <v>5883</v>
      </c>
      <c r="E2073" s="714">
        <v>3090.7</v>
      </c>
    </row>
    <row r="2074" spans="1:5">
      <c r="A2074" s="712">
        <v>98427</v>
      </c>
      <c r="B2074" s="711" t="s">
        <v>2091</v>
      </c>
      <c r="C2074" s="711" t="s">
        <v>269</v>
      </c>
      <c r="D2074" s="711" t="s">
        <v>5883</v>
      </c>
      <c r="E2074" s="714">
        <v>3771.7</v>
      </c>
    </row>
    <row r="2075" spans="1:5">
      <c r="A2075" s="712">
        <v>98427</v>
      </c>
      <c r="B2075" s="711" t="s">
        <v>2091</v>
      </c>
      <c r="C2075" s="711" t="s">
        <v>269</v>
      </c>
      <c r="D2075" s="711" t="s">
        <v>5883</v>
      </c>
      <c r="E2075" s="714">
        <v>3771.7</v>
      </c>
    </row>
    <row r="2076" spans="1:5">
      <c r="A2076" s="712">
        <v>98428</v>
      </c>
      <c r="B2076" s="711" t="s">
        <v>2092</v>
      </c>
      <c r="C2076" s="711" t="s">
        <v>269</v>
      </c>
      <c r="D2076" s="711" t="s">
        <v>5883</v>
      </c>
      <c r="E2076" s="714">
        <v>4150.97</v>
      </c>
    </row>
    <row r="2077" spans="1:5">
      <c r="A2077" s="712">
        <v>98428</v>
      </c>
      <c r="B2077" s="711" t="s">
        <v>2092</v>
      </c>
      <c r="C2077" s="711" t="s">
        <v>269</v>
      </c>
      <c r="D2077" s="711" t="s">
        <v>5883</v>
      </c>
      <c r="E2077" s="714">
        <v>4150.97</v>
      </c>
    </row>
    <row r="2078" spans="1:5">
      <c r="A2078" s="712">
        <v>98429</v>
      </c>
      <c r="B2078" s="711" t="s">
        <v>2093</v>
      </c>
      <c r="C2078" s="711" t="s">
        <v>269</v>
      </c>
      <c r="D2078" s="711" t="s">
        <v>5883</v>
      </c>
      <c r="E2078" s="714">
        <v>4530.25</v>
      </c>
    </row>
    <row r="2079" spans="1:5">
      <c r="A2079" s="712">
        <v>98429</v>
      </c>
      <c r="B2079" s="711" t="s">
        <v>2093</v>
      </c>
      <c r="C2079" s="711" t="s">
        <v>269</v>
      </c>
      <c r="D2079" s="711" t="s">
        <v>5883</v>
      </c>
      <c r="E2079" s="714">
        <v>4530.25</v>
      </c>
    </row>
    <row r="2080" spans="1:5">
      <c r="A2080" s="712">
        <v>98430</v>
      </c>
      <c r="B2080" s="711" t="s">
        <v>2094</v>
      </c>
      <c r="C2080" s="711" t="s">
        <v>269</v>
      </c>
      <c r="D2080" s="711" t="s">
        <v>5883</v>
      </c>
      <c r="E2080" s="714">
        <v>2999.22</v>
      </c>
    </row>
    <row r="2081" spans="1:5">
      <c r="A2081" s="712">
        <v>98430</v>
      </c>
      <c r="B2081" s="711" t="s">
        <v>2094</v>
      </c>
      <c r="C2081" s="711" t="s">
        <v>269</v>
      </c>
      <c r="D2081" s="711" t="s">
        <v>5883</v>
      </c>
      <c r="E2081" s="714">
        <v>2999.22</v>
      </c>
    </row>
    <row r="2082" spans="1:5">
      <c r="A2082" s="712">
        <v>98431</v>
      </c>
      <c r="B2082" s="711" t="s">
        <v>2095</v>
      </c>
      <c r="C2082" s="711" t="s">
        <v>269</v>
      </c>
      <c r="D2082" s="711" t="s">
        <v>5883</v>
      </c>
      <c r="E2082" s="714">
        <v>3680.21</v>
      </c>
    </row>
    <row r="2083" spans="1:5">
      <c r="A2083" s="712">
        <v>98431</v>
      </c>
      <c r="B2083" s="711" t="s">
        <v>2095</v>
      </c>
      <c r="C2083" s="711" t="s">
        <v>269</v>
      </c>
      <c r="D2083" s="711" t="s">
        <v>5883</v>
      </c>
      <c r="E2083" s="714">
        <v>3680.21</v>
      </c>
    </row>
    <row r="2084" spans="1:5">
      <c r="A2084" s="712">
        <v>98432</v>
      </c>
      <c r="B2084" s="711" t="s">
        <v>2096</v>
      </c>
      <c r="C2084" s="711" t="s">
        <v>269</v>
      </c>
      <c r="D2084" s="711" t="s">
        <v>5883</v>
      </c>
      <c r="E2084" s="714">
        <v>4361.21</v>
      </c>
    </row>
    <row r="2085" spans="1:5">
      <c r="A2085" s="712">
        <v>98432</v>
      </c>
      <c r="B2085" s="711" t="s">
        <v>2096</v>
      </c>
      <c r="C2085" s="711" t="s">
        <v>269</v>
      </c>
      <c r="D2085" s="711" t="s">
        <v>5883</v>
      </c>
      <c r="E2085" s="714">
        <v>4361.21</v>
      </c>
    </row>
    <row r="2086" spans="1:5">
      <c r="A2086" s="712">
        <v>98433</v>
      </c>
      <c r="B2086" s="711" t="s">
        <v>2097</v>
      </c>
      <c r="C2086" s="711" t="s">
        <v>269</v>
      </c>
      <c r="D2086" s="711" t="s">
        <v>5883</v>
      </c>
      <c r="E2086" s="714">
        <v>4740.4799999999996</v>
      </c>
    </row>
    <row r="2087" spans="1:5">
      <c r="A2087" s="712">
        <v>98433</v>
      </c>
      <c r="B2087" s="711" t="s">
        <v>2097</v>
      </c>
      <c r="C2087" s="711" t="s">
        <v>269</v>
      </c>
      <c r="D2087" s="711" t="s">
        <v>5883</v>
      </c>
      <c r="E2087" s="714">
        <v>4740.4799999999996</v>
      </c>
    </row>
    <row r="2088" spans="1:5">
      <c r="A2088" s="712">
        <v>98434</v>
      </c>
      <c r="B2088" s="711" t="s">
        <v>2098</v>
      </c>
      <c r="C2088" s="711" t="s">
        <v>269</v>
      </c>
      <c r="D2088" s="711" t="s">
        <v>5883</v>
      </c>
      <c r="E2088" s="714">
        <v>5119.76</v>
      </c>
    </row>
    <row r="2089" spans="1:5">
      <c r="A2089" s="712">
        <v>98434</v>
      </c>
      <c r="B2089" s="711" t="s">
        <v>2098</v>
      </c>
      <c r="C2089" s="711" t="s">
        <v>269</v>
      </c>
      <c r="D2089" s="711" t="s">
        <v>5883</v>
      </c>
      <c r="E2089" s="714">
        <v>5119.76</v>
      </c>
    </row>
    <row r="2090" spans="1:5">
      <c r="A2090" s="712">
        <v>99240</v>
      </c>
      <c r="B2090" s="711" t="s">
        <v>6190</v>
      </c>
      <c r="C2090" s="711" t="s">
        <v>585</v>
      </c>
      <c r="D2090" s="711" t="s">
        <v>5883</v>
      </c>
      <c r="E2090" s="713">
        <v>470.04</v>
      </c>
    </row>
    <row r="2091" spans="1:5">
      <c r="A2091" s="712">
        <v>99240</v>
      </c>
      <c r="B2091" s="711" t="s">
        <v>6190</v>
      </c>
      <c r="C2091" s="711" t="s">
        <v>585</v>
      </c>
      <c r="D2091" s="711" t="s">
        <v>5883</v>
      </c>
      <c r="E2091" s="713">
        <v>470.04</v>
      </c>
    </row>
    <row r="2092" spans="1:5">
      <c r="A2092" s="712">
        <v>99241</v>
      </c>
      <c r="B2092" s="711" t="s">
        <v>6191</v>
      </c>
      <c r="C2092" s="711" t="s">
        <v>585</v>
      </c>
      <c r="D2092" s="711" t="s">
        <v>5884</v>
      </c>
      <c r="E2092" s="714">
        <v>1260.07</v>
      </c>
    </row>
    <row r="2093" spans="1:5">
      <c r="A2093" s="712">
        <v>99241</v>
      </c>
      <c r="B2093" s="711" t="s">
        <v>6191</v>
      </c>
      <c r="C2093" s="711" t="s">
        <v>585</v>
      </c>
      <c r="D2093" s="711" t="s">
        <v>5884</v>
      </c>
      <c r="E2093" s="714">
        <v>1260.07</v>
      </c>
    </row>
    <row r="2094" spans="1:5">
      <c r="A2094" s="712">
        <v>99242</v>
      </c>
      <c r="B2094" s="711" t="s">
        <v>6192</v>
      </c>
      <c r="C2094" s="711" t="s">
        <v>269</v>
      </c>
      <c r="D2094" s="711" t="s">
        <v>5883</v>
      </c>
      <c r="E2094" s="714">
        <v>2334.0300000000002</v>
      </c>
    </row>
    <row r="2095" spans="1:5">
      <c r="A2095" s="712">
        <v>99242</v>
      </c>
      <c r="B2095" s="711" t="s">
        <v>6192</v>
      </c>
      <c r="C2095" s="711" t="s">
        <v>269</v>
      </c>
      <c r="D2095" s="711" t="s">
        <v>5883</v>
      </c>
      <c r="E2095" s="714">
        <v>2334.0300000000002</v>
      </c>
    </row>
    <row r="2096" spans="1:5">
      <c r="A2096" s="712">
        <v>99243</v>
      </c>
      <c r="B2096" s="711" t="s">
        <v>6193</v>
      </c>
      <c r="C2096" s="711" t="s">
        <v>585</v>
      </c>
      <c r="D2096" s="711" t="s">
        <v>5884</v>
      </c>
      <c r="E2096" s="714">
        <v>1290.32</v>
      </c>
    </row>
    <row r="2097" spans="1:5">
      <c r="A2097" s="712">
        <v>99243</v>
      </c>
      <c r="B2097" s="711" t="s">
        <v>6193</v>
      </c>
      <c r="C2097" s="711" t="s">
        <v>585</v>
      </c>
      <c r="D2097" s="711" t="s">
        <v>5884</v>
      </c>
      <c r="E2097" s="714">
        <v>1290.32</v>
      </c>
    </row>
    <row r="2098" spans="1:5">
      <c r="A2098" s="712">
        <v>99244</v>
      </c>
      <c r="B2098" s="711" t="s">
        <v>6194</v>
      </c>
      <c r="C2098" s="711" t="s">
        <v>269</v>
      </c>
      <c r="D2098" s="711" t="s">
        <v>5883</v>
      </c>
      <c r="E2098" s="714">
        <v>3681.02</v>
      </c>
    </row>
    <row r="2099" spans="1:5">
      <c r="A2099" s="712">
        <v>99244</v>
      </c>
      <c r="B2099" s="711" t="s">
        <v>6194</v>
      </c>
      <c r="C2099" s="711" t="s">
        <v>269</v>
      </c>
      <c r="D2099" s="711" t="s">
        <v>5883</v>
      </c>
      <c r="E2099" s="714">
        <v>3681.02</v>
      </c>
    </row>
    <row r="2100" spans="1:5">
      <c r="A2100" s="712">
        <v>99246</v>
      </c>
      <c r="B2100" s="711" t="s">
        <v>6195</v>
      </c>
      <c r="C2100" s="711" t="s">
        <v>585</v>
      </c>
      <c r="D2100" s="711" t="s">
        <v>5883</v>
      </c>
      <c r="E2100" s="713">
        <v>665.06</v>
      </c>
    </row>
    <row r="2101" spans="1:5">
      <c r="A2101" s="712">
        <v>99246</v>
      </c>
      <c r="B2101" s="711" t="s">
        <v>6195</v>
      </c>
      <c r="C2101" s="711" t="s">
        <v>585</v>
      </c>
      <c r="D2101" s="711" t="s">
        <v>5883</v>
      </c>
      <c r="E2101" s="713">
        <v>665.06</v>
      </c>
    </row>
    <row r="2102" spans="1:5">
      <c r="A2102" s="712">
        <v>99247</v>
      </c>
      <c r="B2102" s="711" t="s">
        <v>6196</v>
      </c>
      <c r="C2102" s="711" t="s">
        <v>585</v>
      </c>
      <c r="D2102" s="711" t="s">
        <v>5884</v>
      </c>
      <c r="E2102" s="714">
        <v>1436.33</v>
      </c>
    </row>
    <row r="2103" spans="1:5">
      <c r="A2103" s="712">
        <v>99247</v>
      </c>
      <c r="B2103" s="711" t="s">
        <v>6196</v>
      </c>
      <c r="C2103" s="711" t="s">
        <v>585</v>
      </c>
      <c r="D2103" s="711" t="s">
        <v>5884</v>
      </c>
      <c r="E2103" s="714">
        <v>1436.33</v>
      </c>
    </row>
    <row r="2104" spans="1:5">
      <c r="A2104" s="712">
        <v>99248</v>
      </c>
      <c r="B2104" s="711" t="s">
        <v>6197</v>
      </c>
      <c r="C2104" s="711" t="s">
        <v>269</v>
      </c>
      <c r="D2104" s="711" t="s">
        <v>5883</v>
      </c>
      <c r="E2104" s="714">
        <v>3536.91</v>
      </c>
    </row>
    <row r="2105" spans="1:5">
      <c r="A2105" s="712">
        <v>99248</v>
      </c>
      <c r="B2105" s="711" t="s">
        <v>6197</v>
      </c>
      <c r="C2105" s="711" t="s">
        <v>269</v>
      </c>
      <c r="D2105" s="711" t="s">
        <v>5883</v>
      </c>
      <c r="E2105" s="714">
        <v>3536.91</v>
      </c>
    </row>
    <row r="2106" spans="1:5">
      <c r="A2106" s="712">
        <v>99249</v>
      </c>
      <c r="B2106" s="711" t="s">
        <v>6198</v>
      </c>
      <c r="C2106" s="711" t="s">
        <v>585</v>
      </c>
      <c r="D2106" s="711" t="s">
        <v>5884</v>
      </c>
      <c r="E2106" s="714">
        <v>1581.6</v>
      </c>
    </row>
    <row r="2107" spans="1:5">
      <c r="A2107" s="712">
        <v>99249</v>
      </c>
      <c r="B2107" s="711" t="s">
        <v>6198</v>
      </c>
      <c r="C2107" s="711" t="s">
        <v>585</v>
      </c>
      <c r="D2107" s="711" t="s">
        <v>5884</v>
      </c>
      <c r="E2107" s="714">
        <v>1581.6</v>
      </c>
    </row>
    <row r="2108" spans="1:5">
      <c r="A2108" s="712">
        <v>99252</v>
      </c>
      <c r="B2108" s="711" t="s">
        <v>6199</v>
      </c>
      <c r="C2108" s="711" t="s">
        <v>269</v>
      </c>
      <c r="D2108" s="711" t="s">
        <v>5883</v>
      </c>
      <c r="E2108" s="714">
        <v>1916</v>
      </c>
    </row>
    <row r="2109" spans="1:5">
      <c r="A2109" s="712">
        <v>99252</v>
      </c>
      <c r="B2109" s="711" t="s">
        <v>6199</v>
      </c>
      <c r="C2109" s="711" t="s">
        <v>269</v>
      </c>
      <c r="D2109" s="711" t="s">
        <v>5883</v>
      </c>
      <c r="E2109" s="714">
        <v>1916</v>
      </c>
    </row>
    <row r="2110" spans="1:5">
      <c r="A2110" s="712">
        <v>99254</v>
      </c>
      <c r="B2110" s="711" t="s">
        <v>6200</v>
      </c>
      <c r="C2110" s="711" t="s">
        <v>585</v>
      </c>
      <c r="D2110" s="711" t="s">
        <v>5884</v>
      </c>
      <c r="E2110" s="713">
        <v>907.6</v>
      </c>
    </row>
    <row r="2111" spans="1:5">
      <c r="A2111" s="712">
        <v>99254</v>
      </c>
      <c r="B2111" s="711" t="s">
        <v>6200</v>
      </c>
      <c r="C2111" s="711" t="s">
        <v>585</v>
      </c>
      <c r="D2111" s="711" t="s">
        <v>5884</v>
      </c>
      <c r="E2111" s="713">
        <v>907.6</v>
      </c>
    </row>
    <row r="2112" spans="1:5">
      <c r="A2112" s="712">
        <v>99256</v>
      </c>
      <c r="B2112" s="711" t="s">
        <v>6201</v>
      </c>
      <c r="C2112" s="711" t="s">
        <v>269</v>
      </c>
      <c r="D2112" s="711" t="s">
        <v>5883</v>
      </c>
      <c r="E2112" s="714">
        <v>4337.24</v>
      </c>
    </row>
    <row r="2113" spans="1:5">
      <c r="A2113" s="712">
        <v>99256</v>
      </c>
      <c r="B2113" s="711" t="s">
        <v>6201</v>
      </c>
      <c r="C2113" s="711" t="s">
        <v>269</v>
      </c>
      <c r="D2113" s="711" t="s">
        <v>5883</v>
      </c>
      <c r="E2113" s="714">
        <v>4337.24</v>
      </c>
    </row>
    <row r="2114" spans="1:5">
      <c r="A2114" s="712">
        <v>99259</v>
      </c>
      <c r="B2114" s="711" t="s">
        <v>6202</v>
      </c>
      <c r="C2114" s="711" t="s">
        <v>269</v>
      </c>
      <c r="D2114" s="711" t="s">
        <v>5883</v>
      </c>
      <c r="E2114" s="714">
        <v>2428.67</v>
      </c>
    </row>
    <row r="2115" spans="1:5">
      <c r="A2115" s="712">
        <v>99259</v>
      </c>
      <c r="B2115" s="711" t="s">
        <v>6202</v>
      </c>
      <c r="C2115" s="711" t="s">
        <v>269</v>
      </c>
      <c r="D2115" s="711" t="s">
        <v>5883</v>
      </c>
      <c r="E2115" s="714">
        <v>2428.67</v>
      </c>
    </row>
    <row r="2116" spans="1:5">
      <c r="A2116" s="712">
        <v>99261</v>
      </c>
      <c r="B2116" s="711" t="s">
        <v>6203</v>
      </c>
      <c r="C2116" s="711" t="s">
        <v>585</v>
      </c>
      <c r="D2116" s="711" t="s">
        <v>5884</v>
      </c>
      <c r="E2116" s="714">
        <v>1083.83</v>
      </c>
    </row>
    <row r="2117" spans="1:5">
      <c r="A2117" s="712">
        <v>99261</v>
      </c>
      <c r="B2117" s="711" t="s">
        <v>6203</v>
      </c>
      <c r="C2117" s="711" t="s">
        <v>585</v>
      </c>
      <c r="D2117" s="711" t="s">
        <v>5884</v>
      </c>
      <c r="E2117" s="714">
        <v>1083.83</v>
      </c>
    </row>
    <row r="2118" spans="1:5">
      <c r="A2118" s="712">
        <v>99263</v>
      </c>
      <c r="B2118" s="711" t="s">
        <v>6204</v>
      </c>
      <c r="C2118" s="711" t="s">
        <v>585</v>
      </c>
      <c r="D2118" s="711" t="s">
        <v>5884</v>
      </c>
      <c r="E2118" s="714">
        <v>1612.6</v>
      </c>
    </row>
    <row r="2119" spans="1:5">
      <c r="A2119" s="712">
        <v>99263</v>
      </c>
      <c r="B2119" s="711" t="s">
        <v>6204</v>
      </c>
      <c r="C2119" s="711" t="s">
        <v>585</v>
      </c>
      <c r="D2119" s="711" t="s">
        <v>5884</v>
      </c>
      <c r="E2119" s="714">
        <v>1612.6</v>
      </c>
    </row>
    <row r="2120" spans="1:5">
      <c r="A2120" s="712">
        <v>99265</v>
      </c>
      <c r="B2120" s="711" t="s">
        <v>6205</v>
      </c>
      <c r="C2120" s="711" t="s">
        <v>269</v>
      </c>
      <c r="D2120" s="711" t="s">
        <v>5883</v>
      </c>
      <c r="E2120" s="714">
        <v>2941.27</v>
      </c>
    </row>
    <row r="2121" spans="1:5">
      <c r="A2121" s="712">
        <v>99265</v>
      </c>
      <c r="B2121" s="711" t="s">
        <v>6205</v>
      </c>
      <c r="C2121" s="711" t="s">
        <v>269</v>
      </c>
      <c r="D2121" s="711" t="s">
        <v>5883</v>
      </c>
      <c r="E2121" s="714">
        <v>2941.27</v>
      </c>
    </row>
    <row r="2122" spans="1:5">
      <c r="A2122" s="712">
        <v>99266</v>
      </c>
      <c r="B2122" s="711" t="s">
        <v>6206</v>
      </c>
      <c r="C2122" s="711" t="s">
        <v>585</v>
      </c>
      <c r="D2122" s="711" t="s">
        <v>5884</v>
      </c>
      <c r="E2122" s="714">
        <v>1260.07</v>
      </c>
    </row>
    <row r="2123" spans="1:5">
      <c r="A2123" s="712">
        <v>99266</v>
      </c>
      <c r="B2123" s="711" t="s">
        <v>6206</v>
      </c>
      <c r="C2123" s="711" t="s">
        <v>585</v>
      </c>
      <c r="D2123" s="711" t="s">
        <v>5884</v>
      </c>
      <c r="E2123" s="714">
        <v>1260.07</v>
      </c>
    </row>
    <row r="2124" spans="1:5">
      <c r="A2124" s="712">
        <v>99267</v>
      </c>
      <c r="B2124" s="711" t="s">
        <v>6207</v>
      </c>
      <c r="C2124" s="711" t="s">
        <v>269</v>
      </c>
      <c r="D2124" s="711" t="s">
        <v>5883</v>
      </c>
      <c r="E2124" s="714">
        <v>3455.43</v>
      </c>
    </row>
    <row r="2125" spans="1:5">
      <c r="A2125" s="712">
        <v>99267</v>
      </c>
      <c r="B2125" s="711" t="s">
        <v>6207</v>
      </c>
      <c r="C2125" s="711" t="s">
        <v>269</v>
      </c>
      <c r="D2125" s="711" t="s">
        <v>5883</v>
      </c>
      <c r="E2125" s="714">
        <v>3455.43</v>
      </c>
    </row>
    <row r="2126" spans="1:5">
      <c r="A2126" s="712">
        <v>99268</v>
      </c>
      <c r="B2126" s="711" t="s">
        <v>6208</v>
      </c>
      <c r="C2126" s="711" t="s">
        <v>269</v>
      </c>
      <c r="D2126" s="711" t="s">
        <v>5883</v>
      </c>
      <c r="E2126" s="713">
        <v>338.18</v>
      </c>
    </row>
    <row r="2127" spans="1:5">
      <c r="A2127" s="712">
        <v>99268</v>
      </c>
      <c r="B2127" s="711" t="s">
        <v>6208</v>
      </c>
      <c r="C2127" s="711" t="s">
        <v>269</v>
      </c>
      <c r="D2127" s="711" t="s">
        <v>5883</v>
      </c>
      <c r="E2127" s="713">
        <v>338.18</v>
      </c>
    </row>
    <row r="2128" spans="1:5">
      <c r="A2128" s="712">
        <v>99269</v>
      </c>
      <c r="B2128" s="711" t="s">
        <v>6209</v>
      </c>
      <c r="C2128" s="711" t="s">
        <v>585</v>
      </c>
      <c r="D2128" s="711" t="s">
        <v>5884</v>
      </c>
      <c r="E2128" s="714">
        <v>1436.33</v>
      </c>
    </row>
    <row r="2129" spans="1:5">
      <c r="A2129" s="712">
        <v>99269</v>
      </c>
      <c r="B2129" s="711" t="s">
        <v>6209</v>
      </c>
      <c r="C2129" s="711" t="s">
        <v>585</v>
      </c>
      <c r="D2129" s="711" t="s">
        <v>5884</v>
      </c>
      <c r="E2129" s="714">
        <v>1436.33</v>
      </c>
    </row>
    <row r="2130" spans="1:5">
      <c r="A2130" s="712">
        <v>99270</v>
      </c>
      <c r="B2130" s="711" t="s">
        <v>6210</v>
      </c>
      <c r="C2130" s="711" t="s">
        <v>269</v>
      </c>
      <c r="D2130" s="711" t="s">
        <v>5883</v>
      </c>
      <c r="E2130" s="713">
        <v>456.93</v>
      </c>
    </row>
    <row r="2131" spans="1:5">
      <c r="A2131" s="712">
        <v>99270</v>
      </c>
      <c r="B2131" s="711" t="s">
        <v>6210</v>
      </c>
      <c r="C2131" s="711" t="s">
        <v>269</v>
      </c>
      <c r="D2131" s="711" t="s">
        <v>5883</v>
      </c>
      <c r="E2131" s="713">
        <v>456.93</v>
      </c>
    </row>
    <row r="2132" spans="1:5">
      <c r="A2132" s="712">
        <v>99271</v>
      </c>
      <c r="B2132" s="711" t="s">
        <v>6211</v>
      </c>
      <c r="C2132" s="711" t="s">
        <v>269</v>
      </c>
      <c r="D2132" s="711" t="s">
        <v>5883</v>
      </c>
      <c r="E2132" s="714">
        <v>4978.2700000000004</v>
      </c>
    </row>
    <row r="2133" spans="1:5">
      <c r="A2133" s="712">
        <v>99271</v>
      </c>
      <c r="B2133" s="711" t="s">
        <v>6211</v>
      </c>
      <c r="C2133" s="711" t="s">
        <v>269</v>
      </c>
      <c r="D2133" s="711" t="s">
        <v>5883</v>
      </c>
      <c r="E2133" s="714">
        <v>4978.2700000000004</v>
      </c>
    </row>
    <row r="2134" spans="1:5">
      <c r="A2134" s="712">
        <v>99272</v>
      </c>
      <c r="B2134" s="711" t="s">
        <v>6212</v>
      </c>
      <c r="C2134" s="711" t="s">
        <v>269</v>
      </c>
      <c r="D2134" s="711" t="s">
        <v>5883</v>
      </c>
      <c r="E2134" s="713">
        <v>845.82</v>
      </c>
    </row>
    <row r="2135" spans="1:5">
      <c r="A2135" s="712">
        <v>99272</v>
      </c>
      <c r="B2135" s="711" t="s">
        <v>6212</v>
      </c>
      <c r="C2135" s="711" t="s">
        <v>269</v>
      </c>
      <c r="D2135" s="711" t="s">
        <v>5883</v>
      </c>
      <c r="E2135" s="713">
        <v>845.82</v>
      </c>
    </row>
    <row r="2136" spans="1:5">
      <c r="A2136" s="712">
        <v>99273</v>
      </c>
      <c r="B2136" s="711" t="s">
        <v>6213</v>
      </c>
      <c r="C2136" s="711" t="s">
        <v>269</v>
      </c>
      <c r="D2136" s="711" t="s">
        <v>5883</v>
      </c>
      <c r="E2136" s="714">
        <v>1207.8</v>
      </c>
    </row>
    <row r="2137" spans="1:5">
      <c r="A2137" s="712">
        <v>99273</v>
      </c>
      <c r="B2137" s="711" t="s">
        <v>6213</v>
      </c>
      <c r="C2137" s="711" t="s">
        <v>269</v>
      </c>
      <c r="D2137" s="711" t="s">
        <v>5883</v>
      </c>
      <c r="E2137" s="714">
        <v>1207.8</v>
      </c>
    </row>
    <row r="2138" spans="1:5">
      <c r="A2138" s="712">
        <v>99274</v>
      </c>
      <c r="B2138" s="711" t="s">
        <v>6214</v>
      </c>
      <c r="C2138" s="711" t="s">
        <v>269</v>
      </c>
      <c r="D2138" s="711" t="s">
        <v>5883</v>
      </c>
      <c r="E2138" s="714">
        <v>3984.9</v>
      </c>
    </row>
    <row r="2139" spans="1:5">
      <c r="A2139" s="712">
        <v>99274</v>
      </c>
      <c r="B2139" s="711" t="s">
        <v>6214</v>
      </c>
      <c r="C2139" s="711" t="s">
        <v>269</v>
      </c>
      <c r="D2139" s="711" t="s">
        <v>5883</v>
      </c>
      <c r="E2139" s="714">
        <v>3984.9</v>
      </c>
    </row>
    <row r="2140" spans="1:5">
      <c r="A2140" s="712">
        <v>99275</v>
      </c>
      <c r="B2140" s="711" t="s">
        <v>6215</v>
      </c>
      <c r="C2140" s="711" t="s">
        <v>269</v>
      </c>
      <c r="D2140" s="711" t="s">
        <v>5883</v>
      </c>
      <c r="E2140" s="713">
        <v>673.78</v>
      </c>
    </row>
    <row r="2141" spans="1:5">
      <c r="A2141" s="712">
        <v>99275</v>
      </c>
      <c r="B2141" s="711" t="s">
        <v>6215</v>
      </c>
      <c r="C2141" s="711" t="s">
        <v>269</v>
      </c>
      <c r="D2141" s="711" t="s">
        <v>5883</v>
      </c>
      <c r="E2141" s="713">
        <v>673.78</v>
      </c>
    </row>
    <row r="2142" spans="1:5">
      <c r="A2142" s="712">
        <v>99276</v>
      </c>
      <c r="B2142" s="711" t="s">
        <v>6216</v>
      </c>
      <c r="C2142" s="711" t="s">
        <v>585</v>
      </c>
      <c r="D2142" s="711" t="s">
        <v>5884</v>
      </c>
      <c r="E2142" s="714">
        <v>1788.84</v>
      </c>
    </row>
    <row r="2143" spans="1:5">
      <c r="A2143" s="712">
        <v>99276</v>
      </c>
      <c r="B2143" s="711" t="s">
        <v>6216</v>
      </c>
      <c r="C2143" s="711" t="s">
        <v>585</v>
      </c>
      <c r="D2143" s="711" t="s">
        <v>5884</v>
      </c>
      <c r="E2143" s="714">
        <v>1788.84</v>
      </c>
    </row>
    <row r="2144" spans="1:5">
      <c r="A2144" s="712">
        <v>99277</v>
      </c>
      <c r="B2144" s="711" t="s">
        <v>6217</v>
      </c>
      <c r="C2144" s="711" t="s">
        <v>585</v>
      </c>
      <c r="D2144" s="711" t="s">
        <v>5884</v>
      </c>
      <c r="E2144" s="714">
        <v>1612.6</v>
      </c>
    </row>
    <row r="2145" spans="1:5">
      <c r="A2145" s="712">
        <v>99277</v>
      </c>
      <c r="B2145" s="711" t="s">
        <v>6217</v>
      </c>
      <c r="C2145" s="711" t="s">
        <v>585</v>
      </c>
      <c r="D2145" s="711" t="s">
        <v>5884</v>
      </c>
      <c r="E2145" s="714">
        <v>1612.6</v>
      </c>
    </row>
    <row r="2146" spans="1:5">
      <c r="A2146" s="712">
        <v>99278</v>
      </c>
      <c r="B2146" s="711" t="s">
        <v>6218</v>
      </c>
      <c r="C2146" s="711" t="s">
        <v>585</v>
      </c>
      <c r="D2146" s="711" t="s">
        <v>5883</v>
      </c>
      <c r="E2146" s="713">
        <v>266.99</v>
      </c>
    </row>
    <row r="2147" spans="1:5">
      <c r="A2147" s="712">
        <v>99278</v>
      </c>
      <c r="B2147" s="711" t="s">
        <v>6218</v>
      </c>
      <c r="C2147" s="711" t="s">
        <v>585</v>
      </c>
      <c r="D2147" s="711" t="s">
        <v>5883</v>
      </c>
      <c r="E2147" s="713">
        <v>266.99</v>
      </c>
    </row>
    <row r="2148" spans="1:5">
      <c r="A2148" s="712">
        <v>99279</v>
      </c>
      <c r="B2148" s="711" t="s">
        <v>6219</v>
      </c>
      <c r="C2148" s="711" t="s">
        <v>269</v>
      </c>
      <c r="D2148" s="711" t="s">
        <v>5883</v>
      </c>
      <c r="E2148" s="714">
        <v>4499.8100000000004</v>
      </c>
    </row>
    <row r="2149" spans="1:5">
      <c r="A2149" s="712">
        <v>99279</v>
      </c>
      <c r="B2149" s="711" t="s">
        <v>6219</v>
      </c>
      <c r="C2149" s="711" t="s">
        <v>269</v>
      </c>
      <c r="D2149" s="711" t="s">
        <v>5883</v>
      </c>
      <c r="E2149" s="714">
        <v>4499.8100000000004</v>
      </c>
    </row>
    <row r="2150" spans="1:5">
      <c r="A2150" s="712">
        <v>99280</v>
      </c>
      <c r="B2150" s="711" t="s">
        <v>6220</v>
      </c>
      <c r="C2150" s="711" t="s">
        <v>269</v>
      </c>
      <c r="D2150" s="711" t="s">
        <v>5883</v>
      </c>
      <c r="E2150" s="714">
        <v>1570.72</v>
      </c>
    </row>
    <row r="2151" spans="1:5">
      <c r="A2151" s="712">
        <v>99280</v>
      </c>
      <c r="B2151" s="711" t="s">
        <v>6220</v>
      </c>
      <c r="C2151" s="711" t="s">
        <v>269</v>
      </c>
      <c r="D2151" s="711" t="s">
        <v>5883</v>
      </c>
      <c r="E2151" s="714">
        <v>1570.72</v>
      </c>
    </row>
    <row r="2152" spans="1:5">
      <c r="A2152" s="712">
        <v>99281</v>
      </c>
      <c r="B2152" s="711" t="s">
        <v>6221</v>
      </c>
      <c r="C2152" s="711" t="s">
        <v>585</v>
      </c>
      <c r="D2152" s="711" t="s">
        <v>5884</v>
      </c>
      <c r="E2152" s="714">
        <v>1788.84</v>
      </c>
    </row>
    <row r="2153" spans="1:5">
      <c r="A2153" s="712">
        <v>99281</v>
      </c>
      <c r="B2153" s="711" t="s">
        <v>6221</v>
      </c>
      <c r="C2153" s="711" t="s">
        <v>585</v>
      </c>
      <c r="D2153" s="711" t="s">
        <v>5884</v>
      </c>
      <c r="E2153" s="714">
        <v>1788.84</v>
      </c>
    </row>
    <row r="2154" spans="1:5">
      <c r="A2154" s="712">
        <v>99282</v>
      </c>
      <c r="B2154" s="711" t="s">
        <v>6222</v>
      </c>
      <c r="C2154" s="711" t="s">
        <v>585</v>
      </c>
      <c r="D2154" s="711" t="s">
        <v>5884</v>
      </c>
      <c r="E2154" s="714">
        <v>1982.72</v>
      </c>
    </row>
    <row r="2155" spans="1:5">
      <c r="A2155" s="712">
        <v>99282</v>
      </c>
      <c r="B2155" s="711" t="s">
        <v>6222</v>
      </c>
      <c r="C2155" s="711" t="s">
        <v>585</v>
      </c>
      <c r="D2155" s="711" t="s">
        <v>5884</v>
      </c>
      <c r="E2155" s="714">
        <v>1982.72</v>
      </c>
    </row>
    <row r="2156" spans="1:5">
      <c r="A2156" s="712">
        <v>99283</v>
      </c>
      <c r="B2156" s="711" t="s">
        <v>6223</v>
      </c>
      <c r="C2156" s="711" t="s">
        <v>585</v>
      </c>
      <c r="D2156" s="711" t="s">
        <v>5884</v>
      </c>
      <c r="E2156" s="713">
        <v>901.94</v>
      </c>
    </row>
    <row r="2157" spans="1:5">
      <c r="A2157" s="712">
        <v>99283</v>
      </c>
      <c r="B2157" s="711" t="s">
        <v>6223</v>
      </c>
      <c r="C2157" s="711" t="s">
        <v>585</v>
      </c>
      <c r="D2157" s="711" t="s">
        <v>5884</v>
      </c>
      <c r="E2157" s="713">
        <v>901.94</v>
      </c>
    </row>
    <row r="2158" spans="1:5">
      <c r="A2158" s="712">
        <v>99284</v>
      </c>
      <c r="B2158" s="711" t="s">
        <v>6224</v>
      </c>
      <c r="C2158" s="711" t="s">
        <v>269</v>
      </c>
      <c r="D2158" s="711" t="s">
        <v>5883</v>
      </c>
      <c r="E2158" s="714">
        <v>5626.97</v>
      </c>
    </row>
    <row r="2159" spans="1:5">
      <c r="A2159" s="712">
        <v>99284</v>
      </c>
      <c r="B2159" s="711" t="s">
        <v>6224</v>
      </c>
      <c r="C2159" s="711" t="s">
        <v>269</v>
      </c>
      <c r="D2159" s="711" t="s">
        <v>5883</v>
      </c>
      <c r="E2159" s="714">
        <v>5626.97</v>
      </c>
    </row>
    <row r="2160" spans="1:5">
      <c r="A2160" s="712">
        <v>99285</v>
      </c>
      <c r="B2160" s="711" t="s">
        <v>6225</v>
      </c>
      <c r="C2160" s="711" t="s">
        <v>269</v>
      </c>
      <c r="D2160" s="711" t="s">
        <v>5883</v>
      </c>
      <c r="E2160" s="713">
        <v>952.28</v>
      </c>
    </row>
    <row r="2161" spans="1:5">
      <c r="A2161" s="712">
        <v>99285</v>
      </c>
      <c r="B2161" s="711" t="s">
        <v>6225</v>
      </c>
      <c r="C2161" s="711" t="s">
        <v>269</v>
      </c>
      <c r="D2161" s="711" t="s">
        <v>5883</v>
      </c>
      <c r="E2161" s="713">
        <v>952.28</v>
      </c>
    </row>
    <row r="2162" spans="1:5">
      <c r="A2162" s="712">
        <v>99286</v>
      </c>
      <c r="B2162" s="711" t="s">
        <v>6226</v>
      </c>
      <c r="C2162" s="711" t="s">
        <v>269</v>
      </c>
      <c r="D2162" s="711" t="s">
        <v>5883</v>
      </c>
      <c r="E2162" s="714">
        <v>5011.71</v>
      </c>
    </row>
    <row r="2163" spans="1:5">
      <c r="A2163" s="712">
        <v>99286</v>
      </c>
      <c r="B2163" s="711" t="s">
        <v>6226</v>
      </c>
      <c r="C2163" s="711" t="s">
        <v>269</v>
      </c>
      <c r="D2163" s="711" t="s">
        <v>5883</v>
      </c>
      <c r="E2163" s="714">
        <v>5011.71</v>
      </c>
    </row>
    <row r="2164" spans="1:5">
      <c r="A2164" s="712">
        <v>99287</v>
      </c>
      <c r="B2164" s="711" t="s">
        <v>6227</v>
      </c>
      <c r="C2164" s="711" t="s">
        <v>269</v>
      </c>
      <c r="D2164" s="711" t="s">
        <v>5883</v>
      </c>
      <c r="E2164" s="714">
        <v>7124.39</v>
      </c>
    </row>
    <row r="2165" spans="1:5">
      <c r="A2165" s="712">
        <v>99287</v>
      </c>
      <c r="B2165" s="711" t="s">
        <v>6227</v>
      </c>
      <c r="C2165" s="711" t="s">
        <v>269</v>
      </c>
      <c r="D2165" s="711" t="s">
        <v>5883</v>
      </c>
      <c r="E2165" s="714">
        <v>7124.39</v>
      </c>
    </row>
    <row r="2166" spans="1:5">
      <c r="A2166" s="712">
        <v>99288</v>
      </c>
      <c r="B2166" s="711" t="s">
        <v>6228</v>
      </c>
      <c r="C2166" s="711" t="s">
        <v>585</v>
      </c>
      <c r="D2166" s="711" t="s">
        <v>5883</v>
      </c>
      <c r="E2166" s="713">
        <v>414.25</v>
      </c>
    </row>
    <row r="2167" spans="1:5">
      <c r="A2167" s="712">
        <v>99288</v>
      </c>
      <c r="B2167" s="711" t="s">
        <v>6228</v>
      </c>
      <c r="C2167" s="711" t="s">
        <v>585</v>
      </c>
      <c r="D2167" s="711" t="s">
        <v>5883</v>
      </c>
      <c r="E2167" s="713">
        <v>414.25</v>
      </c>
    </row>
    <row r="2168" spans="1:5">
      <c r="A2168" s="712">
        <v>99289</v>
      </c>
      <c r="B2168" s="711" t="s">
        <v>6229</v>
      </c>
      <c r="C2168" s="711" t="s">
        <v>585</v>
      </c>
      <c r="D2168" s="711" t="s">
        <v>5884</v>
      </c>
      <c r="E2168" s="714">
        <v>1931.76</v>
      </c>
    </row>
    <row r="2169" spans="1:5">
      <c r="A2169" s="712">
        <v>99289</v>
      </c>
      <c r="B2169" s="711" t="s">
        <v>6229</v>
      </c>
      <c r="C2169" s="711" t="s">
        <v>585</v>
      </c>
      <c r="D2169" s="711" t="s">
        <v>5884</v>
      </c>
      <c r="E2169" s="714">
        <v>1931.76</v>
      </c>
    </row>
    <row r="2170" spans="1:5">
      <c r="A2170" s="712">
        <v>99290</v>
      </c>
      <c r="B2170" s="711" t="s">
        <v>6230</v>
      </c>
      <c r="C2170" s="711" t="s">
        <v>269</v>
      </c>
      <c r="D2170" s="711" t="s">
        <v>5883</v>
      </c>
      <c r="E2170" s="714">
        <v>3017.8</v>
      </c>
    </row>
    <row r="2171" spans="1:5">
      <c r="A2171" s="712">
        <v>99290</v>
      </c>
      <c r="B2171" s="711" t="s">
        <v>6230</v>
      </c>
      <c r="C2171" s="711" t="s">
        <v>269</v>
      </c>
      <c r="D2171" s="711" t="s">
        <v>5883</v>
      </c>
      <c r="E2171" s="714">
        <v>3017.8</v>
      </c>
    </row>
    <row r="2172" spans="1:5">
      <c r="A2172" s="712">
        <v>99291</v>
      </c>
      <c r="B2172" s="711" t="s">
        <v>6231</v>
      </c>
      <c r="C2172" s="711" t="s">
        <v>585</v>
      </c>
      <c r="D2172" s="711" t="s">
        <v>5884</v>
      </c>
      <c r="E2172" s="714">
        <v>1965.08</v>
      </c>
    </row>
    <row r="2173" spans="1:5">
      <c r="A2173" s="712">
        <v>99291</v>
      </c>
      <c r="B2173" s="711" t="s">
        <v>6231</v>
      </c>
      <c r="C2173" s="711" t="s">
        <v>585</v>
      </c>
      <c r="D2173" s="711" t="s">
        <v>5884</v>
      </c>
      <c r="E2173" s="714">
        <v>1965.08</v>
      </c>
    </row>
    <row r="2174" spans="1:5">
      <c r="A2174" s="712">
        <v>99292</v>
      </c>
      <c r="B2174" s="711" t="s">
        <v>6232</v>
      </c>
      <c r="C2174" s="711" t="s">
        <v>269</v>
      </c>
      <c r="D2174" s="711" t="s">
        <v>5883</v>
      </c>
      <c r="E2174" s="714">
        <v>1951.86</v>
      </c>
    </row>
    <row r="2175" spans="1:5">
      <c r="A2175" s="712">
        <v>99292</v>
      </c>
      <c r="B2175" s="711" t="s">
        <v>6232</v>
      </c>
      <c r="C2175" s="711" t="s">
        <v>269</v>
      </c>
      <c r="D2175" s="711" t="s">
        <v>5883</v>
      </c>
      <c r="E2175" s="714">
        <v>1951.86</v>
      </c>
    </row>
    <row r="2176" spans="1:5">
      <c r="A2176" s="712">
        <v>99293</v>
      </c>
      <c r="B2176" s="711" t="s">
        <v>6233</v>
      </c>
      <c r="C2176" s="711" t="s">
        <v>585</v>
      </c>
      <c r="D2176" s="711" t="s">
        <v>5884</v>
      </c>
      <c r="E2176" s="714">
        <v>1096.1199999999999</v>
      </c>
    </row>
    <row r="2177" spans="1:5">
      <c r="A2177" s="712">
        <v>99293</v>
      </c>
      <c r="B2177" s="711" t="s">
        <v>6233</v>
      </c>
      <c r="C2177" s="711" t="s">
        <v>585</v>
      </c>
      <c r="D2177" s="711" t="s">
        <v>5884</v>
      </c>
      <c r="E2177" s="714">
        <v>1096.1199999999999</v>
      </c>
    </row>
    <row r="2178" spans="1:5">
      <c r="A2178" s="712">
        <v>99294</v>
      </c>
      <c r="B2178" s="711" t="s">
        <v>6234</v>
      </c>
      <c r="C2178" s="711" t="s">
        <v>269</v>
      </c>
      <c r="D2178" s="711" t="s">
        <v>5883</v>
      </c>
      <c r="E2178" s="714">
        <v>6236.41</v>
      </c>
    </row>
    <row r="2179" spans="1:5">
      <c r="A2179" s="712">
        <v>99294</v>
      </c>
      <c r="B2179" s="711" t="s">
        <v>6234</v>
      </c>
      <c r="C2179" s="711" t="s">
        <v>269</v>
      </c>
      <c r="D2179" s="711" t="s">
        <v>5883</v>
      </c>
      <c r="E2179" s="714">
        <v>6236.41</v>
      </c>
    </row>
    <row r="2180" spans="1:5">
      <c r="A2180" s="712">
        <v>99296</v>
      </c>
      <c r="B2180" s="711" t="s">
        <v>6235</v>
      </c>
      <c r="C2180" s="711" t="s">
        <v>585</v>
      </c>
      <c r="D2180" s="711" t="s">
        <v>5884</v>
      </c>
      <c r="E2180" s="714">
        <v>2158.92</v>
      </c>
    </row>
    <row r="2181" spans="1:5">
      <c r="A2181" s="712">
        <v>99296</v>
      </c>
      <c r="B2181" s="711" t="s">
        <v>6235</v>
      </c>
      <c r="C2181" s="711" t="s">
        <v>585</v>
      </c>
      <c r="D2181" s="711" t="s">
        <v>5884</v>
      </c>
      <c r="E2181" s="714">
        <v>2158.92</v>
      </c>
    </row>
    <row r="2182" spans="1:5">
      <c r="A2182" s="712">
        <v>99297</v>
      </c>
      <c r="B2182" s="711" t="s">
        <v>6236</v>
      </c>
      <c r="C2182" s="711" t="s">
        <v>585</v>
      </c>
      <c r="D2182" s="711" t="s">
        <v>5884</v>
      </c>
      <c r="E2182" s="714">
        <v>2155.88</v>
      </c>
    </row>
    <row r="2183" spans="1:5">
      <c r="A2183" s="712">
        <v>99297</v>
      </c>
      <c r="B2183" s="711" t="s">
        <v>6236</v>
      </c>
      <c r="C2183" s="711" t="s">
        <v>585</v>
      </c>
      <c r="D2183" s="711" t="s">
        <v>5884</v>
      </c>
      <c r="E2183" s="714">
        <v>2155.88</v>
      </c>
    </row>
    <row r="2184" spans="1:5">
      <c r="A2184" s="712">
        <v>99298</v>
      </c>
      <c r="B2184" s="711" t="s">
        <v>6237</v>
      </c>
      <c r="C2184" s="711" t="s">
        <v>269</v>
      </c>
      <c r="D2184" s="711" t="s">
        <v>5883</v>
      </c>
      <c r="E2184" s="714">
        <v>8062.36</v>
      </c>
    </row>
    <row r="2185" spans="1:5">
      <c r="A2185" s="712">
        <v>99298</v>
      </c>
      <c r="B2185" s="711" t="s">
        <v>6237</v>
      </c>
      <c r="C2185" s="711" t="s">
        <v>269</v>
      </c>
      <c r="D2185" s="711" t="s">
        <v>5883</v>
      </c>
      <c r="E2185" s="714">
        <v>8062.36</v>
      </c>
    </row>
    <row r="2186" spans="1:5">
      <c r="A2186" s="712">
        <v>99299</v>
      </c>
      <c r="B2186" s="711" t="s">
        <v>6238</v>
      </c>
      <c r="C2186" s="711" t="s">
        <v>585</v>
      </c>
      <c r="D2186" s="711" t="s">
        <v>5884</v>
      </c>
      <c r="E2186" s="714">
        <v>2335.15</v>
      </c>
    </row>
    <row r="2187" spans="1:5">
      <c r="A2187" s="712">
        <v>99299</v>
      </c>
      <c r="B2187" s="711" t="s">
        <v>6238</v>
      </c>
      <c r="C2187" s="711" t="s">
        <v>585</v>
      </c>
      <c r="D2187" s="711" t="s">
        <v>5884</v>
      </c>
      <c r="E2187" s="714">
        <v>2335.15</v>
      </c>
    </row>
    <row r="2188" spans="1:5">
      <c r="A2188" s="712">
        <v>99300</v>
      </c>
      <c r="B2188" s="711" t="s">
        <v>6239</v>
      </c>
      <c r="C2188" s="711" t="s">
        <v>269</v>
      </c>
      <c r="D2188" s="711" t="s">
        <v>5883</v>
      </c>
      <c r="E2188" s="714">
        <v>9000.51</v>
      </c>
    </row>
    <row r="2189" spans="1:5">
      <c r="A2189" s="712">
        <v>99300</v>
      </c>
      <c r="B2189" s="711" t="s">
        <v>6239</v>
      </c>
      <c r="C2189" s="711" t="s">
        <v>269</v>
      </c>
      <c r="D2189" s="711" t="s">
        <v>5883</v>
      </c>
      <c r="E2189" s="714">
        <v>9000.51</v>
      </c>
    </row>
    <row r="2190" spans="1:5">
      <c r="A2190" s="712">
        <v>99301</v>
      </c>
      <c r="B2190" s="711" t="s">
        <v>6240</v>
      </c>
      <c r="C2190" s="711" t="s">
        <v>269</v>
      </c>
      <c r="D2190" s="711" t="s">
        <v>5883</v>
      </c>
      <c r="E2190" s="714">
        <v>4460.7299999999996</v>
      </c>
    </row>
    <row r="2191" spans="1:5">
      <c r="A2191" s="712">
        <v>99301</v>
      </c>
      <c r="B2191" s="711" t="s">
        <v>6240</v>
      </c>
      <c r="C2191" s="711" t="s">
        <v>269</v>
      </c>
      <c r="D2191" s="711" t="s">
        <v>5883</v>
      </c>
      <c r="E2191" s="714">
        <v>4460.7299999999996</v>
      </c>
    </row>
    <row r="2192" spans="1:5">
      <c r="A2192" s="712">
        <v>99302</v>
      </c>
      <c r="B2192" s="711" t="s">
        <v>6241</v>
      </c>
      <c r="C2192" s="711" t="s">
        <v>585</v>
      </c>
      <c r="D2192" s="711" t="s">
        <v>5884</v>
      </c>
      <c r="E2192" s="714">
        <v>2514.42</v>
      </c>
    </row>
    <row r="2193" spans="1:5">
      <c r="A2193" s="712">
        <v>99303</v>
      </c>
      <c r="B2193" s="711" t="s">
        <v>6242</v>
      </c>
      <c r="C2193" s="711" t="s">
        <v>269</v>
      </c>
      <c r="D2193" s="711" t="s">
        <v>5883</v>
      </c>
      <c r="E2193" s="714">
        <v>8233.33</v>
      </c>
    </row>
    <row r="2194" spans="1:5">
      <c r="A2194" s="712">
        <v>99304</v>
      </c>
      <c r="B2194" s="711" t="s">
        <v>6243</v>
      </c>
      <c r="C2194" s="711" t="s">
        <v>585</v>
      </c>
      <c r="D2194" s="711" t="s">
        <v>5884</v>
      </c>
      <c r="E2194" s="714">
        <v>2338.19</v>
      </c>
    </row>
    <row r="2195" spans="1:5">
      <c r="A2195" s="712">
        <v>99305</v>
      </c>
      <c r="B2195" s="711" t="s">
        <v>6244</v>
      </c>
      <c r="C2195" s="711" t="s">
        <v>269</v>
      </c>
      <c r="D2195" s="711" t="s">
        <v>5883</v>
      </c>
      <c r="E2195" s="714">
        <v>9312.77</v>
      </c>
    </row>
    <row r="2196" spans="1:5">
      <c r="A2196" s="712">
        <v>99306</v>
      </c>
      <c r="B2196" s="711" t="s">
        <v>6245</v>
      </c>
      <c r="C2196" s="711" t="s">
        <v>585</v>
      </c>
      <c r="D2196" s="711" t="s">
        <v>5884</v>
      </c>
      <c r="E2196" s="714">
        <v>2514.42</v>
      </c>
    </row>
    <row r="2197" spans="1:5">
      <c r="A2197" s="712">
        <v>99307</v>
      </c>
      <c r="B2197" s="711" t="s">
        <v>6246</v>
      </c>
      <c r="C2197" s="711" t="s">
        <v>585</v>
      </c>
      <c r="D2197" s="711" t="s">
        <v>5884</v>
      </c>
      <c r="E2197" s="714">
        <v>1688.92</v>
      </c>
    </row>
    <row r="2198" spans="1:5">
      <c r="A2198" s="712">
        <v>99308</v>
      </c>
      <c r="B2198" s="711" t="s">
        <v>6247</v>
      </c>
      <c r="C2198" s="711" t="s">
        <v>269</v>
      </c>
      <c r="D2198" s="711" t="s">
        <v>5883</v>
      </c>
      <c r="E2198" s="714">
        <v>10389.64</v>
      </c>
    </row>
    <row r="2199" spans="1:5">
      <c r="A2199" s="712">
        <v>99309</v>
      </c>
      <c r="B2199" s="711" t="s">
        <v>6248</v>
      </c>
      <c r="C2199" s="711" t="s">
        <v>585</v>
      </c>
      <c r="D2199" s="711" t="s">
        <v>5884</v>
      </c>
      <c r="E2199" s="714">
        <v>2693.73</v>
      </c>
    </row>
    <row r="2200" spans="1:5">
      <c r="A2200" s="712">
        <v>99310</v>
      </c>
      <c r="B2200" s="711" t="s">
        <v>6249</v>
      </c>
      <c r="C2200" s="711" t="s">
        <v>269</v>
      </c>
      <c r="D2200" s="711" t="s">
        <v>5883</v>
      </c>
      <c r="E2200" s="714">
        <v>10565.14</v>
      </c>
    </row>
    <row r="2201" spans="1:5">
      <c r="A2201" s="712">
        <v>99311</v>
      </c>
      <c r="B2201" s="711" t="s">
        <v>6250</v>
      </c>
      <c r="C2201" s="711" t="s">
        <v>585</v>
      </c>
      <c r="D2201" s="711" t="s">
        <v>5884</v>
      </c>
      <c r="E2201" s="714">
        <v>2693.73</v>
      </c>
    </row>
    <row r="2202" spans="1:5">
      <c r="A2202" s="712">
        <v>99312</v>
      </c>
      <c r="B2202" s="711" t="s">
        <v>6251</v>
      </c>
      <c r="C2202" s="711" t="s">
        <v>269</v>
      </c>
      <c r="D2202" s="711" t="s">
        <v>5883</v>
      </c>
      <c r="E2202" s="714">
        <v>5235.57</v>
      </c>
    </row>
    <row r="2203" spans="1:5">
      <c r="A2203" s="712">
        <v>99313</v>
      </c>
      <c r="B2203" s="711" t="s">
        <v>6252</v>
      </c>
      <c r="C2203" s="711" t="s">
        <v>269</v>
      </c>
      <c r="D2203" s="711" t="s">
        <v>5883</v>
      </c>
      <c r="E2203" s="714">
        <v>11783.84</v>
      </c>
    </row>
    <row r="2204" spans="1:5">
      <c r="A2204" s="712">
        <v>99314</v>
      </c>
      <c r="B2204" s="711" t="s">
        <v>6253</v>
      </c>
      <c r="C2204" s="711" t="s">
        <v>585</v>
      </c>
      <c r="D2204" s="711" t="s">
        <v>5884</v>
      </c>
      <c r="E2204" s="714">
        <v>2873.01</v>
      </c>
    </row>
    <row r="2205" spans="1:5">
      <c r="A2205" s="712">
        <v>99315</v>
      </c>
      <c r="B2205" s="711" t="s">
        <v>6254</v>
      </c>
      <c r="C2205" s="711" t="s">
        <v>269</v>
      </c>
      <c r="D2205" s="711" t="s">
        <v>5883</v>
      </c>
      <c r="E2205" s="714">
        <v>13175.6</v>
      </c>
    </row>
    <row r="2206" spans="1:5">
      <c r="A2206" s="712">
        <v>99317</v>
      </c>
      <c r="B2206" s="711" t="s">
        <v>6255</v>
      </c>
      <c r="C2206" s="711" t="s">
        <v>585</v>
      </c>
      <c r="D2206" s="711" t="s">
        <v>5884</v>
      </c>
      <c r="E2206" s="714">
        <v>1803.39</v>
      </c>
    </row>
    <row r="2207" spans="1:5">
      <c r="A2207" s="712">
        <v>99318</v>
      </c>
      <c r="B2207" s="711" t="s">
        <v>6256</v>
      </c>
      <c r="C2207" s="711" t="s">
        <v>585</v>
      </c>
      <c r="D2207" s="711" t="s">
        <v>5883</v>
      </c>
      <c r="E2207" s="713">
        <v>195.86</v>
      </c>
    </row>
    <row r="2208" spans="1:5">
      <c r="A2208" s="712">
        <v>99319</v>
      </c>
      <c r="B2208" s="711" t="s">
        <v>6257</v>
      </c>
      <c r="C2208" s="711" t="s">
        <v>585</v>
      </c>
      <c r="D2208" s="711" t="s">
        <v>5884</v>
      </c>
      <c r="E2208" s="713">
        <v>711.02</v>
      </c>
    </row>
    <row r="2209" spans="1:5">
      <c r="A2209" s="712">
        <v>99320</v>
      </c>
      <c r="B2209" s="711" t="s">
        <v>6258</v>
      </c>
      <c r="C2209" s="711" t="s">
        <v>269</v>
      </c>
      <c r="D2209" s="711" t="s">
        <v>5883</v>
      </c>
      <c r="E2209" s="714">
        <v>6042.64</v>
      </c>
    </row>
    <row r="2210" spans="1:5">
      <c r="A2210" s="712">
        <v>99321</v>
      </c>
      <c r="B2210" s="711" t="s">
        <v>6259</v>
      </c>
      <c r="C2210" s="711" t="s">
        <v>585</v>
      </c>
      <c r="D2210" s="711" t="s">
        <v>5884</v>
      </c>
      <c r="E2210" s="714">
        <v>1979.69</v>
      </c>
    </row>
    <row r="2211" spans="1:5">
      <c r="A2211" s="712">
        <v>99322</v>
      </c>
      <c r="B2211" s="711" t="s">
        <v>6260</v>
      </c>
      <c r="C2211" s="711" t="s">
        <v>269</v>
      </c>
      <c r="D2211" s="711" t="s">
        <v>5883</v>
      </c>
      <c r="E2211" s="714">
        <v>6821.55</v>
      </c>
    </row>
    <row r="2212" spans="1:5">
      <c r="A2212" s="712">
        <v>99323</v>
      </c>
      <c r="B2212" s="711" t="s">
        <v>6261</v>
      </c>
      <c r="C2212" s="711" t="s">
        <v>585</v>
      </c>
      <c r="D2212" s="711" t="s">
        <v>5884</v>
      </c>
      <c r="E2212" s="714">
        <v>2155.88</v>
      </c>
    </row>
    <row r="2213" spans="1:5">
      <c r="A2213" s="712">
        <v>99324</v>
      </c>
      <c r="B2213" s="711" t="s">
        <v>6262</v>
      </c>
      <c r="C2213" s="711" t="s">
        <v>269</v>
      </c>
      <c r="D2213" s="711" t="s">
        <v>5883</v>
      </c>
      <c r="E2213" s="714">
        <v>7600.52</v>
      </c>
    </row>
    <row r="2214" spans="1:5">
      <c r="A2214" s="712">
        <v>99325</v>
      </c>
      <c r="B2214" s="711" t="s">
        <v>6263</v>
      </c>
      <c r="C2214" s="711" t="s">
        <v>585</v>
      </c>
      <c r="D2214" s="711" t="s">
        <v>5884</v>
      </c>
      <c r="E2214" s="714">
        <v>2335.15</v>
      </c>
    </row>
    <row r="2215" spans="1:5">
      <c r="A2215" s="712">
        <v>99326</v>
      </c>
      <c r="B2215" s="711" t="s">
        <v>6264</v>
      </c>
      <c r="C2215" s="711" t="s">
        <v>269</v>
      </c>
      <c r="D2215" s="711" t="s">
        <v>5883</v>
      </c>
      <c r="E2215" s="714">
        <v>6186.09</v>
      </c>
    </row>
    <row r="2216" spans="1:5">
      <c r="A2216" s="712">
        <v>99327</v>
      </c>
      <c r="B2216" s="711" t="s">
        <v>6265</v>
      </c>
      <c r="C2216" s="711" t="s">
        <v>585</v>
      </c>
      <c r="D2216" s="711" t="s">
        <v>5884</v>
      </c>
      <c r="E2216" s="714">
        <v>3022.52</v>
      </c>
    </row>
    <row r="2217" spans="1:5">
      <c r="A2217" s="712">
        <v>101800</v>
      </c>
      <c r="B2217" s="711" t="s">
        <v>6266</v>
      </c>
      <c r="C2217" s="711" t="s">
        <v>269</v>
      </c>
      <c r="D2217" s="711" t="s">
        <v>5883</v>
      </c>
      <c r="E2217" s="714">
        <v>1189.6199999999999</v>
      </c>
    </row>
    <row r="2218" spans="1:5">
      <c r="A2218" s="712">
        <v>101801</v>
      </c>
      <c r="B2218" s="711" t="s">
        <v>6267</v>
      </c>
      <c r="C2218" s="711" t="s">
        <v>269</v>
      </c>
      <c r="D2218" s="711" t="s">
        <v>5883</v>
      </c>
      <c r="E2218" s="713">
        <v>872.37</v>
      </c>
    </row>
    <row r="2219" spans="1:5">
      <c r="A2219" s="712">
        <v>101806</v>
      </c>
      <c r="B2219" s="711" t="s">
        <v>6268</v>
      </c>
      <c r="C2219" s="711" t="s">
        <v>269</v>
      </c>
      <c r="D2219" s="711" t="s">
        <v>5883</v>
      </c>
      <c r="E2219" s="713">
        <v>419.16</v>
      </c>
    </row>
    <row r="2220" spans="1:5">
      <c r="A2220" s="712">
        <v>101807</v>
      </c>
      <c r="B2220" s="711" t="s">
        <v>6269</v>
      </c>
      <c r="C2220" s="711" t="s">
        <v>269</v>
      </c>
      <c r="D2220" s="711" t="s">
        <v>5883</v>
      </c>
      <c r="E2220" s="713">
        <v>355.26</v>
      </c>
    </row>
    <row r="2221" spans="1:5">
      <c r="A2221" s="712">
        <v>101808</v>
      </c>
      <c r="B2221" s="711" t="s">
        <v>6270</v>
      </c>
      <c r="C2221" s="711" t="s">
        <v>269</v>
      </c>
      <c r="D2221" s="711" t="s">
        <v>5883</v>
      </c>
      <c r="E2221" s="713">
        <v>359.21</v>
      </c>
    </row>
    <row r="2222" spans="1:5">
      <c r="A2222" s="712">
        <v>101809</v>
      </c>
      <c r="B2222" s="711" t="s">
        <v>6271</v>
      </c>
      <c r="C2222" s="711" t="s">
        <v>269</v>
      </c>
      <c r="D2222" s="711" t="s">
        <v>5883</v>
      </c>
      <c r="E2222" s="714">
        <v>2233.9499999999998</v>
      </c>
    </row>
    <row r="2223" spans="1:5">
      <c r="A2223" s="712">
        <v>102139</v>
      </c>
      <c r="B2223" s="711" t="s">
        <v>6272</v>
      </c>
      <c r="C2223" s="711" t="s">
        <v>269</v>
      </c>
      <c r="D2223" s="711" t="s">
        <v>5883</v>
      </c>
      <c r="E2223" s="714">
        <v>1242.5999999999999</v>
      </c>
    </row>
    <row r="2224" spans="1:5">
      <c r="A2224" s="712">
        <v>102140</v>
      </c>
      <c r="B2224" s="711" t="s">
        <v>6232</v>
      </c>
      <c r="C2224" s="711" t="s">
        <v>269</v>
      </c>
      <c r="D2224" s="711" t="s">
        <v>5883</v>
      </c>
      <c r="E2224" s="714">
        <v>1430.09</v>
      </c>
    </row>
    <row r="2225" spans="1:5">
      <c r="A2225" s="712">
        <v>102141</v>
      </c>
      <c r="B2225" s="711" t="s">
        <v>6273</v>
      </c>
      <c r="C2225" s="711" t="s">
        <v>269</v>
      </c>
      <c r="D2225" s="711" t="s">
        <v>5883</v>
      </c>
      <c r="E2225" s="714">
        <v>1978.82</v>
      </c>
    </row>
    <row r="2226" spans="1:5">
      <c r="A2226" s="712">
        <v>102142</v>
      </c>
      <c r="B2226" s="711" t="s">
        <v>6274</v>
      </c>
      <c r="C2226" s="711" t="s">
        <v>269</v>
      </c>
      <c r="D2226" s="711" t="s">
        <v>5883</v>
      </c>
      <c r="E2226" s="714">
        <v>1948.79</v>
      </c>
    </row>
    <row r="2227" spans="1:5">
      <c r="A2227" s="712">
        <v>94263</v>
      </c>
      <c r="B2227" s="711" t="s">
        <v>2099</v>
      </c>
      <c r="C2227" s="711" t="s">
        <v>585</v>
      </c>
      <c r="D2227" s="711" t="s">
        <v>5883</v>
      </c>
      <c r="E2227" s="713">
        <v>23.63</v>
      </c>
    </row>
    <row r="2228" spans="1:5">
      <c r="A2228" s="712">
        <v>94264</v>
      </c>
      <c r="B2228" s="711" t="s">
        <v>2100</v>
      </c>
      <c r="C2228" s="711" t="s">
        <v>585</v>
      </c>
      <c r="D2228" s="711" t="s">
        <v>5883</v>
      </c>
      <c r="E2228" s="713">
        <v>26.42</v>
      </c>
    </row>
    <row r="2229" spans="1:5">
      <c r="A2229" s="712">
        <v>94265</v>
      </c>
      <c r="B2229" s="711" t="s">
        <v>2101</v>
      </c>
      <c r="C2229" s="711" t="s">
        <v>585</v>
      </c>
      <c r="D2229" s="711" t="s">
        <v>5883</v>
      </c>
      <c r="E2229" s="713">
        <v>30.33</v>
      </c>
    </row>
    <row r="2230" spans="1:5">
      <c r="A2230" s="712">
        <v>94266</v>
      </c>
      <c r="B2230" s="711" t="s">
        <v>2102</v>
      </c>
      <c r="C2230" s="711" t="s">
        <v>585</v>
      </c>
      <c r="D2230" s="711" t="s">
        <v>5883</v>
      </c>
      <c r="E2230" s="713">
        <v>33.53</v>
      </c>
    </row>
    <row r="2231" spans="1:5">
      <c r="A2231" s="712">
        <v>94267</v>
      </c>
      <c r="B2231" s="711" t="s">
        <v>2103</v>
      </c>
      <c r="C2231" s="711" t="s">
        <v>585</v>
      </c>
      <c r="D2231" s="711" t="s">
        <v>5883</v>
      </c>
      <c r="E2231" s="713">
        <v>35.96</v>
      </c>
    </row>
    <row r="2232" spans="1:5">
      <c r="A2232" s="712">
        <v>94268</v>
      </c>
      <c r="B2232" s="711" t="s">
        <v>2104</v>
      </c>
      <c r="C2232" s="711" t="s">
        <v>585</v>
      </c>
      <c r="D2232" s="711" t="s">
        <v>5883</v>
      </c>
      <c r="E2232" s="713">
        <v>39.5</v>
      </c>
    </row>
    <row r="2233" spans="1:5">
      <c r="A2233" s="712">
        <v>94269</v>
      </c>
      <c r="B2233" s="711" t="s">
        <v>2105</v>
      </c>
      <c r="C2233" s="711" t="s">
        <v>585</v>
      </c>
      <c r="D2233" s="711" t="s">
        <v>5883</v>
      </c>
      <c r="E2233" s="713">
        <v>50.73</v>
      </c>
    </row>
    <row r="2234" spans="1:5">
      <c r="A2234" s="712">
        <v>94270</v>
      </c>
      <c r="B2234" s="711" t="s">
        <v>2106</v>
      </c>
      <c r="C2234" s="711" t="s">
        <v>585</v>
      </c>
      <c r="D2234" s="711" t="s">
        <v>5883</v>
      </c>
      <c r="E2234" s="713">
        <v>55.66</v>
      </c>
    </row>
    <row r="2235" spans="1:5">
      <c r="A2235" s="712">
        <v>94271</v>
      </c>
      <c r="B2235" s="711" t="s">
        <v>2107</v>
      </c>
      <c r="C2235" s="711" t="s">
        <v>585</v>
      </c>
      <c r="D2235" s="711" t="s">
        <v>5883</v>
      </c>
      <c r="E2235" s="713">
        <v>61.68</v>
      </c>
    </row>
    <row r="2236" spans="1:5">
      <c r="A2236" s="712">
        <v>94272</v>
      </c>
      <c r="B2236" s="711" t="s">
        <v>2108</v>
      </c>
      <c r="C2236" s="711" t="s">
        <v>585</v>
      </c>
      <c r="D2236" s="711" t="s">
        <v>5883</v>
      </c>
      <c r="E2236" s="713">
        <v>68.25</v>
      </c>
    </row>
    <row r="2237" spans="1:5">
      <c r="A2237" s="712">
        <v>94273</v>
      </c>
      <c r="B2237" s="711" t="s">
        <v>74</v>
      </c>
      <c r="C2237" s="711" t="s">
        <v>585</v>
      </c>
      <c r="D2237" s="711" t="s">
        <v>5884</v>
      </c>
      <c r="E2237" s="713">
        <v>40.03</v>
      </c>
    </row>
    <row r="2238" spans="1:5">
      <c r="A2238" s="712">
        <v>94274</v>
      </c>
      <c r="B2238" s="711" t="s">
        <v>2109</v>
      </c>
      <c r="C2238" s="711" t="s">
        <v>585</v>
      </c>
      <c r="D2238" s="711" t="s">
        <v>5884</v>
      </c>
      <c r="E2238" s="713">
        <v>43.28</v>
      </c>
    </row>
    <row r="2239" spans="1:5">
      <c r="A2239" s="712">
        <v>94275</v>
      </c>
      <c r="B2239" s="711" t="s">
        <v>2110</v>
      </c>
      <c r="C2239" s="711" t="s">
        <v>585</v>
      </c>
      <c r="D2239" s="711" t="s">
        <v>5884</v>
      </c>
      <c r="E2239" s="713">
        <v>38.33</v>
      </c>
    </row>
    <row r="2240" spans="1:5">
      <c r="A2240" s="712">
        <v>94276</v>
      </c>
      <c r="B2240" s="711" t="s">
        <v>2111</v>
      </c>
      <c r="C2240" s="711" t="s">
        <v>585</v>
      </c>
      <c r="D2240" s="711" t="s">
        <v>5884</v>
      </c>
      <c r="E2240" s="713">
        <v>41.58</v>
      </c>
    </row>
    <row r="2241" spans="1:5">
      <c r="A2241" s="712">
        <v>94281</v>
      </c>
      <c r="B2241" s="711" t="s">
        <v>613</v>
      </c>
      <c r="C2241" s="711" t="s">
        <v>585</v>
      </c>
      <c r="D2241" s="711" t="s">
        <v>5884</v>
      </c>
      <c r="E2241" s="713">
        <v>37.82</v>
      </c>
    </row>
    <row r="2242" spans="1:5">
      <c r="A2242" s="712">
        <v>94282</v>
      </c>
      <c r="B2242" s="711" t="s">
        <v>2112</v>
      </c>
      <c r="C2242" s="711" t="s">
        <v>585</v>
      </c>
      <c r="D2242" s="711" t="s">
        <v>5884</v>
      </c>
      <c r="E2242" s="713">
        <v>47.72</v>
      </c>
    </row>
    <row r="2243" spans="1:5">
      <c r="A2243" s="712">
        <v>94283</v>
      </c>
      <c r="B2243" s="711" t="s">
        <v>6275</v>
      </c>
      <c r="C2243" s="711" t="s">
        <v>585</v>
      </c>
      <c r="D2243" s="711" t="s">
        <v>5884</v>
      </c>
      <c r="E2243" s="713">
        <v>47.98</v>
      </c>
    </row>
    <row r="2244" spans="1:5">
      <c r="A2244" s="712">
        <v>94284</v>
      </c>
      <c r="B2244" s="711" t="s">
        <v>2113</v>
      </c>
      <c r="C2244" s="711" t="s">
        <v>585</v>
      </c>
      <c r="D2244" s="711" t="s">
        <v>5884</v>
      </c>
      <c r="E2244" s="713">
        <v>57.87</v>
      </c>
    </row>
    <row r="2245" spans="1:5">
      <c r="A2245" s="712">
        <v>94285</v>
      </c>
      <c r="B2245" s="711" t="s">
        <v>2114</v>
      </c>
      <c r="C2245" s="711" t="s">
        <v>585</v>
      </c>
      <c r="D2245" s="711" t="s">
        <v>5884</v>
      </c>
      <c r="E2245" s="713">
        <v>57.67</v>
      </c>
    </row>
    <row r="2246" spans="1:5">
      <c r="A2246" s="712">
        <v>94286</v>
      </c>
      <c r="B2246" s="711" t="s">
        <v>2115</v>
      </c>
      <c r="C2246" s="711" t="s">
        <v>585</v>
      </c>
      <c r="D2246" s="711" t="s">
        <v>5884</v>
      </c>
      <c r="E2246" s="713">
        <v>67.55</v>
      </c>
    </row>
    <row r="2247" spans="1:5">
      <c r="A2247" s="712">
        <v>94287</v>
      </c>
      <c r="B2247" s="711" t="s">
        <v>2116</v>
      </c>
      <c r="C2247" s="711" t="s">
        <v>585</v>
      </c>
      <c r="D2247" s="711" t="s">
        <v>5884</v>
      </c>
      <c r="E2247" s="713">
        <v>30.01</v>
      </c>
    </row>
    <row r="2248" spans="1:5">
      <c r="A2248" s="712">
        <v>94288</v>
      </c>
      <c r="B2248" s="711" t="s">
        <v>2117</v>
      </c>
      <c r="C2248" s="711" t="s">
        <v>585</v>
      </c>
      <c r="D2248" s="711" t="s">
        <v>5884</v>
      </c>
      <c r="E2248" s="713">
        <v>38.65</v>
      </c>
    </row>
    <row r="2249" spans="1:5">
      <c r="A2249" s="712">
        <v>94289</v>
      </c>
      <c r="B2249" s="711" t="s">
        <v>2118</v>
      </c>
      <c r="C2249" s="711" t="s">
        <v>585</v>
      </c>
      <c r="D2249" s="711" t="s">
        <v>5884</v>
      </c>
      <c r="E2249" s="713">
        <v>37.380000000000003</v>
      </c>
    </row>
    <row r="2250" spans="1:5">
      <c r="A2250" s="712">
        <v>94290</v>
      </c>
      <c r="B2250" s="711" t="s">
        <v>2119</v>
      </c>
      <c r="C2250" s="711" t="s">
        <v>585</v>
      </c>
      <c r="D2250" s="711" t="s">
        <v>5884</v>
      </c>
      <c r="E2250" s="713">
        <v>46.02</v>
      </c>
    </row>
    <row r="2251" spans="1:5">
      <c r="A2251" s="712">
        <v>94291</v>
      </c>
      <c r="B2251" s="711" t="s">
        <v>2120</v>
      </c>
      <c r="C2251" s="711" t="s">
        <v>585</v>
      </c>
      <c r="D2251" s="711" t="s">
        <v>5884</v>
      </c>
      <c r="E2251" s="713">
        <v>44.34</v>
      </c>
    </row>
    <row r="2252" spans="1:5">
      <c r="A2252" s="712">
        <v>94292</v>
      </c>
      <c r="B2252" s="711" t="s">
        <v>2121</v>
      </c>
      <c r="C2252" s="711" t="s">
        <v>585</v>
      </c>
      <c r="D2252" s="711" t="s">
        <v>5884</v>
      </c>
      <c r="E2252" s="713">
        <v>52.99</v>
      </c>
    </row>
    <row r="2253" spans="1:5">
      <c r="A2253" s="712">
        <v>94293</v>
      </c>
      <c r="B2253" s="711" t="s">
        <v>2122</v>
      </c>
      <c r="C2253" s="711" t="s">
        <v>585</v>
      </c>
      <c r="D2253" s="711" t="s">
        <v>5884</v>
      </c>
      <c r="E2253" s="713">
        <v>112.27</v>
      </c>
    </row>
    <row r="2254" spans="1:5">
      <c r="A2254" s="712">
        <v>94294</v>
      </c>
      <c r="B2254" s="711" t="s">
        <v>2123</v>
      </c>
      <c r="C2254" s="711" t="s">
        <v>585</v>
      </c>
      <c r="D2254" s="711" t="s">
        <v>5884</v>
      </c>
      <c r="E2254" s="713">
        <v>7.05</v>
      </c>
    </row>
    <row r="2255" spans="1:5">
      <c r="A2255" s="712">
        <v>101570</v>
      </c>
      <c r="B2255" s="711" t="s">
        <v>6276</v>
      </c>
      <c r="C2255" s="711" t="s">
        <v>281</v>
      </c>
      <c r="D2255" s="711" t="s">
        <v>5883</v>
      </c>
      <c r="E2255" s="713">
        <v>16.989999999999998</v>
      </c>
    </row>
    <row r="2256" spans="1:5">
      <c r="A2256" s="712">
        <v>101571</v>
      </c>
      <c r="B2256" s="711" t="s">
        <v>6277</v>
      </c>
      <c r="C2256" s="711" t="s">
        <v>281</v>
      </c>
      <c r="D2256" s="711" t="s">
        <v>5883</v>
      </c>
      <c r="E2256" s="713">
        <v>23.37</v>
      </c>
    </row>
    <row r="2257" spans="1:5">
      <c r="A2257" s="712">
        <v>101572</v>
      </c>
      <c r="B2257" s="711" t="s">
        <v>6278</v>
      </c>
      <c r="C2257" s="711" t="s">
        <v>281</v>
      </c>
      <c r="D2257" s="711" t="s">
        <v>5883</v>
      </c>
      <c r="E2257" s="713">
        <v>13.26</v>
      </c>
    </row>
    <row r="2258" spans="1:5">
      <c r="A2258" s="712">
        <v>101573</v>
      </c>
      <c r="B2258" s="711" t="s">
        <v>6279</v>
      </c>
      <c r="C2258" s="711" t="s">
        <v>281</v>
      </c>
      <c r="D2258" s="711" t="s">
        <v>5883</v>
      </c>
      <c r="E2258" s="713">
        <v>19.64</v>
      </c>
    </row>
    <row r="2259" spans="1:5">
      <c r="A2259" s="712">
        <v>101574</v>
      </c>
      <c r="B2259" s="711" t="s">
        <v>6280</v>
      </c>
      <c r="C2259" s="711" t="s">
        <v>281</v>
      </c>
      <c r="D2259" s="711" t="s">
        <v>5883</v>
      </c>
      <c r="E2259" s="713">
        <v>10.039999999999999</v>
      </c>
    </row>
    <row r="2260" spans="1:5">
      <c r="A2260" s="712">
        <v>101575</v>
      </c>
      <c r="B2260" s="711" t="s">
        <v>6281</v>
      </c>
      <c r="C2260" s="711" t="s">
        <v>281</v>
      </c>
      <c r="D2260" s="711" t="s">
        <v>5883</v>
      </c>
      <c r="E2260" s="713">
        <v>16.54</v>
      </c>
    </row>
    <row r="2261" spans="1:5">
      <c r="A2261" s="712">
        <v>101576</v>
      </c>
      <c r="B2261" s="711" t="s">
        <v>6282</v>
      </c>
      <c r="C2261" s="711" t="s">
        <v>281</v>
      </c>
      <c r="D2261" s="711" t="s">
        <v>5883</v>
      </c>
      <c r="E2261" s="713">
        <v>29.33</v>
      </c>
    </row>
    <row r="2262" spans="1:5">
      <c r="A2262" s="712">
        <v>101577</v>
      </c>
      <c r="B2262" s="711" t="s">
        <v>6283</v>
      </c>
      <c r="C2262" s="711" t="s">
        <v>281</v>
      </c>
      <c r="D2262" s="711" t="s">
        <v>5883</v>
      </c>
      <c r="E2262" s="713">
        <v>37.5</v>
      </c>
    </row>
    <row r="2263" spans="1:5">
      <c r="A2263" s="712">
        <v>101578</v>
      </c>
      <c r="B2263" s="711" t="s">
        <v>6284</v>
      </c>
      <c r="C2263" s="711" t="s">
        <v>281</v>
      </c>
      <c r="D2263" s="711" t="s">
        <v>5883</v>
      </c>
      <c r="E2263" s="713">
        <v>24.02</v>
      </c>
    </row>
    <row r="2264" spans="1:5">
      <c r="A2264" s="712">
        <v>101579</v>
      </c>
      <c r="B2264" s="711" t="s">
        <v>6285</v>
      </c>
      <c r="C2264" s="711" t="s">
        <v>281</v>
      </c>
      <c r="D2264" s="711" t="s">
        <v>5883</v>
      </c>
      <c r="E2264" s="713">
        <v>32.200000000000003</v>
      </c>
    </row>
    <row r="2265" spans="1:5">
      <c r="A2265" s="712">
        <v>101580</v>
      </c>
      <c r="B2265" s="711" t="s">
        <v>6286</v>
      </c>
      <c r="C2265" s="711" t="s">
        <v>281</v>
      </c>
      <c r="D2265" s="711" t="s">
        <v>5883</v>
      </c>
      <c r="E2265" s="713">
        <v>20.85</v>
      </c>
    </row>
    <row r="2266" spans="1:5">
      <c r="A2266" s="712">
        <v>101581</v>
      </c>
      <c r="B2266" s="711" t="s">
        <v>6287</v>
      </c>
      <c r="C2266" s="711" t="s">
        <v>281</v>
      </c>
      <c r="D2266" s="711" t="s">
        <v>5883</v>
      </c>
      <c r="E2266" s="713">
        <v>29.14</v>
      </c>
    </row>
    <row r="2267" spans="1:5">
      <c r="A2267" s="712">
        <v>101582</v>
      </c>
      <c r="B2267" s="711" t="s">
        <v>6288</v>
      </c>
      <c r="C2267" s="711" t="s">
        <v>281</v>
      </c>
      <c r="D2267" s="711" t="s">
        <v>5883</v>
      </c>
      <c r="E2267" s="713">
        <v>47.98</v>
      </c>
    </row>
    <row r="2268" spans="1:5">
      <c r="A2268" s="712">
        <v>101583</v>
      </c>
      <c r="B2268" s="711" t="s">
        <v>6289</v>
      </c>
      <c r="C2268" s="711" t="s">
        <v>281</v>
      </c>
      <c r="D2268" s="711" t="s">
        <v>5883</v>
      </c>
      <c r="E2268" s="713">
        <v>60.72</v>
      </c>
    </row>
    <row r="2269" spans="1:5">
      <c r="A2269" s="712">
        <v>101584</v>
      </c>
      <c r="B2269" s="711" t="s">
        <v>6290</v>
      </c>
      <c r="C2269" s="711" t="s">
        <v>281</v>
      </c>
      <c r="D2269" s="711" t="s">
        <v>5883</v>
      </c>
      <c r="E2269" s="713">
        <v>39.11</v>
      </c>
    </row>
    <row r="2270" spans="1:5">
      <c r="A2270" s="712">
        <v>101585</v>
      </c>
      <c r="B2270" s="711" t="s">
        <v>6291</v>
      </c>
      <c r="C2270" s="711" t="s">
        <v>281</v>
      </c>
      <c r="D2270" s="711" t="s">
        <v>5883</v>
      </c>
      <c r="E2270" s="713">
        <v>51.85</v>
      </c>
    </row>
    <row r="2271" spans="1:5">
      <c r="A2271" s="712">
        <v>101586</v>
      </c>
      <c r="B2271" s="711" t="s">
        <v>6292</v>
      </c>
      <c r="C2271" s="711" t="s">
        <v>281</v>
      </c>
      <c r="D2271" s="711" t="s">
        <v>5883</v>
      </c>
      <c r="E2271" s="713">
        <v>33.21</v>
      </c>
    </row>
    <row r="2272" spans="1:5">
      <c r="A2272" s="712">
        <v>101587</v>
      </c>
      <c r="B2272" s="711" t="s">
        <v>6293</v>
      </c>
      <c r="C2272" s="711" t="s">
        <v>281</v>
      </c>
      <c r="D2272" s="711" t="s">
        <v>5883</v>
      </c>
      <c r="E2272" s="713">
        <v>46.07</v>
      </c>
    </row>
    <row r="2273" spans="1:5">
      <c r="A2273" s="712">
        <v>101588</v>
      </c>
      <c r="B2273" s="711" t="s">
        <v>6294</v>
      </c>
      <c r="C2273" s="711" t="s">
        <v>281</v>
      </c>
      <c r="D2273" s="711" t="s">
        <v>5883</v>
      </c>
      <c r="E2273" s="713">
        <v>58.77</v>
      </c>
    </row>
    <row r="2274" spans="1:5">
      <c r="A2274" s="712">
        <v>101589</v>
      </c>
      <c r="B2274" s="711" t="s">
        <v>6295</v>
      </c>
      <c r="C2274" s="711" t="s">
        <v>281</v>
      </c>
      <c r="D2274" s="711" t="s">
        <v>5883</v>
      </c>
      <c r="E2274" s="713">
        <v>85.61</v>
      </c>
    </row>
    <row r="2275" spans="1:5">
      <c r="A2275" s="712">
        <v>101590</v>
      </c>
      <c r="B2275" s="711" t="s">
        <v>6296</v>
      </c>
      <c r="C2275" s="711" t="s">
        <v>281</v>
      </c>
      <c r="D2275" s="711" t="s">
        <v>5883</v>
      </c>
      <c r="E2275" s="713">
        <v>44.52</v>
      </c>
    </row>
    <row r="2276" spans="1:5">
      <c r="A2276" s="712">
        <v>101591</v>
      </c>
      <c r="B2276" s="711" t="s">
        <v>6297</v>
      </c>
      <c r="C2276" s="711" t="s">
        <v>281</v>
      </c>
      <c r="D2276" s="711" t="s">
        <v>5883</v>
      </c>
      <c r="E2276" s="713">
        <v>71.37</v>
      </c>
    </row>
    <row r="2277" spans="1:5">
      <c r="A2277" s="712">
        <v>101592</v>
      </c>
      <c r="B2277" s="711" t="s">
        <v>6298</v>
      </c>
      <c r="C2277" s="711" t="s">
        <v>281</v>
      </c>
      <c r="D2277" s="711" t="s">
        <v>5883</v>
      </c>
      <c r="E2277" s="713">
        <v>31.38</v>
      </c>
    </row>
    <row r="2278" spans="1:5">
      <c r="A2278" s="712">
        <v>101593</v>
      </c>
      <c r="B2278" s="711" t="s">
        <v>6299</v>
      </c>
      <c r="C2278" s="711" t="s">
        <v>281</v>
      </c>
      <c r="D2278" s="711" t="s">
        <v>5883</v>
      </c>
      <c r="E2278" s="713">
        <v>58.33</v>
      </c>
    </row>
    <row r="2279" spans="1:5">
      <c r="A2279" s="712">
        <v>101600</v>
      </c>
      <c r="B2279" s="711" t="s">
        <v>6300</v>
      </c>
      <c r="C2279" s="711" t="s">
        <v>281</v>
      </c>
      <c r="D2279" s="711" t="s">
        <v>5883</v>
      </c>
      <c r="E2279" s="713">
        <v>10.98</v>
      </c>
    </row>
    <row r="2280" spans="1:5">
      <c r="A2280" s="712">
        <v>101601</v>
      </c>
      <c r="B2280" s="711" t="s">
        <v>6301</v>
      </c>
      <c r="C2280" s="711" t="s">
        <v>281</v>
      </c>
      <c r="D2280" s="711" t="s">
        <v>5883</v>
      </c>
      <c r="E2280" s="713">
        <v>16.25</v>
      </c>
    </row>
    <row r="2281" spans="1:5">
      <c r="A2281" s="712">
        <v>101602</v>
      </c>
      <c r="B2281" s="711" t="s">
        <v>6302</v>
      </c>
      <c r="C2281" s="711" t="s">
        <v>281</v>
      </c>
      <c r="D2281" s="711" t="s">
        <v>5883</v>
      </c>
      <c r="E2281" s="713">
        <v>8.1300000000000008</v>
      </c>
    </row>
    <row r="2282" spans="1:5">
      <c r="A2282" s="712">
        <v>101603</v>
      </c>
      <c r="B2282" s="711" t="s">
        <v>6303</v>
      </c>
      <c r="C2282" s="711" t="s">
        <v>281</v>
      </c>
      <c r="D2282" s="711" t="s">
        <v>5883</v>
      </c>
      <c r="E2282" s="713">
        <v>13.41</v>
      </c>
    </row>
    <row r="2283" spans="1:5">
      <c r="A2283" s="712">
        <v>101604</v>
      </c>
      <c r="B2283" s="711" t="s">
        <v>6304</v>
      </c>
      <c r="C2283" s="711" t="s">
        <v>281</v>
      </c>
      <c r="D2283" s="711" t="s">
        <v>5883</v>
      </c>
      <c r="E2283" s="713">
        <v>5.32</v>
      </c>
    </row>
    <row r="2284" spans="1:5">
      <c r="A2284" s="712">
        <v>101605</v>
      </c>
      <c r="B2284" s="711" t="s">
        <v>6305</v>
      </c>
      <c r="C2284" s="711" t="s">
        <v>281</v>
      </c>
      <c r="D2284" s="711" t="s">
        <v>5883</v>
      </c>
      <c r="E2284" s="713">
        <v>10.6</v>
      </c>
    </row>
    <row r="2285" spans="1:5">
      <c r="A2285" s="712">
        <v>90788</v>
      </c>
      <c r="B2285" s="711" t="s">
        <v>2124</v>
      </c>
      <c r="C2285" s="711" t="s">
        <v>269</v>
      </c>
      <c r="D2285" s="711" t="s">
        <v>5884</v>
      </c>
      <c r="E2285" s="713">
        <v>563.5</v>
      </c>
    </row>
    <row r="2286" spans="1:5">
      <c r="A2286" s="712">
        <v>90789</v>
      </c>
      <c r="B2286" s="711" t="s">
        <v>2125</v>
      </c>
      <c r="C2286" s="711" t="s">
        <v>269</v>
      </c>
      <c r="D2286" s="711" t="s">
        <v>5884</v>
      </c>
      <c r="E2286" s="713">
        <v>564.86</v>
      </c>
    </row>
    <row r="2287" spans="1:5">
      <c r="A2287" s="712">
        <v>90790</v>
      </c>
      <c r="B2287" s="711" t="s">
        <v>2126</v>
      </c>
      <c r="C2287" s="711" t="s">
        <v>269</v>
      </c>
      <c r="D2287" s="711" t="s">
        <v>5884</v>
      </c>
      <c r="E2287" s="713">
        <v>582.73</v>
      </c>
    </row>
    <row r="2288" spans="1:5">
      <c r="A2288" s="712">
        <v>90791</v>
      </c>
      <c r="B2288" s="711" t="s">
        <v>6306</v>
      </c>
      <c r="C2288" s="711" t="s">
        <v>269</v>
      </c>
      <c r="D2288" s="711" t="s">
        <v>5884</v>
      </c>
      <c r="E2288" s="713">
        <v>683.38</v>
      </c>
    </row>
    <row r="2289" spans="1:5">
      <c r="A2289" s="712">
        <v>90793</v>
      </c>
      <c r="B2289" s="711" t="s">
        <v>6307</v>
      </c>
      <c r="C2289" s="711" t="s">
        <v>269</v>
      </c>
      <c r="D2289" s="711" t="s">
        <v>5884</v>
      </c>
      <c r="E2289" s="713">
        <v>723.5</v>
      </c>
    </row>
    <row r="2290" spans="1:5">
      <c r="A2290" s="712">
        <v>90794</v>
      </c>
      <c r="B2290" s="711" t="s">
        <v>6308</v>
      </c>
      <c r="C2290" s="711" t="s">
        <v>269</v>
      </c>
      <c r="D2290" s="711" t="s">
        <v>5884</v>
      </c>
      <c r="E2290" s="713">
        <v>491.95</v>
      </c>
    </row>
    <row r="2291" spans="1:5">
      <c r="A2291" s="712">
        <v>90795</v>
      </c>
      <c r="B2291" s="711" t="s">
        <v>6309</v>
      </c>
      <c r="C2291" s="711" t="s">
        <v>269</v>
      </c>
      <c r="D2291" s="711" t="s">
        <v>5884</v>
      </c>
      <c r="E2291" s="713">
        <v>497.62</v>
      </c>
    </row>
    <row r="2292" spans="1:5">
      <c r="A2292" s="712">
        <v>90796</v>
      </c>
      <c r="B2292" s="711" t="s">
        <v>6310</v>
      </c>
      <c r="C2292" s="711" t="s">
        <v>269</v>
      </c>
      <c r="D2292" s="711" t="s">
        <v>5884</v>
      </c>
      <c r="E2292" s="713">
        <v>503.28</v>
      </c>
    </row>
    <row r="2293" spans="1:5">
      <c r="A2293" s="712">
        <v>90797</v>
      </c>
      <c r="B2293" s="711" t="s">
        <v>6311</v>
      </c>
      <c r="C2293" s="711" t="s">
        <v>269</v>
      </c>
      <c r="D2293" s="711" t="s">
        <v>5884</v>
      </c>
      <c r="E2293" s="713">
        <v>508.93</v>
      </c>
    </row>
    <row r="2294" spans="1:5">
      <c r="A2294" s="712">
        <v>90798</v>
      </c>
      <c r="B2294" s="711" t="s">
        <v>6312</v>
      </c>
      <c r="C2294" s="711" t="s">
        <v>269</v>
      </c>
      <c r="D2294" s="711" t="s">
        <v>5884</v>
      </c>
      <c r="E2294" s="713">
        <v>733.89</v>
      </c>
    </row>
    <row r="2295" spans="1:5">
      <c r="A2295" s="712">
        <v>90799</v>
      </c>
      <c r="B2295" s="711" t="s">
        <v>6313</v>
      </c>
      <c r="C2295" s="711" t="s">
        <v>269</v>
      </c>
      <c r="D2295" s="711" t="s">
        <v>5884</v>
      </c>
      <c r="E2295" s="713">
        <v>757.94</v>
      </c>
    </row>
    <row r="2296" spans="1:5">
      <c r="A2296" s="712">
        <v>90801</v>
      </c>
      <c r="B2296" s="711" t="s">
        <v>2127</v>
      </c>
      <c r="C2296" s="711" t="s">
        <v>269</v>
      </c>
      <c r="D2296" s="711" t="s">
        <v>5884</v>
      </c>
      <c r="E2296" s="713">
        <v>278.55</v>
      </c>
    </row>
    <row r="2297" spans="1:5">
      <c r="A2297" s="712">
        <v>90806</v>
      </c>
      <c r="B2297" s="711" t="s">
        <v>2128</v>
      </c>
      <c r="C2297" s="711" t="s">
        <v>269</v>
      </c>
      <c r="D2297" s="711" t="s">
        <v>5884</v>
      </c>
      <c r="E2297" s="713">
        <v>347.94</v>
      </c>
    </row>
    <row r="2298" spans="1:5">
      <c r="A2298" s="712">
        <v>90820</v>
      </c>
      <c r="B2298" s="711" t="s">
        <v>2129</v>
      </c>
      <c r="C2298" s="711" t="s">
        <v>269</v>
      </c>
      <c r="D2298" s="711" t="s">
        <v>5884</v>
      </c>
      <c r="E2298" s="713">
        <v>232.25</v>
      </c>
    </row>
    <row r="2299" spans="1:5">
      <c r="A2299" s="712">
        <v>90821</v>
      </c>
      <c r="B2299" s="711" t="s">
        <v>2130</v>
      </c>
      <c r="C2299" s="711" t="s">
        <v>269</v>
      </c>
      <c r="D2299" s="711" t="s">
        <v>5884</v>
      </c>
      <c r="E2299" s="713">
        <v>237.26</v>
      </c>
    </row>
    <row r="2300" spans="1:5">
      <c r="A2300" s="712">
        <v>90822</v>
      </c>
      <c r="B2300" s="711" t="s">
        <v>2131</v>
      </c>
      <c r="C2300" s="711" t="s">
        <v>269</v>
      </c>
      <c r="D2300" s="711" t="s">
        <v>5884</v>
      </c>
      <c r="E2300" s="713">
        <v>253.89</v>
      </c>
    </row>
    <row r="2301" spans="1:5">
      <c r="A2301" s="712">
        <v>90823</v>
      </c>
      <c r="B2301" s="711" t="s">
        <v>2132</v>
      </c>
      <c r="C2301" s="711" t="s">
        <v>269</v>
      </c>
      <c r="D2301" s="711" t="s">
        <v>5884</v>
      </c>
      <c r="E2301" s="713">
        <v>308.69</v>
      </c>
    </row>
    <row r="2302" spans="1:5">
      <c r="A2302" s="712">
        <v>90824</v>
      </c>
      <c r="B2302" s="711" t="s">
        <v>2133</v>
      </c>
      <c r="C2302" s="711" t="s">
        <v>269</v>
      </c>
      <c r="D2302" s="711" t="s">
        <v>5884</v>
      </c>
      <c r="E2302" s="713">
        <v>435.84</v>
      </c>
    </row>
    <row r="2303" spans="1:5">
      <c r="A2303" s="712">
        <v>90825</v>
      </c>
      <c r="B2303" s="711" t="s">
        <v>2134</v>
      </c>
      <c r="C2303" s="711" t="s">
        <v>269</v>
      </c>
      <c r="D2303" s="711" t="s">
        <v>5884</v>
      </c>
      <c r="E2303" s="713">
        <v>483.93</v>
      </c>
    </row>
    <row r="2304" spans="1:5">
      <c r="A2304" s="712">
        <v>90830</v>
      </c>
      <c r="B2304" s="711" t="s">
        <v>2135</v>
      </c>
      <c r="C2304" s="711" t="s">
        <v>269</v>
      </c>
      <c r="D2304" s="711" t="s">
        <v>5884</v>
      </c>
      <c r="E2304" s="713">
        <v>127.28</v>
      </c>
    </row>
    <row r="2305" spans="1:5">
      <c r="A2305" s="712">
        <v>90831</v>
      </c>
      <c r="B2305" s="711" t="s">
        <v>2136</v>
      </c>
      <c r="C2305" s="711" t="s">
        <v>269</v>
      </c>
      <c r="D2305" s="711" t="s">
        <v>5884</v>
      </c>
      <c r="E2305" s="713">
        <v>111.32</v>
      </c>
    </row>
    <row r="2306" spans="1:5">
      <c r="A2306" s="712">
        <v>90841</v>
      </c>
      <c r="B2306" s="711" t="s">
        <v>2137</v>
      </c>
      <c r="C2306" s="711" t="s">
        <v>269</v>
      </c>
      <c r="D2306" s="711" t="s">
        <v>5884</v>
      </c>
      <c r="E2306" s="713">
        <v>778.39</v>
      </c>
    </row>
    <row r="2307" spans="1:5">
      <c r="A2307" s="712">
        <v>90842</v>
      </c>
      <c r="B2307" s="711" t="s">
        <v>2138</v>
      </c>
      <c r="C2307" s="711" t="s">
        <v>269</v>
      </c>
      <c r="D2307" s="711" t="s">
        <v>5884</v>
      </c>
      <c r="E2307" s="713">
        <v>785.21</v>
      </c>
    </row>
    <row r="2308" spans="1:5">
      <c r="A2308" s="712">
        <v>90843</v>
      </c>
      <c r="B2308" s="711" t="s">
        <v>2139</v>
      </c>
      <c r="C2308" s="711" t="s">
        <v>269</v>
      </c>
      <c r="D2308" s="711" t="s">
        <v>5884</v>
      </c>
      <c r="E2308" s="713">
        <v>819.61</v>
      </c>
    </row>
    <row r="2309" spans="1:5">
      <c r="A2309" s="712">
        <v>90844</v>
      </c>
      <c r="B2309" s="711" t="s">
        <v>2140</v>
      </c>
      <c r="C2309" s="711" t="s">
        <v>269</v>
      </c>
      <c r="D2309" s="711" t="s">
        <v>5884</v>
      </c>
      <c r="E2309" s="713">
        <v>876.22</v>
      </c>
    </row>
    <row r="2310" spans="1:5">
      <c r="A2310" s="712">
        <v>90845</v>
      </c>
      <c r="B2310" s="711" t="s">
        <v>6314</v>
      </c>
      <c r="C2310" s="711" t="s">
        <v>269</v>
      </c>
      <c r="D2310" s="711" t="s">
        <v>5884</v>
      </c>
      <c r="E2310" s="714">
        <v>1001.56</v>
      </c>
    </row>
    <row r="2311" spans="1:5">
      <c r="A2311" s="712">
        <v>90846</v>
      </c>
      <c r="B2311" s="711" t="s">
        <v>6315</v>
      </c>
      <c r="C2311" s="711" t="s">
        <v>269</v>
      </c>
      <c r="D2311" s="711" t="s">
        <v>5884</v>
      </c>
      <c r="E2311" s="714">
        <v>1051.46</v>
      </c>
    </row>
    <row r="2312" spans="1:5">
      <c r="A2312" s="712">
        <v>90847</v>
      </c>
      <c r="B2312" s="711" t="s">
        <v>2141</v>
      </c>
      <c r="C2312" s="711" t="s">
        <v>269</v>
      </c>
      <c r="D2312" s="711" t="s">
        <v>5884</v>
      </c>
      <c r="E2312" s="713">
        <v>667.07</v>
      </c>
    </row>
    <row r="2313" spans="1:5">
      <c r="A2313" s="712">
        <v>90848</v>
      </c>
      <c r="B2313" s="711" t="s">
        <v>2142</v>
      </c>
      <c r="C2313" s="711" t="s">
        <v>269</v>
      </c>
      <c r="D2313" s="711" t="s">
        <v>5884</v>
      </c>
      <c r="E2313" s="713">
        <v>673.89</v>
      </c>
    </row>
    <row r="2314" spans="1:5">
      <c r="A2314" s="712">
        <v>90849</v>
      </c>
      <c r="B2314" s="711" t="s">
        <v>2143</v>
      </c>
      <c r="C2314" s="711" t="s">
        <v>269</v>
      </c>
      <c r="D2314" s="711" t="s">
        <v>5884</v>
      </c>
      <c r="E2314" s="713">
        <v>692.33</v>
      </c>
    </row>
    <row r="2315" spans="1:5">
      <c r="A2315" s="712">
        <v>90850</v>
      </c>
      <c r="B2315" s="711" t="s">
        <v>2144</v>
      </c>
      <c r="C2315" s="711" t="s">
        <v>269</v>
      </c>
      <c r="D2315" s="711" t="s">
        <v>5884</v>
      </c>
      <c r="E2315" s="713">
        <v>748.94</v>
      </c>
    </row>
    <row r="2316" spans="1:5">
      <c r="A2316" s="712">
        <v>90851</v>
      </c>
      <c r="B2316" s="711" t="s">
        <v>6316</v>
      </c>
      <c r="C2316" s="711" t="s">
        <v>269</v>
      </c>
      <c r="D2316" s="711" t="s">
        <v>5884</v>
      </c>
      <c r="E2316" s="713">
        <v>874.28</v>
      </c>
    </row>
    <row r="2317" spans="1:5">
      <c r="A2317" s="712">
        <v>90852</v>
      </c>
      <c r="B2317" s="711" t="s">
        <v>6317</v>
      </c>
      <c r="C2317" s="711" t="s">
        <v>269</v>
      </c>
      <c r="D2317" s="711" t="s">
        <v>5884</v>
      </c>
      <c r="E2317" s="713">
        <v>924.18</v>
      </c>
    </row>
    <row r="2318" spans="1:5">
      <c r="A2318" s="712">
        <v>91009</v>
      </c>
      <c r="B2318" s="711" t="s">
        <v>2145</v>
      </c>
      <c r="C2318" s="711" t="s">
        <v>269</v>
      </c>
      <c r="D2318" s="711" t="s">
        <v>5884</v>
      </c>
      <c r="E2318" s="713">
        <v>239.9</v>
      </c>
    </row>
    <row r="2319" spans="1:5">
      <c r="A2319" s="712">
        <v>91010</v>
      </c>
      <c r="B2319" s="711" t="s">
        <v>2146</v>
      </c>
      <c r="C2319" s="711" t="s">
        <v>269</v>
      </c>
      <c r="D2319" s="711" t="s">
        <v>5884</v>
      </c>
      <c r="E2319" s="713">
        <v>245.27</v>
      </c>
    </row>
    <row r="2320" spans="1:5">
      <c r="A2320" s="712">
        <v>91011</v>
      </c>
      <c r="B2320" s="711" t="s">
        <v>2147</v>
      </c>
      <c r="C2320" s="711" t="s">
        <v>269</v>
      </c>
      <c r="D2320" s="711" t="s">
        <v>5884</v>
      </c>
      <c r="E2320" s="713">
        <v>284.92</v>
      </c>
    </row>
    <row r="2321" spans="1:5">
      <c r="A2321" s="712">
        <v>91012</v>
      </c>
      <c r="B2321" s="711" t="s">
        <v>2148</v>
      </c>
      <c r="C2321" s="711" t="s">
        <v>269</v>
      </c>
      <c r="D2321" s="711" t="s">
        <v>5884</v>
      </c>
      <c r="E2321" s="713">
        <v>315.45999999999998</v>
      </c>
    </row>
    <row r="2322" spans="1:5">
      <c r="A2322" s="712">
        <v>91013</v>
      </c>
      <c r="B2322" s="711" t="s">
        <v>2149</v>
      </c>
      <c r="C2322" s="711" t="s">
        <v>269</v>
      </c>
      <c r="D2322" s="711" t="s">
        <v>5884</v>
      </c>
      <c r="E2322" s="713">
        <v>674.72</v>
      </c>
    </row>
    <row r="2323" spans="1:5">
      <c r="A2323" s="712">
        <v>91014</v>
      </c>
      <c r="B2323" s="711" t="s">
        <v>2150</v>
      </c>
      <c r="C2323" s="711" t="s">
        <v>269</v>
      </c>
      <c r="D2323" s="711" t="s">
        <v>5884</v>
      </c>
      <c r="E2323" s="713">
        <v>681.9</v>
      </c>
    </row>
    <row r="2324" spans="1:5">
      <c r="A2324" s="712">
        <v>91015</v>
      </c>
      <c r="B2324" s="711" t="s">
        <v>2151</v>
      </c>
      <c r="C2324" s="711" t="s">
        <v>269</v>
      </c>
      <c r="D2324" s="711" t="s">
        <v>5884</v>
      </c>
      <c r="E2324" s="713">
        <v>723.36</v>
      </c>
    </row>
    <row r="2325" spans="1:5">
      <c r="A2325" s="712">
        <v>91016</v>
      </c>
      <c r="B2325" s="711" t="s">
        <v>2152</v>
      </c>
      <c r="C2325" s="711" t="s">
        <v>269</v>
      </c>
      <c r="D2325" s="711" t="s">
        <v>5884</v>
      </c>
      <c r="E2325" s="713">
        <v>755.71</v>
      </c>
    </row>
    <row r="2326" spans="1:5">
      <c r="A2326" s="712">
        <v>91287</v>
      </c>
      <c r="B2326" s="711" t="s">
        <v>2153</v>
      </c>
      <c r="C2326" s="711" t="s">
        <v>269</v>
      </c>
      <c r="D2326" s="711" t="s">
        <v>5884</v>
      </c>
      <c r="E2326" s="713">
        <v>210.98</v>
      </c>
    </row>
    <row r="2327" spans="1:5">
      <c r="A2327" s="712">
        <v>91292</v>
      </c>
      <c r="B2327" s="711" t="s">
        <v>2154</v>
      </c>
      <c r="C2327" s="711" t="s">
        <v>269</v>
      </c>
      <c r="D2327" s="711" t="s">
        <v>5884</v>
      </c>
      <c r="E2327" s="713">
        <v>280.37</v>
      </c>
    </row>
    <row r="2328" spans="1:5">
      <c r="A2328" s="712">
        <v>91295</v>
      </c>
      <c r="B2328" s="711" t="s">
        <v>2155</v>
      </c>
      <c r="C2328" s="711" t="s">
        <v>269</v>
      </c>
      <c r="D2328" s="711" t="s">
        <v>5884</v>
      </c>
      <c r="E2328" s="713">
        <v>246.51</v>
      </c>
    </row>
    <row r="2329" spans="1:5">
      <c r="A2329" s="712">
        <v>91296</v>
      </c>
      <c r="B2329" s="711" t="s">
        <v>2156</v>
      </c>
      <c r="C2329" s="711" t="s">
        <v>269</v>
      </c>
      <c r="D2329" s="711" t="s">
        <v>5884</v>
      </c>
      <c r="E2329" s="713">
        <v>263.76</v>
      </c>
    </row>
    <row r="2330" spans="1:5">
      <c r="A2330" s="712">
        <v>91297</v>
      </c>
      <c r="B2330" s="711" t="s">
        <v>2157</v>
      </c>
      <c r="C2330" s="711" t="s">
        <v>269</v>
      </c>
      <c r="D2330" s="711" t="s">
        <v>5884</v>
      </c>
      <c r="E2330" s="713">
        <v>289.33</v>
      </c>
    </row>
    <row r="2331" spans="1:5">
      <c r="A2331" s="712">
        <v>91298</v>
      </c>
      <c r="B2331" s="711" t="s">
        <v>2158</v>
      </c>
      <c r="C2331" s="711" t="s">
        <v>269</v>
      </c>
      <c r="D2331" s="711" t="s">
        <v>5883</v>
      </c>
      <c r="E2331" s="713">
        <v>543.63</v>
      </c>
    </row>
    <row r="2332" spans="1:5">
      <c r="A2332" s="712">
        <v>91299</v>
      </c>
      <c r="B2332" s="711" t="s">
        <v>2159</v>
      </c>
      <c r="C2332" s="711" t="s">
        <v>269</v>
      </c>
      <c r="D2332" s="711" t="s">
        <v>5883</v>
      </c>
      <c r="E2332" s="713">
        <v>754.95</v>
      </c>
    </row>
    <row r="2333" spans="1:5">
      <c r="A2333" s="712">
        <v>91304</v>
      </c>
      <c r="B2333" s="711" t="s">
        <v>2160</v>
      </c>
      <c r="C2333" s="711" t="s">
        <v>269</v>
      </c>
      <c r="D2333" s="711" t="s">
        <v>5884</v>
      </c>
      <c r="E2333" s="713">
        <v>78.459999999999994</v>
      </c>
    </row>
    <row r="2334" spans="1:5">
      <c r="A2334" s="712">
        <v>91305</v>
      </c>
      <c r="B2334" s="711" t="s">
        <v>2161</v>
      </c>
      <c r="C2334" s="711" t="s">
        <v>269</v>
      </c>
      <c r="D2334" s="711" t="s">
        <v>5884</v>
      </c>
      <c r="E2334" s="713">
        <v>77.73</v>
      </c>
    </row>
    <row r="2335" spans="1:5">
      <c r="A2335" s="712">
        <v>91306</v>
      </c>
      <c r="B2335" s="711" t="s">
        <v>2162</v>
      </c>
      <c r="C2335" s="711" t="s">
        <v>269</v>
      </c>
      <c r="D2335" s="711" t="s">
        <v>5884</v>
      </c>
      <c r="E2335" s="713">
        <v>111.32</v>
      </c>
    </row>
    <row r="2336" spans="1:5">
      <c r="A2336" s="712">
        <v>91307</v>
      </c>
      <c r="B2336" s="711" t="s">
        <v>2163</v>
      </c>
      <c r="C2336" s="711" t="s">
        <v>269</v>
      </c>
      <c r="D2336" s="711" t="s">
        <v>5884</v>
      </c>
      <c r="E2336" s="713">
        <v>66.400000000000006</v>
      </c>
    </row>
    <row r="2337" spans="1:5">
      <c r="A2337" s="712">
        <v>91312</v>
      </c>
      <c r="B2337" s="711" t="s">
        <v>2164</v>
      </c>
      <c r="C2337" s="711" t="s">
        <v>269</v>
      </c>
      <c r="D2337" s="711" t="s">
        <v>5884</v>
      </c>
      <c r="E2337" s="713">
        <v>661.48</v>
      </c>
    </row>
    <row r="2338" spans="1:5">
      <c r="A2338" s="712">
        <v>91313</v>
      </c>
      <c r="B2338" s="711" t="s">
        <v>2165</v>
      </c>
      <c r="C2338" s="711" t="s">
        <v>269</v>
      </c>
      <c r="D2338" s="711" t="s">
        <v>5884</v>
      </c>
      <c r="E2338" s="713">
        <v>656.64</v>
      </c>
    </row>
    <row r="2339" spans="1:5">
      <c r="A2339" s="712">
        <v>91314</v>
      </c>
      <c r="B2339" s="711" t="s">
        <v>2166</v>
      </c>
      <c r="C2339" s="711" t="s">
        <v>269</v>
      </c>
      <c r="D2339" s="711" t="s">
        <v>5884</v>
      </c>
      <c r="E2339" s="713">
        <v>686.82</v>
      </c>
    </row>
    <row r="2340" spans="1:5">
      <c r="A2340" s="712">
        <v>91315</v>
      </c>
      <c r="B2340" s="711" t="s">
        <v>2167</v>
      </c>
      <c r="C2340" s="711" t="s">
        <v>269</v>
      </c>
      <c r="D2340" s="711" t="s">
        <v>5884</v>
      </c>
      <c r="E2340" s="713">
        <v>743.1</v>
      </c>
    </row>
    <row r="2341" spans="1:5">
      <c r="A2341" s="712">
        <v>91316</v>
      </c>
      <c r="B2341" s="711" t="s">
        <v>6318</v>
      </c>
      <c r="C2341" s="711" t="s">
        <v>269</v>
      </c>
      <c r="D2341" s="711" t="s">
        <v>5884</v>
      </c>
      <c r="E2341" s="713">
        <v>868.77</v>
      </c>
    </row>
    <row r="2342" spans="1:5">
      <c r="A2342" s="712">
        <v>91317</v>
      </c>
      <c r="B2342" s="711" t="s">
        <v>6319</v>
      </c>
      <c r="C2342" s="711" t="s">
        <v>269</v>
      </c>
      <c r="D2342" s="711" t="s">
        <v>5884</v>
      </c>
      <c r="E2342" s="713">
        <v>918.34</v>
      </c>
    </row>
    <row r="2343" spans="1:5">
      <c r="A2343" s="712">
        <v>91318</v>
      </c>
      <c r="B2343" s="711" t="s">
        <v>2168</v>
      </c>
      <c r="C2343" s="711" t="s">
        <v>269</v>
      </c>
      <c r="D2343" s="711" t="s">
        <v>5884</v>
      </c>
      <c r="E2343" s="713">
        <v>583.75</v>
      </c>
    </row>
    <row r="2344" spans="1:5">
      <c r="A2344" s="712">
        <v>91319</v>
      </c>
      <c r="B2344" s="711" t="s">
        <v>2169</v>
      </c>
      <c r="C2344" s="711" t="s">
        <v>269</v>
      </c>
      <c r="D2344" s="711" t="s">
        <v>5884</v>
      </c>
      <c r="E2344" s="713">
        <v>590.24</v>
      </c>
    </row>
    <row r="2345" spans="1:5">
      <c r="A2345" s="712">
        <v>91320</v>
      </c>
      <c r="B2345" s="711" t="s">
        <v>2170</v>
      </c>
      <c r="C2345" s="711" t="s">
        <v>269</v>
      </c>
      <c r="D2345" s="711" t="s">
        <v>5884</v>
      </c>
      <c r="E2345" s="713">
        <v>608.36</v>
      </c>
    </row>
    <row r="2346" spans="1:5">
      <c r="A2346" s="712">
        <v>91321</v>
      </c>
      <c r="B2346" s="711" t="s">
        <v>2171</v>
      </c>
      <c r="C2346" s="711" t="s">
        <v>269</v>
      </c>
      <c r="D2346" s="711" t="s">
        <v>5884</v>
      </c>
      <c r="E2346" s="713">
        <v>664.64</v>
      </c>
    </row>
    <row r="2347" spans="1:5">
      <c r="A2347" s="712">
        <v>91322</v>
      </c>
      <c r="B2347" s="711" t="s">
        <v>6320</v>
      </c>
      <c r="C2347" s="711" t="s">
        <v>269</v>
      </c>
      <c r="D2347" s="711" t="s">
        <v>5884</v>
      </c>
      <c r="E2347" s="713">
        <v>790.31</v>
      </c>
    </row>
    <row r="2348" spans="1:5">
      <c r="A2348" s="712">
        <v>91323</v>
      </c>
      <c r="B2348" s="711" t="s">
        <v>6321</v>
      </c>
      <c r="C2348" s="711" t="s">
        <v>269</v>
      </c>
      <c r="D2348" s="711" t="s">
        <v>5884</v>
      </c>
      <c r="E2348" s="713">
        <v>839.88</v>
      </c>
    </row>
    <row r="2349" spans="1:5">
      <c r="A2349" s="712">
        <v>91324</v>
      </c>
      <c r="B2349" s="711" t="s">
        <v>2172</v>
      </c>
      <c r="C2349" s="711" t="s">
        <v>269</v>
      </c>
      <c r="D2349" s="711" t="s">
        <v>5884</v>
      </c>
      <c r="E2349" s="713">
        <v>591.4</v>
      </c>
    </row>
    <row r="2350" spans="1:5">
      <c r="A2350" s="712">
        <v>91325</v>
      </c>
      <c r="B2350" s="711" t="s">
        <v>2173</v>
      </c>
      <c r="C2350" s="711" t="s">
        <v>269</v>
      </c>
      <c r="D2350" s="711" t="s">
        <v>5884</v>
      </c>
      <c r="E2350" s="713">
        <v>598.25</v>
      </c>
    </row>
    <row r="2351" spans="1:5">
      <c r="A2351" s="712">
        <v>91326</v>
      </c>
      <c r="B2351" s="711" t="s">
        <v>2174</v>
      </c>
      <c r="C2351" s="711" t="s">
        <v>269</v>
      </c>
      <c r="D2351" s="711" t="s">
        <v>5884</v>
      </c>
      <c r="E2351" s="713">
        <v>639.39</v>
      </c>
    </row>
    <row r="2352" spans="1:5">
      <c r="A2352" s="712">
        <v>91327</v>
      </c>
      <c r="B2352" s="711" t="s">
        <v>2175</v>
      </c>
      <c r="C2352" s="711" t="s">
        <v>269</v>
      </c>
      <c r="D2352" s="711" t="s">
        <v>5884</v>
      </c>
      <c r="E2352" s="713">
        <v>671.41</v>
      </c>
    </row>
    <row r="2353" spans="1:5">
      <c r="A2353" s="712">
        <v>91328</v>
      </c>
      <c r="B2353" s="711" t="s">
        <v>2176</v>
      </c>
      <c r="C2353" s="711" t="s">
        <v>269</v>
      </c>
      <c r="D2353" s="711" t="s">
        <v>5884</v>
      </c>
      <c r="E2353" s="713">
        <v>681.33</v>
      </c>
    </row>
    <row r="2354" spans="1:5">
      <c r="A2354" s="712">
        <v>91329</v>
      </c>
      <c r="B2354" s="711" t="s">
        <v>2177</v>
      </c>
      <c r="C2354" s="711" t="s">
        <v>269</v>
      </c>
      <c r="D2354" s="711" t="s">
        <v>5884</v>
      </c>
      <c r="E2354" s="713">
        <v>598.01</v>
      </c>
    </row>
    <row r="2355" spans="1:5">
      <c r="A2355" s="712">
        <v>91330</v>
      </c>
      <c r="B2355" s="711" t="s">
        <v>2178</v>
      </c>
      <c r="C2355" s="711" t="s">
        <v>269</v>
      </c>
      <c r="D2355" s="711" t="s">
        <v>5884</v>
      </c>
      <c r="E2355" s="713">
        <v>700.39</v>
      </c>
    </row>
    <row r="2356" spans="1:5">
      <c r="A2356" s="712">
        <v>91331</v>
      </c>
      <c r="B2356" s="711" t="s">
        <v>2179</v>
      </c>
      <c r="C2356" s="711" t="s">
        <v>269</v>
      </c>
      <c r="D2356" s="711" t="s">
        <v>5884</v>
      </c>
      <c r="E2356" s="713">
        <v>616.74</v>
      </c>
    </row>
    <row r="2357" spans="1:5">
      <c r="A2357" s="712">
        <v>91332</v>
      </c>
      <c r="B2357" s="711" t="s">
        <v>2180</v>
      </c>
      <c r="C2357" s="711" t="s">
        <v>269</v>
      </c>
      <c r="D2357" s="711" t="s">
        <v>5884</v>
      </c>
      <c r="E2357" s="713">
        <v>727.77</v>
      </c>
    </row>
    <row r="2358" spans="1:5">
      <c r="A2358" s="712">
        <v>91333</v>
      </c>
      <c r="B2358" s="711" t="s">
        <v>2181</v>
      </c>
      <c r="C2358" s="711" t="s">
        <v>269</v>
      </c>
      <c r="D2358" s="711" t="s">
        <v>5884</v>
      </c>
      <c r="E2358" s="713">
        <v>643.79999999999995</v>
      </c>
    </row>
    <row r="2359" spans="1:5">
      <c r="A2359" s="712">
        <v>91334</v>
      </c>
      <c r="B2359" s="711" t="s">
        <v>2182</v>
      </c>
      <c r="C2359" s="711" t="s">
        <v>269</v>
      </c>
      <c r="D2359" s="711" t="s">
        <v>5883</v>
      </c>
      <c r="E2359" s="713">
        <v>982.07</v>
      </c>
    </row>
    <row r="2360" spans="1:5">
      <c r="A2360" s="712">
        <v>91335</v>
      </c>
      <c r="B2360" s="711" t="s">
        <v>2183</v>
      </c>
      <c r="C2360" s="711" t="s">
        <v>269</v>
      </c>
      <c r="D2360" s="711" t="s">
        <v>5883</v>
      </c>
      <c r="E2360" s="713">
        <v>898.1</v>
      </c>
    </row>
    <row r="2361" spans="1:5">
      <c r="A2361" s="712">
        <v>91336</v>
      </c>
      <c r="B2361" s="711" t="s">
        <v>2184</v>
      </c>
      <c r="C2361" s="711" t="s">
        <v>269</v>
      </c>
      <c r="D2361" s="711" t="s">
        <v>5883</v>
      </c>
      <c r="E2361" s="714">
        <v>1193.3900000000001</v>
      </c>
    </row>
    <row r="2362" spans="1:5">
      <c r="A2362" s="712">
        <v>91337</v>
      </c>
      <c r="B2362" s="711" t="s">
        <v>2185</v>
      </c>
      <c r="C2362" s="711" t="s">
        <v>269</v>
      </c>
      <c r="D2362" s="711" t="s">
        <v>5883</v>
      </c>
      <c r="E2362" s="714">
        <v>1109.42</v>
      </c>
    </row>
    <row r="2363" spans="1:5">
      <c r="A2363" s="712">
        <v>100659</v>
      </c>
      <c r="B2363" s="711" t="s">
        <v>2186</v>
      </c>
      <c r="C2363" s="711" t="s">
        <v>585</v>
      </c>
      <c r="D2363" s="711" t="s">
        <v>5884</v>
      </c>
      <c r="E2363" s="713">
        <v>9.0500000000000007</v>
      </c>
    </row>
    <row r="2364" spans="1:5">
      <c r="A2364" s="712">
        <v>100660</v>
      </c>
      <c r="B2364" s="711" t="s">
        <v>2187</v>
      </c>
      <c r="C2364" s="711" t="s">
        <v>585</v>
      </c>
      <c r="D2364" s="711" t="s">
        <v>5884</v>
      </c>
      <c r="E2364" s="713">
        <v>7.41</v>
      </c>
    </row>
    <row r="2365" spans="1:5">
      <c r="A2365" s="712">
        <v>100675</v>
      </c>
      <c r="B2365" s="711" t="s">
        <v>2188</v>
      </c>
      <c r="C2365" s="711" t="s">
        <v>269</v>
      </c>
      <c r="D2365" s="711" t="s">
        <v>5884</v>
      </c>
      <c r="E2365" s="713">
        <v>644.20000000000005</v>
      </c>
    </row>
    <row r="2366" spans="1:5">
      <c r="A2366" s="712">
        <v>100676</v>
      </c>
      <c r="B2366" s="711" t="s">
        <v>2189</v>
      </c>
      <c r="C2366" s="711" t="s">
        <v>269</v>
      </c>
      <c r="D2366" s="711" t="s">
        <v>5884</v>
      </c>
      <c r="E2366" s="713">
        <v>179.65</v>
      </c>
    </row>
    <row r="2367" spans="1:5">
      <c r="A2367" s="712">
        <v>100678</v>
      </c>
      <c r="B2367" s="711" t="s">
        <v>2190</v>
      </c>
      <c r="C2367" s="711" t="s">
        <v>269</v>
      </c>
      <c r="D2367" s="711" t="s">
        <v>5884</v>
      </c>
      <c r="E2367" s="713">
        <v>786.04</v>
      </c>
    </row>
    <row r="2368" spans="1:5">
      <c r="A2368" s="712">
        <v>100679</v>
      </c>
      <c r="B2368" s="711" t="s">
        <v>2191</v>
      </c>
      <c r="C2368" s="711" t="s">
        <v>269</v>
      </c>
      <c r="D2368" s="711" t="s">
        <v>5884</v>
      </c>
      <c r="E2368" s="713">
        <v>669.13</v>
      </c>
    </row>
    <row r="2369" spans="1:5">
      <c r="A2369" s="712">
        <v>100680</v>
      </c>
      <c r="B2369" s="711" t="s">
        <v>2192</v>
      </c>
      <c r="C2369" s="711" t="s">
        <v>269</v>
      </c>
      <c r="D2369" s="711" t="s">
        <v>5884</v>
      </c>
      <c r="E2369" s="713">
        <v>793.22</v>
      </c>
    </row>
    <row r="2370" spans="1:5">
      <c r="A2370" s="712">
        <v>100681</v>
      </c>
      <c r="B2370" s="711" t="s">
        <v>2193</v>
      </c>
      <c r="C2370" s="711" t="s">
        <v>269</v>
      </c>
      <c r="D2370" s="711" t="s">
        <v>5884</v>
      </c>
      <c r="E2370" s="713">
        <v>811.71</v>
      </c>
    </row>
    <row r="2371" spans="1:5">
      <c r="A2371" s="712">
        <v>100682</v>
      </c>
      <c r="B2371" s="711" t="s">
        <v>2194</v>
      </c>
      <c r="C2371" s="711" t="s">
        <v>269</v>
      </c>
      <c r="D2371" s="711" t="s">
        <v>5884</v>
      </c>
      <c r="E2371" s="713">
        <v>683.14</v>
      </c>
    </row>
    <row r="2372" spans="1:5">
      <c r="A2372" s="712">
        <v>100683</v>
      </c>
      <c r="B2372" s="711" t="s">
        <v>2195</v>
      </c>
      <c r="C2372" s="711" t="s">
        <v>269</v>
      </c>
      <c r="D2372" s="711" t="s">
        <v>5884</v>
      </c>
      <c r="E2372" s="713">
        <v>850.64</v>
      </c>
    </row>
    <row r="2373" spans="1:5">
      <c r="A2373" s="712">
        <v>100684</v>
      </c>
      <c r="B2373" s="711" t="s">
        <v>2196</v>
      </c>
      <c r="C2373" s="711" t="s">
        <v>269</v>
      </c>
      <c r="D2373" s="711" t="s">
        <v>5884</v>
      </c>
      <c r="E2373" s="713">
        <v>717.85</v>
      </c>
    </row>
    <row r="2374" spans="1:5">
      <c r="A2374" s="712">
        <v>100685</v>
      </c>
      <c r="B2374" s="711" t="s">
        <v>2197</v>
      </c>
      <c r="C2374" s="711" t="s">
        <v>269</v>
      </c>
      <c r="D2374" s="711" t="s">
        <v>5884</v>
      </c>
      <c r="E2374" s="713">
        <v>882.99</v>
      </c>
    </row>
    <row r="2375" spans="1:5">
      <c r="A2375" s="712">
        <v>100686</v>
      </c>
      <c r="B2375" s="711" t="s">
        <v>2198</v>
      </c>
      <c r="C2375" s="711" t="s">
        <v>269</v>
      </c>
      <c r="D2375" s="711" t="s">
        <v>5884</v>
      </c>
      <c r="E2375" s="713">
        <v>749.87</v>
      </c>
    </row>
    <row r="2376" spans="1:5">
      <c r="A2376" s="712">
        <v>100686</v>
      </c>
      <c r="B2376" s="711" t="s">
        <v>2198</v>
      </c>
      <c r="C2376" s="711" t="s">
        <v>269</v>
      </c>
      <c r="D2376" s="711" t="s">
        <v>5884</v>
      </c>
      <c r="E2376" s="713">
        <v>749.87</v>
      </c>
    </row>
    <row r="2377" spans="1:5">
      <c r="A2377" s="712">
        <v>100687</v>
      </c>
      <c r="B2377" s="711" t="s">
        <v>2199</v>
      </c>
      <c r="C2377" s="711" t="s">
        <v>269</v>
      </c>
      <c r="D2377" s="711" t="s">
        <v>5884</v>
      </c>
      <c r="E2377" s="713">
        <v>792.65</v>
      </c>
    </row>
    <row r="2378" spans="1:5">
      <c r="A2378" s="712">
        <v>100688</v>
      </c>
      <c r="B2378" s="711" t="s">
        <v>2200</v>
      </c>
      <c r="C2378" s="711" t="s">
        <v>269</v>
      </c>
      <c r="D2378" s="711" t="s">
        <v>5884</v>
      </c>
      <c r="E2378" s="713">
        <v>675.74</v>
      </c>
    </row>
    <row r="2379" spans="1:5">
      <c r="A2379" s="712">
        <v>100689</v>
      </c>
      <c r="B2379" s="711" t="s">
        <v>2201</v>
      </c>
      <c r="C2379" s="711" t="s">
        <v>269</v>
      </c>
      <c r="D2379" s="711" t="s">
        <v>5884</v>
      </c>
      <c r="E2379" s="713">
        <v>855.05</v>
      </c>
    </row>
    <row r="2380" spans="1:5">
      <c r="A2380" s="712">
        <v>100690</v>
      </c>
      <c r="B2380" s="711" t="s">
        <v>2202</v>
      </c>
      <c r="C2380" s="711" t="s">
        <v>269</v>
      </c>
      <c r="D2380" s="711" t="s">
        <v>5884</v>
      </c>
      <c r="E2380" s="713">
        <v>722.26</v>
      </c>
    </row>
    <row r="2381" spans="1:5">
      <c r="A2381" s="712">
        <v>100691</v>
      </c>
      <c r="B2381" s="711" t="s">
        <v>2203</v>
      </c>
      <c r="C2381" s="711" t="s">
        <v>269</v>
      </c>
      <c r="D2381" s="711" t="s">
        <v>5883</v>
      </c>
      <c r="E2381" s="714">
        <v>1109.3499999999999</v>
      </c>
    </row>
    <row r="2382" spans="1:5">
      <c r="A2382" s="712">
        <v>100692</v>
      </c>
      <c r="B2382" s="711" t="s">
        <v>2204</v>
      </c>
      <c r="C2382" s="711" t="s">
        <v>269</v>
      </c>
      <c r="D2382" s="711" t="s">
        <v>5883</v>
      </c>
      <c r="E2382" s="713">
        <v>976.56</v>
      </c>
    </row>
    <row r="2383" spans="1:5">
      <c r="A2383" s="712">
        <v>100692</v>
      </c>
      <c r="B2383" s="711" t="s">
        <v>2204</v>
      </c>
      <c r="C2383" s="711" t="s">
        <v>269</v>
      </c>
      <c r="D2383" s="711" t="s">
        <v>5883</v>
      </c>
      <c r="E2383" s="713">
        <v>976.56</v>
      </c>
    </row>
    <row r="2384" spans="1:5">
      <c r="A2384" s="712">
        <v>100693</v>
      </c>
      <c r="B2384" s="711" t="s">
        <v>2205</v>
      </c>
      <c r="C2384" s="711" t="s">
        <v>269</v>
      </c>
      <c r="D2384" s="711" t="s">
        <v>5883</v>
      </c>
      <c r="E2384" s="714">
        <v>1320.67</v>
      </c>
    </row>
    <row r="2385" spans="1:5">
      <c r="A2385" s="712">
        <v>100693</v>
      </c>
      <c r="B2385" s="711" t="s">
        <v>2205</v>
      </c>
      <c r="C2385" s="711" t="s">
        <v>269</v>
      </c>
      <c r="D2385" s="711" t="s">
        <v>5883</v>
      </c>
      <c r="E2385" s="714">
        <v>1320.67</v>
      </c>
    </row>
    <row r="2386" spans="1:5">
      <c r="A2386" s="712">
        <v>100694</v>
      </c>
      <c r="B2386" s="711" t="s">
        <v>2206</v>
      </c>
      <c r="C2386" s="711" t="s">
        <v>269</v>
      </c>
      <c r="D2386" s="711" t="s">
        <v>5883</v>
      </c>
      <c r="E2386" s="714">
        <v>1187.8800000000001</v>
      </c>
    </row>
    <row r="2387" spans="1:5">
      <c r="A2387" s="712">
        <v>100695</v>
      </c>
      <c r="B2387" s="711" t="s">
        <v>2207</v>
      </c>
      <c r="C2387" s="711" t="s">
        <v>269</v>
      </c>
      <c r="D2387" s="711" t="s">
        <v>5884</v>
      </c>
      <c r="E2387" s="713">
        <v>46.25</v>
      </c>
    </row>
    <row r="2388" spans="1:5">
      <c r="A2388" s="712">
        <v>100696</v>
      </c>
      <c r="B2388" s="711" t="s">
        <v>2208</v>
      </c>
      <c r="C2388" s="711" t="s">
        <v>269</v>
      </c>
      <c r="D2388" s="711" t="s">
        <v>5884</v>
      </c>
      <c r="E2388" s="713">
        <v>51.42</v>
      </c>
    </row>
    <row r="2389" spans="1:5">
      <c r="A2389" s="712">
        <v>100697</v>
      </c>
      <c r="B2389" s="711" t="s">
        <v>2209</v>
      </c>
      <c r="C2389" s="711" t="s">
        <v>269</v>
      </c>
      <c r="D2389" s="711" t="s">
        <v>5884</v>
      </c>
      <c r="E2389" s="713">
        <v>56.64</v>
      </c>
    </row>
    <row r="2390" spans="1:5">
      <c r="A2390" s="712">
        <v>100697</v>
      </c>
      <c r="B2390" s="711" t="s">
        <v>2209</v>
      </c>
      <c r="C2390" s="711" t="s">
        <v>269</v>
      </c>
      <c r="D2390" s="711" t="s">
        <v>5884</v>
      </c>
      <c r="E2390" s="713">
        <v>56.64</v>
      </c>
    </row>
    <row r="2391" spans="1:5">
      <c r="A2391" s="712">
        <v>100698</v>
      </c>
      <c r="B2391" s="711" t="s">
        <v>2210</v>
      </c>
      <c r="C2391" s="711" t="s">
        <v>269</v>
      </c>
      <c r="D2391" s="711" t="s">
        <v>5884</v>
      </c>
      <c r="E2391" s="713">
        <v>61.82</v>
      </c>
    </row>
    <row r="2392" spans="1:5">
      <c r="A2392" s="712">
        <v>100699</v>
      </c>
      <c r="B2392" s="711" t="s">
        <v>2211</v>
      </c>
      <c r="C2392" s="711" t="s">
        <v>269</v>
      </c>
      <c r="D2392" s="711" t="s">
        <v>5884</v>
      </c>
      <c r="E2392" s="713">
        <v>73.709999999999994</v>
      </c>
    </row>
    <row r="2393" spans="1:5">
      <c r="A2393" s="712">
        <v>100700</v>
      </c>
      <c r="B2393" s="711" t="s">
        <v>2212</v>
      </c>
      <c r="C2393" s="711" t="s">
        <v>269</v>
      </c>
      <c r="D2393" s="711" t="s">
        <v>5884</v>
      </c>
      <c r="E2393" s="713">
        <v>644.45000000000005</v>
      </c>
    </row>
    <row r="2394" spans="1:5">
      <c r="A2394" s="712">
        <v>100712</v>
      </c>
      <c r="B2394" s="711" t="s">
        <v>2213</v>
      </c>
      <c r="C2394" s="711" t="s">
        <v>269</v>
      </c>
      <c r="D2394" s="711" t="s">
        <v>5884</v>
      </c>
      <c r="E2394" s="713">
        <v>664.65</v>
      </c>
    </row>
    <row r="2395" spans="1:5">
      <c r="A2395" s="712">
        <v>100665</v>
      </c>
      <c r="B2395" s="711" t="s">
        <v>2214</v>
      </c>
      <c r="C2395" s="711" t="s">
        <v>281</v>
      </c>
      <c r="D2395" s="711" t="s">
        <v>5883</v>
      </c>
      <c r="E2395" s="713">
        <v>708.73</v>
      </c>
    </row>
    <row r="2396" spans="1:5">
      <c r="A2396" s="712">
        <v>100666</v>
      </c>
      <c r="B2396" s="711" t="s">
        <v>2215</v>
      </c>
      <c r="C2396" s="711" t="s">
        <v>281</v>
      </c>
      <c r="D2396" s="711" t="s">
        <v>5883</v>
      </c>
      <c r="E2396" s="713">
        <v>561.5</v>
      </c>
    </row>
    <row r="2397" spans="1:5">
      <c r="A2397" s="712">
        <v>100667</v>
      </c>
      <c r="B2397" s="711" t="s">
        <v>2216</v>
      </c>
      <c r="C2397" s="711" t="s">
        <v>281</v>
      </c>
      <c r="D2397" s="711" t="s">
        <v>5883</v>
      </c>
      <c r="E2397" s="713">
        <v>916.86</v>
      </c>
    </row>
    <row r="2398" spans="1:5">
      <c r="A2398" s="712">
        <v>100668</v>
      </c>
      <c r="B2398" s="711" t="s">
        <v>2217</v>
      </c>
      <c r="C2398" s="711" t="s">
        <v>281</v>
      </c>
      <c r="D2398" s="711" t="s">
        <v>5883</v>
      </c>
      <c r="E2398" s="714">
        <v>1114.05</v>
      </c>
    </row>
    <row r="2399" spans="1:5">
      <c r="A2399" s="712">
        <v>100669</v>
      </c>
      <c r="B2399" s="711" t="s">
        <v>2218</v>
      </c>
      <c r="C2399" s="711" t="s">
        <v>281</v>
      </c>
      <c r="D2399" s="711" t="s">
        <v>5883</v>
      </c>
      <c r="E2399" s="713">
        <v>664.47</v>
      </c>
    </row>
    <row r="2400" spans="1:5">
      <c r="A2400" s="712">
        <v>100670</v>
      </c>
      <c r="B2400" s="711" t="s">
        <v>2219</v>
      </c>
      <c r="C2400" s="711" t="s">
        <v>281</v>
      </c>
      <c r="D2400" s="711" t="s">
        <v>5883</v>
      </c>
      <c r="E2400" s="713">
        <v>886.58</v>
      </c>
    </row>
    <row r="2401" spans="1:5">
      <c r="A2401" s="712">
        <v>100671</v>
      </c>
      <c r="B2401" s="711" t="s">
        <v>2220</v>
      </c>
      <c r="C2401" s="711" t="s">
        <v>281</v>
      </c>
      <c r="D2401" s="711" t="s">
        <v>5883</v>
      </c>
      <c r="E2401" s="714">
        <v>1098.22</v>
      </c>
    </row>
    <row r="2402" spans="1:5">
      <c r="A2402" s="712">
        <v>100672</v>
      </c>
      <c r="B2402" s="711" t="s">
        <v>2221</v>
      </c>
      <c r="C2402" s="711" t="s">
        <v>281</v>
      </c>
      <c r="D2402" s="711" t="s">
        <v>5883</v>
      </c>
      <c r="E2402" s="713">
        <v>712.21</v>
      </c>
    </row>
    <row r="2403" spans="1:5">
      <c r="A2403" s="712">
        <v>100701</v>
      </c>
      <c r="B2403" s="711" t="s">
        <v>2222</v>
      </c>
      <c r="C2403" s="711" t="s">
        <v>281</v>
      </c>
      <c r="D2403" s="711" t="s">
        <v>5884</v>
      </c>
      <c r="E2403" s="713">
        <v>309.83</v>
      </c>
    </row>
    <row r="2404" spans="1:5">
      <c r="A2404" s="712">
        <v>100701</v>
      </c>
      <c r="B2404" s="711" t="s">
        <v>2222</v>
      </c>
      <c r="C2404" s="711" t="s">
        <v>281</v>
      </c>
      <c r="D2404" s="711" t="s">
        <v>5884</v>
      </c>
      <c r="E2404" s="713">
        <v>309.83</v>
      </c>
    </row>
    <row r="2405" spans="1:5">
      <c r="A2405" s="712">
        <v>94559</v>
      </c>
      <c r="B2405" s="711" t="s">
        <v>2223</v>
      </c>
      <c r="C2405" s="711" t="s">
        <v>281</v>
      </c>
      <c r="D2405" s="711" t="s">
        <v>5883</v>
      </c>
      <c r="E2405" s="713">
        <v>595.1</v>
      </c>
    </row>
    <row r="2406" spans="1:5">
      <c r="A2406" s="712">
        <v>94560</v>
      </c>
      <c r="B2406" s="711" t="s">
        <v>2224</v>
      </c>
      <c r="C2406" s="711" t="s">
        <v>281</v>
      </c>
      <c r="D2406" s="711" t="s">
        <v>5883</v>
      </c>
      <c r="E2406" s="713">
        <v>538.32000000000005</v>
      </c>
    </row>
    <row r="2407" spans="1:5">
      <c r="A2407" s="712">
        <v>94562</v>
      </c>
      <c r="B2407" s="711" t="s">
        <v>2225</v>
      </c>
      <c r="C2407" s="711" t="s">
        <v>281</v>
      </c>
      <c r="D2407" s="711" t="s">
        <v>5883</v>
      </c>
      <c r="E2407" s="713">
        <v>565.58000000000004</v>
      </c>
    </row>
    <row r="2408" spans="1:5">
      <c r="A2408" s="712">
        <v>94563</v>
      </c>
      <c r="B2408" s="711" t="s">
        <v>2226</v>
      </c>
      <c r="C2408" s="711" t="s">
        <v>281</v>
      </c>
      <c r="D2408" s="711" t="s">
        <v>5883</v>
      </c>
      <c r="E2408" s="713">
        <v>710.61</v>
      </c>
    </row>
    <row r="2409" spans="1:5">
      <c r="A2409" s="712">
        <v>94587</v>
      </c>
      <c r="B2409" s="711" t="s">
        <v>2227</v>
      </c>
      <c r="C2409" s="711" t="s">
        <v>585</v>
      </c>
      <c r="D2409" s="711" t="s">
        <v>5883</v>
      </c>
      <c r="E2409" s="713">
        <v>48.6</v>
      </c>
    </row>
    <row r="2410" spans="1:5">
      <c r="A2410" s="712">
        <v>94588</v>
      </c>
      <c r="B2410" s="711" t="s">
        <v>2228</v>
      </c>
      <c r="C2410" s="711" t="s">
        <v>585</v>
      </c>
      <c r="D2410" s="711" t="s">
        <v>5883</v>
      </c>
      <c r="E2410" s="713">
        <v>43.17</v>
      </c>
    </row>
    <row r="2411" spans="1:5">
      <c r="A2411" s="712">
        <v>99837</v>
      </c>
      <c r="B2411" s="711" t="s">
        <v>2229</v>
      </c>
      <c r="C2411" s="711" t="s">
        <v>585</v>
      </c>
      <c r="D2411" s="711" t="s">
        <v>5883</v>
      </c>
      <c r="E2411" s="713">
        <v>469</v>
      </c>
    </row>
    <row r="2412" spans="1:5">
      <c r="A2412" s="712">
        <v>99839</v>
      </c>
      <c r="B2412" s="711" t="s">
        <v>2230</v>
      </c>
      <c r="C2412" s="711" t="s">
        <v>585</v>
      </c>
      <c r="D2412" s="711" t="s">
        <v>5883</v>
      </c>
      <c r="E2412" s="713">
        <v>393.02</v>
      </c>
    </row>
    <row r="2413" spans="1:5">
      <c r="A2413" s="712">
        <v>99841</v>
      </c>
      <c r="B2413" s="711" t="s">
        <v>2231</v>
      </c>
      <c r="C2413" s="711" t="s">
        <v>585</v>
      </c>
      <c r="D2413" s="711" t="s">
        <v>5883</v>
      </c>
      <c r="E2413" s="713">
        <v>988.55</v>
      </c>
    </row>
    <row r="2414" spans="1:5">
      <c r="A2414" s="712">
        <v>99855</v>
      </c>
      <c r="B2414" s="711" t="s">
        <v>2232</v>
      </c>
      <c r="C2414" s="711" t="s">
        <v>585</v>
      </c>
      <c r="D2414" s="711" t="s">
        <v>5883</v>
      </c>
      <c r="E2414" s="713">
        <v>87.33</v>
      </c>
    </row>
    <row r="2415" spans="1:5">
      <c r="A2415" s="712">
        <v>99857</v>
      </c>
      <c r="B2415" s="711" t="s">
        <v>2233</v>
      </c>
      <c r="C2415" s="711" t="s">
        <v>585</v>
      </c>
      <c r="D2415" s="711" t="s">
        <v>5883</v>
      </c>
      <c r="E2415" s="713">
        <v>71.430000000000007</v>
      </c>
    </row>
    <row r="2416" spans="1:5">
      <c r="A2416" s="712">
        <v>99861</v>
      </c>
      <c r="B2416" s="711" t="s">
        <v>2234</v>
      </c>
      <c r="C2416" s="711" t="s">
        <v>281</v>
      </c>
      <c r="D2416" s="711" t="s">
        <v>5883</v>
      </c>
      <c r="E2416" s="713">
        <v>483.17</v>
      </c>
    </row>
    <row r="2417" spans="1:5">
      <c r="A2417" s="712">
        <v>99862</v>
      </c>
      <c r="B2417" s="711" t="s">
        <v>2235</v>
      </c>
      <c r="C2417" s="711" t="s">
        <v>281</v>
      </c>
      <c r="D2417" s="711" t="s">
        <v>5883</v>
      </c>
      <c r="E2417" s="713">
        <v>465.21</v>
      </c>
    </row>
    <row r="2418" spans="1:5">
      <c r="A2418" s="712">
        <v>90838</v>
      </c>
      <c r="B2418" s="711" t="s">
        <v>2236</v>
      </c>
      <c r="C2418" s="711" t="s">
        <v>269</v>
      </c>
      <c r="D2418" s="711" t="s">
        <v>5884</v>
      </c>
      <c r="E2418" s="713">
        <v>721.04</v>
      </c>
    </row>
    <row r="2419" spans="1:5">
      <c r="A2419" s="712">
        <v>91338</v>
      </c>
      <c r="B2419" s="711" t="s">
        <v>2237</v>
      </c>
      <c r="C2419" s="711" t="s">
        <v>281</v>
      </c>
      <c r="D2419" s="711" t="s">
        <v>5883</v>
      </c>
      <c r="E2419" s="713">
        <v>699.2</v>
      </c>
    </row>
    <row r="2420" spans="1:5">
      <c r="A2420" s="712">
        <v>91341</v>
      </c>
      <c r="B2420" s="711" t="s">
        <v>2238</v>
      </c>
      <c r="C2420" s="711" t="s">
        <v>281</v>
      </c>
      <c r="D2420" s="711" t="s">
        <v>5883</v>
      </c>
      <c r="E2420" s="713">
        <v>512.61</v>
      </c>
    </row>
    <row r="2421" spans="1:5">
      <c r="A2421" s="712">
        <v>94805</v>
      </c>
      <c r="B2421" s="711" t="s">
        <v>2239</v>
      </c>
      <c r="C2421" s="711" t="s">
        <v>269</v>
      </c>
      <c r="D2421" s="711" t="s">
        <v>5883</v>
      </c>
      <c r="E2421" s="713">
        <v>821.32</v>
      </c>
    </row>
    <row r="2422" spans="1:5">
      <c r="A2422" s="712">
        <v>94806</v>
      </c>
      <c r="B2422" s="711" t="s">
        <v>2240</v>
      </c>
      <c r="C2422" s="711" t="s">
        <v>269</v>
      </c>
      <c r="D2422" s="711" t="s">
        <v>5884</v>
      </c>
      <c r="E2422" s="713">
        <v>349.4</v>
      </c>
    </row>
    <row r="2423" spans="1:5">
      <c r="A2423" s="712">
        <v>94807</v>
      </c>
      <c r="B2423" s="711" t="s">
        <v>2241</v>
      </c>
      <c r="C2423" s="711" t="s">
        <v>269</v>
      </c>
      <c r="D2423" s="711" t="s">
        <v>5884</v>
      </c>
      <c r="E2423" s="713">
        <v>414.92</v>
      </c>
    </row>
    <row r="2424" spans="1:5">
      <c r="A2424" s="712">
        <v>100702</v>
      </c>
      <c r="B2424" s="711" t="s">
        <v>2242</v>
      </c>
      <c r="C2424" s="711" t="s">
        <v>281</v>
      </c>
      <c r="D2424" s="711" t="s">
        <v>5883</v>
      </c>
      <c r="E2424" s="713">
        <v>420.93</v>
      </c>
    </row>
    <row r="2425" spans="1:5">
      <c r="A2425" s="712">
        <v>84885</v>
      </c>
      <c r="B2425" s="711" t="s">
        <v>2243</v>
      </c>
      <c r="C2425" s="711" t="s">
        <v>269</v>
      </c>
      <c r="D2425" s="711" t="s">
        <v>5884</v>
      </c>
      <c r="E2425" s="713">
        <v>382.25</v>
      </c>
    </row>
    <row r="2426" spans="1:5">
      <c r="A2426" s="712">
        <v>84886</v>
      </c>
      <c r="B2426" s="711" t="s">
        <v>2244</v>
      </c>
      <c r="C2426" s="711" t="s">
        <v>269</v>
      </c>
      <c r="D2426" s="711" t="s">
        <v>5884</v>
      </c>
      <c r="E2426" s="713">
        <v>639.08000000000004</v>
      </c>
    </row>
    <row r="2427" spans="1:5">
      <c r="A2427" s="712">
        <v>100703</v>
      </c>
      <c r="B2427" s="711" t="s">
        <v>2245</v>
      </c>
      <c r="C2427" s="711" t="s">
        <v>269</v>
      </c>
      <c r="D2427" s="711" t="s">
        <v>5884</v>
      </c>
      <c r="E2427" s="713">
        <v>25.18</v>
      </c>
    </row>
    <row r="2428" spans="1:5">
      <c r="A2428" s="712">
        <v>100704</v>
      </c>
      <c r="B2428" s="711" t="s">
        <v>2246</v>
      </c>
      <c r="C2428" s="711" t="s">
        <v>269</v>
      </c>
      <c r="D2428" s="711" t="s">
        <v>5884</v>
      </c>
      <c r="E2428" s="713">
        <v>53.27</v>
      </c>
    </row>
    <row r="2429" spans="1:5">
      <c r="A2429" s="712">
        <v>100704</v>
      </c>
      <c r="B2429" s="711" t="s">
        <v>2246</v>
      </c>
      <c r="C2429" s="711" t="s">
        <v>269</v>
      </c>
      <c r="D2429" s="711" t="s">
        <v>5884</v>
      </c>
      <c r="E2429" s="713">
        <v>53.27</v>
      </c>
    </row>
    <row r="2430" spans="1:5">
      <c r="A2430" s="712">
        <v>100705</v>
      </c>
      <c r="B2430" s="711" t="s">
        <v>2247</v>
      </c>
      <c r="C2430" s="711" t="s">
        <v>269</v>
      </c>
      <c r="D2430" s="711" t="s">
        <v>5884</v>
      </c>
      <c r="E2430" s="713">
        <v>61.53</v>
      </c>
    </row>
    <row r="2431" spans="1:5">
      <c r="A2431" s="712">
        <v>100705</v>
      </c>
      <c r="B2431" s="711" t="s">
        <v>2247</v>
      </c>
      <c r="C2431" s="711" t="s">
        <v>269</v>
      </c>
      <c r="D2431" s="711" t="s">
        <v>5884</v>
      </c>
      <c r="E2431" s="713">
        <v>61.53</v>
      </c>
    </row>
    <row r="2432" spans="1:5">
      <c r="A2432" s="712">
        <v>100706</v>
      </c>
      <c r="B2432" s="711" t="s">
        <v>2248</v>
      </c>
      <c r="C2432" s="711" t="s">
        <v>269</v>
      </c>
      <c r="D2432" s="711" t="s">
        <v>5884</v>
      </c>
      <c r="E2432" s="713">
        <v>55.11</v>
      </c>
    </row>
    <row r="2433" spans="1:5">
      <c r="A2433" s="712">
        <v>100707</v>
      </c>
      <c r="B2433" s="711" t="s">
        <v>2249</v>
      </c>
      <c r="C2433" s="711" t="s">
        <v>269</v>
      </c>
      <c r="D2433" s="711" t="s">
        <v>5884</v>
      </c>
      <c r="E2433" s="713">
        <v>112.7</v>
      </c>
    </row>
    <row r="2434" spans="1:5">
      <c r="A2434" s="712">
        <v>100708</v>
      </c>
      <c r="B2434" s="711" t="s">
        <v>2250</v>
      </c>
      <c r="C2434" s="711" t="s">
        <v>269</v>
      </c>
      <c r="D2434" s="711" t="s">
        <v>5884</v>
      </c>
      <c r="E2434" s="713">
        <v>141.02000000000001</v>
      </c>
    </row>
    <row r="2435" spans="1:5">
      <c r="A2435" s="712">
        <v>100709</v>
      </c>
      <c r="B2435" s="711" t="s">
        <v>2251</v>
      </c>
      <c r="C2435" s="711" t="s">
        <v>269</v>
      </c>
      <c r="D2435" s="711" t="s">
        <v>5884</v>
      </c>
      <c r="E2435" s="713">
        <v>36.54</v>
      </c>
    </row>
    <row r="2436" spans="1:5">
      <c r="A2436" s="712">
        <v>100710</v>
      </c>
      <c r="B2436" s="711" t="s">
        <v>2252</v>
      </c>
      <c r="C2436" s="711" t="s">
        <v>269</v>
      </c>
      <c r="D2436" s="711" t="s">
        <v>5884</v>
      </c>
      <c r="E2436" s="713">
        <v>90.11</v>
      </c>
    </row>
    <row r="2437" spans="1:5">
      <c r="A2437" s="712">
        <v>72116</v>
      </c>
      <c r="B2437" s="711" t="s">
        <v>2253</v>
      </c>
      <c r="C2437" s="711" t="s">
        <v>281</v>
      </c>
      <c r="D2437" s="711" t="s">
        <v>5883</v>
      </c>
      <c r="E2437" s="713">
        <v>135.63</v>
      </c>
    </row>
    <row r="2438" spans="1:5">
      <c r="A2438" s="712">
        <v>72117</v>
      </c>
      <c r="B2438" s="711" t="s">
        <v>2254</v>
      </c>
      <c r="C2438" s="711" t="s">
        <v>281</v>
      </c>
      <c r="D2438" s="711" t="s">
        <v>5883</v>
      </c>
      <c r="E2438" s="713">
        <v>174.25</v>
      </c>
    </row>
    <row r="2439" spans="1:5">
      <c r="A2439" s="712">
        <v>72118</v>
      </c>
      <c r="B2439" s="711" t="s">
        <v>2255</v>
      </c>
      <c r="C2439" s="711" t="s">
        <v>281</v>
      </c>
      <c r="D2439" s="711" t="s">
        <v>5883</v>
      </c>
      <c r="E2439" s="713">
        <v>128.36000000000001</v>
      </c>
    </row>
    <row r="2440" spans="1:5">
      <c r="A2440" s="712">
        <v>72119</v>
      </c>
      <c r="B2440" s="711" t="s">
        <v>2256</v>
      </c>
      <c r="C2440" s="711" t="s">
        <v>281</v>
      </c>
      <c r="D2440" s="711" t="s">
        <v>5883</v>
      </c>
      <c r="E2440" s="713">
        <v>158.03</v>
      </c>
    </row>
    <row r="2441" spans="1:5">
      <c r="A2441" s="712">
        <v>72120</v>
      </c>
      <c r="B2441" s="711" t="s">
        <v>2257</v>
      </c>
      <c r="C2441" s="711" t="s">
        <v>281</v>
      </c>
      <c r="D2441" s="711" t="s">
        <v>5883</v>
      </c>
      <c r="E2441" s="713">
        <v>195.83</v>
      </c>
    </row>
    <row r="2442" spans="1:5">
      <c r="A2442" s="712">
        <v>72122</v>
      </c>
      <c r="B2442" s="711" t="s">
        <v>2258</v>
      </c>
      <c r="C2442" s="711" t="s">
        <v>281</v>
      </c>
      <c r="D2442" s="711" t="s">
        <v>5883</v>
      </c>
      <c r="E2442" s="713">
        <v>149.36000000000001</v>
      </c>
    </row>
    <row r="2443" spans="1:5">
      <c r="A2443" s="712">
        <v>72123</v>
      </c>
      <c r="B2443" s="711" t="s">
        <v>2259</v>
      </c>
      <c r="C2443" s="711" t="s">
        <v>281</v>
      </c>
      <c r="D2443" s="711" t="s">
        <v>5883</v>
      </c>
      <c r="E2443" s="713">
        <v>401.13</v>
      </c>
    </row>
    <row r="2444" spans="1:5">
      <c r="A2444" s="712" t="s">
        <v>2260</v>
      </c>
      <c r="B2444" s="711" t="s">
        <v>2261</v>
      </c>
      <c r="C2444" s="711" t="s">
        <v>269</v>
      </c>
      <c r="D2444" s="711" t="s">
        <v>5884</v>
      </c>
      <c r="E2444" s="714">
        <v>1061.76</v>
      </c>
    </row>
    <row r="2445" spans="1:5">
      <c r="A2445" s="712" t="s">
        <v>2260</v>
      </c>
      <c r="B2445" s="711" t="s">
        <v>2261</v>
      </c>
      <c r="C2445" s="711" t="s">
        <v>269</v>
      </c>
      <c r="D2445" s="711" t="s">
        <v>5884</v>
      </c>
      <c r="E2445" s="714">
        <v>1061.76</v>
      </c>
    </row>
    <row r="2446" spans="1:5">
      <c r="A2446" s="712" t="s">
        <v>2262</v>
      </c>
      <c r="B2446" s="711" t="s">
        <v>2263</v>
      </c>
      <c r="C2446" s="711" t="s">
        <v>281</v>
      </c>
      <c r="D2446" s="711" t="s">
        <v>5883</v>
      </c>
      <c r="E2446" s="713">
        <v>517.82000000000005</v>
      </c>
    </row>
    <row r="2447" spans="1:5">
      <c r="A2447" s="712" t="s">
        <v>2262</v>
      </c>
      <c r="B2447" s="711" t="s">
        <v>2263</v>
      </c>
      <c r="C2447" s="711" t="s">
        <v>281</v>
      </c>
      <c r="D2447" s="711" t="s">
        <v>5883</v>
      </c>
      <c r="E2447" s="713">
        <v>517.82000000000005</v>
      </c>
    </row>
    <row r="2448" spans="1:5">
      <c r="A2448" s="712" t="s">
        <v>2264</v>
      </c>
      <c r="B2448" s="711" t="s">
        <v>2265</v>
      </c>
      <c r="C2448" s="711" t="s">
        <v>281</v>
      </c>
      <c r="D2448" s="711" t="s">
        <v>5883</v>
      </c>
      <c r="E2448" s="713">
        <v>560.15</v>
      </c>
    </row>
    <row r="2449" spans="1:5">
      <c r="A2449" s="712" t="s">
        <v>2264</v>
      </c>
      <c r="B2449" s="711" t="s">
        <v>2265</v>
      </c>
      <c r="C2449" s="711" t="s">
        <v>281</v>
      </c>
      <c r="D2449" s="711" t="s">
        <v>5883</v>
      </c>
      <c r="E2449" s="713">
        <v>560.15</v>
      </c>
    </row>
    <row r="2450" spans="1:5">
      <c r="A2450" s="712">
        <v>84957</v>
      </c>
      <c r="B2450" s="711" t="s">
        <v>2266</v>
      </c>
      <c r="C2450" s="711" t="s">
        <v>281</v>
      </c>
      <c r="D2450" s="711" t="s">
        <v>5883</v>
      </c>
      <c r="E2450" s="713">
        <v>208.7</v>
      </c>
    </row>
    <row r="2451" spans="1:5">
      <c r="A2451" s="712">
        <v>84957</v>
      </c>
      <c r="B2451" s="711" t="s">
        <v>2266</v>
      </c>
      <c r="C2451" s="711" t="s">
        <v>281</v>
      </c>
      <c r="D2451" s="711" t="s">
        <v>5883</v>
      </c>
      <c r="E2451" s="713">
        <v>208.7</v>
      </c>
    </row>
    <row r="2452" spans="1:5">
      <c r="A2452" s="712">
        <v>84959</v>
      </c>
      <c r="B2452" s="711" t="s">
        <v>2267</v>
      </c>
      <c r="C2452" s="711" t="s">
        <v>281</v>
      </c>
      <c r="D2452" s="711" t="s">
        <v>5883</v>
      </c>
      <c r="E2452" s="713">
        <v>244.67</v>
      </c>
    </row>
    <row r="2453" spans="1:5">
      <c r="A2453" s="712">
        <v>84959</v>
      </c>
      <c r="B2453" s="711" t="s">
        <v>2267</v>
      </c>
      <c r="C2453" s="711" t="s">
        <v>281</v>
      </c>
      <c r="D2453" s="711" t="s">
        <v>5883</v>
      </c>
      <c r="E2453" s="713">
        <v>244.67</v>
      </c>
    </row>
    <row r="2454" spans="1:5">
      <c r="A2454" s="712">
        <v>85001</v>
      </c>
      <c r="B2454" s="711" t="s">
        <v>2268</v>
      </c>
      <c r="C2454" s="711" t="s">
        <v>281</v>
      </c>
      <c r="D2454" s="711" t="s">
        <v>5883</v>
      </c>
      <c r="E2454" s="713">
        <v>232.68</v>
      </c>
    </row>
    <row r="2455" spans="1:5">
      <c r="A2455" s="712">
        <v>85001</v>
      </c>
      <c r="B2455" s="711" t="s">
        <v>2268</v>
      </c>
      <c r="C2455" s="711" t="s">
        <v>281</v>
      </c>
      <c r="D2455" s="711" t="s">
        <v>5883</v>
      </c>
      <c r="E2455" s="713">
        <v>232.68</v>
      </c>
    </row>
    <row r="2456" spans="1:5">
      <c r="A2456" s="712">
        <v>85002</v>
      </c>
      <c r="B2456" s="711" t="s">
        <v>2269</v>
      </c>
      <c r="C2456" s="711" t="s">
        <v>281</v>
      </c>
      <c r="D2456" s="711" t="s">
        <v>5883</v>
      </c>
      <c r="E2456" s="713">
        <v>328.59</v>
      </c>
    </row>
    <row r="2457" spans="1:5">
      <c r="A2457" s="712">
        <v>85002</v>
      </c>
      <c r="B2457" s="711" t="s">
        <v>2269</v>
      </c>
      <c r="C2457" s="711" t="s">
        <v>281</v>
      </c>
      <c r="D2457" s="711" t="s">
        <v>5883</v>
      </c>
      <c r="E2457" s="713">
        <v>328.59</v>
      </c>
    </row>
    <row r="2458" spans="1:5">
      <c r="A2458" s="712">
        <v>85004</v>
      </c>
      <c r="B2458" s="711" t="s">
        <v>2270</v>
      </c>
      <c r="C2458" s="711" t="s">
        <v>281</v>
      </c>
      <c r="D2458" s="711" t="s">
        <v>5883</v>
      </c>
      <c r="E2458" s="713">
        <v>160.74</v>
      </c>
    </row>
    <row r="2459" spans="1:5">
      <c r="A2459" s="712">
        <v>85004</v>
      </c>
      <c r="B2459" s="711" t="s">
        <v>2270</v>
      </c>
      <c r="C2459" s="711" t="s">
        <v>281</v>
      </c>
      <c r="D2459" s="711" t="s">
        <v>5883</v>
      </c>
      <c r="E2459" s="713">
        <v>160.74</v>
      </c>
    </row>
    <row r="2460" spans="1:5">
      <c r="A2460" s="712">
        <v>85005</v>
      </c>
      <c r="B2460" s="711" t="s">
        <v>2271</v>
      </c>
      <c r="C2460" s="711" t="s">
        <v>281</v>
      </c>
      <c r="D2460" s="711" t="s">
        <v>5883</v>
      </c>
      <c r="E2460" s="713">
        <v>472.33</v>
      </c>
    </row>
    <row r="2461" spans="1:5">
      <c r="A2461" s="712">
        <v>85005</v>
      </c>
      <c r="B2461" s="711" t="s">
        <v>2271</v>
      </c>
      <c r="C2461" s="711" t="s">
        <v>281</v>
      </c>
      <c r="D2461" s="711" t="s">
        <v>5883</v>
      </c>
      <c r="E2461" s="713">
        <v>472.33</v>
      </c>
    </row>
    <row r="2462" spans="1:5">
      <c r="A2462" s="712">
        <v>94569</v>
      </c>
      <c r="B2462" s="711" t="s">
        <v>2272</v>
      </c>
      <c r="C2462" s="711" t="s">
        <v>281</v>
      </c>
      <c r="D2462" s="711" t="s">
        <v>5883</v>
      </c>
      <c r="E2462" s="713">
        <v>425.09</v>
      </c>
    </row>
    <row r="2463" spans="1:5">
      <c r="A2463" s="712">
        <v>94569</v>
      </c>
      <c r="B2463" s="711" t="s">
        <v>2272</v>
      </c>
      <c r="C2463" s="711" t="s">
        <v>281</v>
      </c>
      <c r="D2463" s="711" t="s">
        <v>5883</v>
      </c>
      <c r="E2463" s="713">
        <v>425.09</v>
      </c>
    </row>
    <row r="2464" spans="1:5">
      <c r="A2464" s="712">
        <v>94570</v>
      </c>
      <c r="B2464" s="711" t="s">
        <v>2273</v>
      </c>
      <c r="C2464" s="711" t="s">
        <v>281</v>
      </c>
      <c r="D2464" s="711" t="s">
        <v>5883</v>
      </c>
      <c r="E2464" s="713">
        <v>263.82</v>
      </c>
    </row>
    <row r="2465" spans="1:5">
      <c r="A2465" s="712">
        <v>94570</v>
      </c>
      <c r="B2465" s="711" t="s">
        <v>2273</v>
      </c>
      <c r="C2465" s="711" t="s">
        <v>281</v>
      </c>
      <c r="D2465" s="711" t="s">
        <v>5883</v>
      </c>
      <c r="E2465" s="713">
        <v>263.82</v>
      </c>
    </row>
    <row r="2466" spans="1:5">
      <c r="A2466" s="712">
        <v>94572</v>
      </c>
      <c r="B2466" s="711" t="s">
        <v>2274</v>
      </c>
      <c r="C2466" s="711" t="s">
        <v>281</v>
      </c>
      <c r="D2466" s="711" t="s">
        <v>5883</v>
      </c>
      <c r="E2466" s="713">
        <v>394.27</v>
      </c>
    </row>
    <row r="2467" spans="1:5">
      <c r="A2467" s="712">
        <v>94572</v>
      </c>
      <c r="B2467" s="711" t="s">
        <v>2274</v>
      </c>
      <c r="C2467" s="711" t="s">
        <v>281</v>
      </c>
      <c r="D2467" s="711" t="s">
        <v>5883</v>
      </c>
      <c r="E2467" s="713">
        <v>394.27</v>
      </c>
    </row>
    <row r="2468" spans="1:5">
      <c r="A2468" s="712">
        <v>94573</v>
      </c>
      <c r="B2468" s="711" t="s">
        <v>2275</v>
      </c>
      <c r="C2468" s="711" t="s">
        <v>281</v>
      </c>
      <c r="D2468" s="711" t="s">
        <v>5883</v>
      </c>
      <c r="E2468" s="713">
        <v>305.60000000000002</v>
      </c>
    </row>
    <row r="2469" spans="1:5">
      <c r="A2469" s="712">
        <v>94573</v>
      </c>
      <c r="B2469" s="711" t="s">
        <v>2275</v>
      </c>
      <c r="C2469" s="711" t="s">
        <v>281</v>
      </c>
      <c r="D2469" s="711" t="s">
        <v>5883</v>
      </c>
      <c r="E2469" s="713">
        <v>305.60000000000002</v>
      </c>
    </row>
    <row r="2470" spans="1:5">
      <c r="A2470" s="712">
        <v>94580</v>
      </c>
      <c r="B2470" s="711" t="s">
        <v>2276</v>
      </c>
      <c r="C2470" s="711" t="s">
        <v>281</v>
      </c>
      <c r="D2470" s="711" t="s">
        <v>5883</v>
      </c>
      <c r="E2470" s="713">
        <v>447.55</v>
      </c>
    </row>
    <row r="2471" spans="1:5">
      <c r="A2471" s="712">
        <v>94580</v>
      </c>
      <c r="B2471" s="711" t="s">
        <v>2276</v>
      </c>
      <c r="C2471" s="711" t="s">
        <v>281</v>
      </c>
      <c r="D2471" s="711" t="s">
        <v>5883</v>
      </c>
      <c r="E2471" s="713">
        <v>447.55</v>
      </c>
    </row>
    <row r="2472" spans="1:5">
      <c r="A2472" s="712">
        <v>100674</v>
      </c>
      <c r="B2472" s="711" t="s">
        <v>2277</v>
      </c>
      <c r="C2472" s="711" t="s">
        <v>281</v>
      </c>
      <c r="D2472" s="711" t="s">
        <v>5883</v>
      </c>
      <c r="E2472" s="713">
        <v>290.45</v>
      </c>
    </row>
    <row r="2473" spans="1:5">
      <c r="A2473" s="712">
        <v>100674</v>
      </c>
      <c r="B2473" s="711" t="s">
        <v>2277</v>
      </c>
      <c r="C2473" s="711" t="s">
        <v>281</v>
      </c>
      <c r="D2473" s="711" t="s">
        <v>5883</v>
      </c>
      <c r="E2473" s="713">
        <v>290.45</v>
      </c>
    </row>
    <row r="2474" spans="1:5">
      <c r="A2474" s="712">
        <v>101096</v>
      </c>
      <c r="B2474" s="711" t="s">
        <v>2278</v>
      </c>
      <c r="C2474" s="711" t="s">
        <v>424</v>
      </c>
      <c r="D2474" s="711" t="s">
        <v>5883</v>
      </c>
      <c r="E2474" s="713">
        <v>926.13</v>
      </c>
    </row>
    <row r="2475" spans="1:5">
      <c r="A2475" s="712">
        <v>101096</v>
      </c>
      <c r="B2475" s="711" t="s">
        <v>2278</v>
      </c>
      <c r="C2475" s="711" t="s">
        <v>424</v>
      </c>
      <c r="D2475" s="711" t="s">
        <v>5883</v>
      </c>
      <c r="E2475" s="713">
        <v>926.13</v>
      </c>
    </row>
    <row r="2476" spans="1:5">
      <c r="A2476" s="712">
        <v>101097</v>
      </c>
      <c r="B2476" s="711" t="s">
        <v>2279</v>
      </c>
      <c r="C2476" s="711" t="s">
        <v>424</v>
      </c>
      <c r="D2476" s="711" t="s">
        <v>5883</v>
      </c>
      <c r="E2476" s="713">
        <v>883.99</v>
      </c>
    </row>
    <row r="2477" spans="1:5">
      <c r="A2477" s="712">
        <v>101097</v>
      </c>
      <c r="B2477" s="711" t="s">
        <v>2279</v>
      </c>
      <c r="C2477" s="711" t="s">
        <v>424</v>
      </c>
      <c r="D2477" s="711" t="s">
        <v>5883</v>
      </c>
      <c r="E2477" s="713">
        <v>883.99</v>
      </c>
    </row>
    <row r="2478" spans="1:5">
      <c r="A2478" s="712">
        <v>101098</v>
      </c>
      <c r="B2478" s="711" t="s">
        <v>2280</v>
      </c>
      <c r="C2478" s="711" t="s">
        <v>424</v>
      </c>
      <c r="D2478" s="711" t="s">
        <v>5883</v>
      </c>
      <c r="E2478" s="713">
        <v>830.06</v>
      </c>
    </row>
    <row r="2479" spans="1:5">
      <c r="A2479" s="712">
        <v>101098</v>
      </c>
      <c r="B2479" s="711" t="s">
        <v>2280</v>
      </c>
      <c r="C2479" s="711" t="s">
        <v>424</v>
      </c>
      <c r="D2479" s="711" t="s">
        <v>5883</v>
      </c>
      <c r="E2479" s="713">
        <v>830.06</v>
      </c>
    </row>
    <row r="2480" spans="1:5">
      <c r="A2480" s="712">
        <v>101099</v>
      </c>
      <c r="B2480" s="711" t="s">
        <v>2281</v>
      </c>
      <c r="C2480" s="711" t="s">
        <v>424</v>
      </c>
      <c r="D2480" s="711" t="s">
        <v>5883</v>
      </c>
      <c r="E2480" s="713">
        <v>763.34</v>
      </c>
    </row>
    <row r="2481" spans="1:5">
      <c r="A2481" s="712">
        <v>101099</v>
      </c>
      <c r="B2481" s="711" t="s">
        <v>2281</v>
      </c>
      <c r="C2481" s="711" t="s">
        <v>424</v>
      </c>
      <c r="D2481" s="711" t="s">
        <v>5883</v>
      </c>
      <c r="E2481" s="713">
        <v>763.34</v>
      </c>
    </row>
    <row r="2482" spans="1:5">
      <c r="A2482" s="712">
        <v>101100</v>
      </c>
      <c r="B2482" s="711" t="s">
        <v>2282</v>
      </c>
      <c r="C2482" s="711" t="s">
        <v>424</v>
      </c>
      <c r="D2482" s="711" t="s">
        <v>5883</v>
      </c>
      <c r="E2482" s="713">
        <v>710.62</v>
      </c>
    </row>
    <row r="2483" spans="1:5">
      <c r="A2483" s="712">
        <v>101100</v>
      </c>
      <c r="B2483" s="711" t="s">
        <v>2282</v>
      </c>
      <c r="C2483" s="711" t="s">
        <v>424</v>
      </c>
      <c r="D2483" s="711" t="s">
        <v>5883</v>
      </c>
      <c r="E2483" s="713">
        <v>710.62</v>
      </c>
    </row>
    <row r="2484" spans="1:5">
      <c r="A2484" s="712">
        <v>101101</v>
      </c>
      <c r="B2484" s="711" t="s">
        <v>2283</v>
      </c>
      <c r="C2484" s="711" t="s">
        <v>424</v>
      </c>
      <c r="D2484" s="711" t="s">
        <v>5883</v>
      </c>
      <c r="E2484" s="713">
        <v>697.25</v>
      </c>
    </row>
    <row r="2485" spans="1:5">
      <c r="A2485" s="712">
        <v>101101</v>
      </c>
      <c r="B2485" s="711" t="s">
        <v>2283</v>
      </c>
      <c r="C2485" s="711" t="s">
        <v>424</v>
      </c>
      <c r="D2485" s="711" t="s">
        <v>5883</v>
      </c>
      <c r="E2485" s="713">
        <v>697.25</v>
      </c>
    </row>
    <row r="2486" spans="1:5">
      <c r="A2486" s="712">
        <v>101102</v>
      </c>
      <c r="B2486" s="711" t="s">
        <v>2284</v>
      </c>
      <c r="C2486" s="711" t="s">
        <v>424</v>
      </c>
      <c r="D2486" s="711" t="s">
        <v>5883</v>
      </c>
      <c r="E2486" s="713">
        <v>682.98</v>
      </c>
    </row>
    <row r="2487" spans="1:5">
      <c r="A2487" s="712">
        <v>101102</v>
      </c>
      <c r="B2487" s="711" t="s">
        <v>2284</v>
      </c>
      <c r="C2487" s="711" t="s">
        <v>424</v>
      </c>
      <c r="D2487" s="711" t="s">
        <v>5883</v>
      </c>
      <c r="E2487" s="713">
        <v>682.98</v>
      </c>
    </row>
    <row r="2488" spans="1:5">
      <c r="A2488" s="712">
        <v>101103</v>
      </c>
      <c r="B2488" s="711" t="s">
        <v>2285</v>
      </c>
      <c r="C2488" s="711" t="s">
        <v>424</v>
      </c>
      <c r="D2488" s="711" t="s">
        <v>5883</v>
      </c>
      <c r="E2488" s="713">
        <v>641.98</v>
      </c>
    </row>
    <row r="2489" spans="1:5">
      <c r="A2489" s="712">
        <v>101103</v>
      </c>
      <c r="B2489" s="711" t="s">
        <v>2285</v>
      </c>
      <c r="C2489" s="711" t="s">
        <v>424</v>
      </c>
      <c r="D2489" s="711" t="s">
        <v>5883</v>
      </c>
      <c r="E2489" s="713">
        <v>641.98</v>
      </c>
    </row>
    <row r="2490" spans="1:5">
      <c r="A2490" s="712">
        <v>101104</v>
      </c>
      <c r="B2490" s="711" t="s">
        <v>2286</v>
      </c>
      <c r="C2490" s="711" t="s">
        <v>424</v>
      </c>
      <c r="D2490" s="711" t="s">
        <v>5883</v>
      </c>
      <c r="E2490" s="713">
        <v>827.81</v>
      </c>
    </row>
    <row r="2491" spans="1:5">
      <c r="A2491" s="712">
        <v>101104</v>
      </c>
      <c r="B2491" s="711" t="s">
        <v>2286</v>
      </c>
      <c r="C2491" s="711" t="s">
        <v>424</v>
      </c>
      <c r="D2491" s="711" t="s">
        <v>5883</v>
      </c>
      <c r="E2491" s="713">
        <v>827.81</v>
      </c>
    </row>
    <row r="2492" spans="1:5">
      <c r="A2492" s="712">
        <v>101105</v>
      </c>
      <c r="B2492" s="711" t="s">
        <v>2287</v>
      </c>
      <c r="C2492" s="711" t="s">
        <v>424</v>
      </c>
      <c r="D2492" s="711" t="s">
        <v>5883</v>
      </c>
      <c r="E2492" s="713">
        <v>787.41</v>
      </c>
    </row>
    <row r="2493" spans="1:5">
      <c r="A2493" s="712">
        <v>101105</v>
      </c>
      <c r="B2493" s="711" t="s">
        <v>2287</v>
      </c>
      <c r="C2493" s="711" t="s">
        <v>424</v>
      </c>
      <c r="D2493" s="711" t="s">
        <v>5883</v>
      </c>
      <c r="E2493" s="713">
        <v>787.41</v>
      </c>
    </row>
    <row r="2494" spans="1:5">
      <c r="A2494" s="712">
        <v>101106</v>
      </c>
      <c r="B2494" s="711" t="s">
        <v>2288</v>
      </c>
      <c r="C2494" s="711" t="s">
        <v>424</v>
      </c>
      <c r="D2494" s="711" t="s">
        <v>5883</v>
      </c>
      <c r="E2494" s="713">
        <v>736.46</v>
      </c>
    </row>
    <row r="2495" spans="1:5">
      <c r="A2495" s="712">
        <v>101106</v>
      </c>
      <c r="B2495" s="711" t="s">
        <v>2288</v>
      </c>
      <c r="C2495" s="711" t="s">
        <v>424</v>
      </c>
      <c r="D2495" s="711" t="s">
        <v>5883</v>
      </c>
      <c r="E2495" s="713">
        <v>736.46</v>
      </c>
    </row>
    <row r="2496" spans="1:5">
      <c r="A2496" s="712">
        <v>101107</v>
      </c>
      <c r="B2496" s="711" t="s">
        <v>2289</v>
      </c>
      <c r="C2496" s="711" t="s">
        <v>424</v>
      </c>
      <c r="D2496" s="711" t="s">
        <v>5883</v>
      </c>
      <c r="E2496" s="713">
        <v>673.24</v>
      </c>
    </row>
    <row r="2497" spans="1:5">
      <c r="A2497" s="712">
        <v>101107</v>
      </c>
      <c r="B2497" s="711" t="s">
        <v>2289</v>
      </c>
      <c r="C2497" s="711" t="s">
        <v>424</v>
      </c>
      <c r="D2497" s="711" t="s">
        <v>5883</v>
      </c>
      <c r="E2497" s="713">
        <v>673.24</v>
      </c>
    </row>
    <row r="2498" spans="1:5">
      <c r="A2498" s="712">
        <v>101108</v>
      </c>
      <c r="B2498" s="711" t="s">
        <v>2290</v>
      </c>
      <c r="C2498" s="711" t="s">
        <v>424</v>
      </c>
      <c r="D2498" s="711" t="s">
        <v>5883</v>
      </c>
      <c r="E2498" s="713">
        <v>608.91999999999996</v>
      </c>
    </row>
    <row r="2499" spans="1:5">
      <c r="A2499" s="712">
        <v>101108</v>
      </c>
      <c r="B2499" s="711" t="s">
        <v>2290</v>
      </c>
      <c r="C2499" s="711" t="s">
        <v>424</v>
      </c>
      <c r="D2499" s="711" t="s">
        <v>5883</v>
      </c>
      <c r="E2499" s="713">
        <v>608.91999999999996</v>
      </c>
    </row>
    <row r="2500" spans="1:5">
      <c r="A2500" s="712">
        <v>101109</v>
      </c>
      <c r="B2500" s="711" t="s">
        <v>2291</v>
      </c>
      <c r="C2500" s="711" t="s">
        <v>424</v>
      </c>
      <c r="D2500" s="711" t="s">
        <v>5883</v>
      </c>
      <c r="E2500" s="713">
        <v>597.47</v>
      </c>
    </row>
    <row r="2501" spans="1:5">
      <c r="A2501" s="712">
        <v>101109</v>
      </c>
      <c r="B2501" s="711" t="s">
        <v>2291</v>
      </c>
      <c r="C2501" s="711" t="s">
        <v>424</v>
      </c>
      <c r="D2501" s="711" t="s">
        <v>5883</v>
      </c>
      <c r="E2501" s="713">
        <v>597.47</v>
      </c>
    </row>
    <row r="2502" spans="1:5">
      <c r="A2502" s="712">
        <v>101110</v>
      </c>
      <c r="B2502" s="711" t="s">
        <v>2292</v>
      </c>
      <c r="C2502" s="711" t="s">
        <v>424</v>
      </c>
      <c r="D2502" s="711" t="s">
        <v>5883</v>
      </c>
      <c r="E2502" s="713">
        <v>586.55999999999995</v>
      </c>
    </row>
    <row r="2503" spans="1:5">
      <c r="A2503" s="712">
        <v>101110</v>
      </c>
      <c r="B2503" s="711" t="s">
        <v>2292</v>
      </c>
      <c r="C2503" s="711" t="s">
        <v>424</v>
      </c>
      <c r="D2503" s="711" t="s">
        <v>5883</v>
      </c>
      <c r="E2503" s="713">
        <v>586.55999999999995</v>
      </c>
    </row>
    <row r="2504" spans="1:5">
      <c r="A2504" s="712">
        <v>101111</v>
      </c>
      <c r="B2504" s="711" t="s">
        <v>2293</v>
      </c>
      <c r="C2504" s="711" t="s">
        <v>424</v>
      </c>
      <c r="D2504" s="711" t="s">
        <v>5883</v>
      </c>
      <c r="E2504" s="713">
        <v>549.46</v>
      </c>
    </row>
    <row r="2505" spans="1:5">
      <c r="A2505" s="712">
        <v>101111</v>
      </c>
      <c r="B2505" s="711" t="s">
        <v>2293</v>
      </c>
      <c r="C2505" s="711" t="s">
        <v>424</v>
      </c>
      <c r="D2505" s="711" t="s">
        <v>5883</v>
      </c>
      <c r="E2505" s="713">
        <v>549.46</v>
      </c>
    </row>
    <row r="2506" spans="1:5">
      <c r="A2506" s="712">
        <v>101112</v>
      </c>
      <c r="B2506" s="711" t="s">
        <v>2294</v>
      </c>
      <c r="C2506" s="711" t="s">
        <v>424</v>
      </c>
      <c r="D2506" s="711" t="s">
        <v>5883</v>
      </c>
      <c r="E2506" s="713">
        <v>654.69000000000005</v>
      </c>
    </row>
    <row r="2507" spans="1:5">
      <c r="A2507" s="712">
        <v>101112</v>
      </c>
      <c r="B2507" s="711" t="s">
        <v>2294</v>
      </c>
      <c r="C2507" s="711" t="s">
        <v>424</v>
      </c>
      <c r="D2507" s="711" t="s">
        <v>5883</v>
      </c>
      <c r="E2507" s="713">
        <v>654.69000000000005</v>
      </c>
    </row>
    <row r="2508" spans="1:5">
      <c r="A2508" s="712">
        <v>101113</v>
      </c>
      <c r="B2508" s="711" t="s">
        <v>2295</v>
      </c>
      <c r="C2508" s="711" t="s">
        <v>424</v>
      </c>
      <c r="D2508" s="711" t="s">
        <v>5883</v>
      </c>
      <c r="E2508" s="713">
        <v>558.14</v>
      </c>
    </row>
    <row r="2509" spans="1:5">
      <c r="A2509" s="712">
        <v>101113</v>
      </c>
      <c r="B2509" s="711" t="s">
        <v>2295</v>
      </c>
      <c r="C2509" s="711" t="s">
        <v>424</v>
      </c>
      <c r="D2509" s="711" t="s">
        <v>5883</v>
      </c>
      <c r="E2509" s="713">
        <v>558.14</v>
      </c>
    </row>
    <row r="2510" spans="1:5">
      <c r="A2510" s="712">
        <v>95601</v>
      </c>
      <c r="B2510" s="711" t="s">
        <v>2296</v>
      </c>
      <c r="C2510" s="711" t="s">
        <v>269</v>
      </c>
      <c r="D2510" s="711" t="s">
        <v>5883</v>
      </c>
      <c r="E2510" s="713">
        <v>16.39</v>
      </c>
    </row>
    <row r="2511" spans="1:5">
      <c r="A2511" s="712">
        <v>95602</v>
      </c>
      <c r="B2511" s="711" t="s">
        <v>2297</v>
      </c>
      <c r="C2511" s="711" t="s">
        <v>269</v>
      </c>
      <c r="D2511" s="711" t="s">
        <v>5883</v>
      </c>
      <c r="E2511" s="713">
        <v>20.88</v>
      </c>
    </row>
    <row r="2512" spans="1:5">
      <c r="A2512" s="712">
        <v>95603</v>
      </c>
      <c r="B2512" s="711" t="s">
        <v>2298</v>
      </c>
      <c r="C2512" s="711" t="s">
        <v>269</v>
      </c>
      <c r="D2512" s="711" t="s">
        <v>5883</v>
      </c>
      <c r="E2512" s="713">
        <v>27.42</v>
      </c>
    </row>
    <row r="2513" spans="1:5">
      <c r="A2513" s="712">
        <v>95604</v>
      </c>
      <c r="B2513" s="711" t="s">
        <v>2299</v>
      </c>
      <c r="C2513" s="711" t="s">
        <v>269</v>
      </c>
      <c r="D2513" s="711" t="s">
        <v>5883</v>
      </c>
      <c r="E2513" s="713">
        <v>36.119999999999997</v>
      </c>
    </row>
    <row r="2514" spans="1:5">
      <c r="A2514" s="712">
        <v>95605</v>
      </c>
      <c r="B2514" s="711" t="s">
        <v>2300</v>
      </c>
      <c r="C2514" s="711" t="s">
        <v>269</v>
      </c>
      <c r="D2514" s="711" t="s">
        <v>5883</v>
      </c>
      <c r="E2514" s="713">
        <v>56.62</v>
      </c>
    </row>
    <row r="2515" spans="1:5">
      <c r="A2515" s="712">
        <v>95607</v>
      </c>
      <c r="B2515" s="711" t="s">
        <v>2301</v>
      </c>
      <c r="C2515" s="711" t="s">
        <v>269</v>
      </c>
      <c r="D2515" s="711" t="s">
        <v>5883</v>
      </c>
      <c r="E2515" s="713">
        <v>5.57</v>
      </c>
    </row>
    <row r="2516" spans="1:5">
      <c r="A2516" s="712">
        <v>95608</v>
      </c>
      <c r="B2516" s="711" t="s">
        <v>2302</v>
      </c>
      <c r="C2516" s="711" t="s">
        <v>269</v>
      </c>
      <c r="D2516" s="711" t="s">
        <v>5883</v>
      </c>
      <c r="E2516" s="713">
        <v>6.42</v>
      </c>
    </row>
    <row r="2517" spans="1:5">
      <c r="A2517" s="712">
        <v>95609</v>
      </c>
      <c r="B2517" s="711" t="s">
        <v>2303</v>
      </c>
      <c r="C2517" s="711" t="s">
        <v>269</v>
      </c>
      <c r="D2517" s="711" t="s">
        <v>5883</v>
      </c>
      <c r="E2517" s="713">
        <v>7.16</v>
      </c>
    </row>
    <row r="2518" spans="1:5">
      <c r="A2518" s="712">
        <v>100651</v>
      </c>
      <c r="B2518" s="711" t="s">
        <v>6322</v>
      </c>
      <c r="C2518" s="711" t="s">
        <v>585</v>
      </c>
      <c r="D2518" s="711" t="s">
        <v>5883</v>
      </c>
      <c r="E2518" s="713">
        <v>88.63</v>
      </c>
    </row>
    <row r="2519" spans="1:5">
      <c r="A2519" s="712">
        <v>100652</v>
      </c>
      <c r="B2519" s="711" t="s">
        <v>6323</v>
      </c>
      <c r="C2519" s="711" t="s">
        <v>585</v>
      </c>
      <c r="D2519" s="711" t="s">
        <v>5883</v>
      </c>
      <c r="E2519" s="713">
        <v>167.1</v>
      </c>
    </row>
    <row r="2520" spans="1:5">
      <c r="A2520" s="712">
        <v>100653</v>
      </c>
      <c r="B2520" s="711" t="s">
        <v>6324</v>
      </c>
      <c r="C2520" s="711" t="s">
        <v>585</v>
      </c>
      <c r="D2520" s="711" t="s">
        <v>5883</v>
      </c>
      <c r="E2520" s="713">
        <v>278.27</v>
      </c>
    </row>
    <row r="2521" spans="1:5">
      <c r="A2521" s="712">
        <v>100654</v>
      </c>
      <c r="B2521" s="711" t="s">
        <v>6325</v>
      </c>
      <c r="C2521" s="711" t="s">
        <v>585</v>
      </c>
      <c r="D2521" s="711" t="s">
        <v>5883</v>
      </c>
      <c r="E2521" s="713">
        <v>385.99</v>
      </c>
    </row>
    <row r="2522" spans="1:5">
      <c r="A2522" s="712">
        <v>100655</v>
      </c>
      <c r="B2522" s="711" t="s">
        <v>6326</v>
      </c>
      <c r="C2522" s="711" t="s">
        <v>585</v>
      </c>
      <c r="D2522" s="711" t="s">
        <v>5883</v>
      </c>
      <c r="E2522" s="713">
        <v>441.63</v>
      </c>
    </row>
    <row r="2523" spans="1:5">
      <c r="A2523" s="712">
        <v>100656</v>
      </c>
      <c r="B2523" s="711" t="s">
        <v>2304</v>
      </c>
      <c r="C2523" s="711" t="s">
        <v>585</v>
      </c>
      <c r="D2523" s="711" t="s">
        <v>5883</v>
      </c>
      <c r="E2523" s="713">
        <v>67.709999999999994</v>
      </c>
    </row>
    <row r="2524" spans="1:5">
      <c r="A2524" s="712">
        <v>100657</v>
      </c>
      <c r="B2524" s="711" t="s">
        <v>2305</v>
      </c>
      <c r="C2524" s="711" t="s">
        <v>585</v>
      </c>
      <c r="D2524" s="711" t="s">
        <v>5883</v>
      </c>
      <c r="E2524" s="713">
        <v>87.12</v>
      </c>
    </row>
    <row r="2525" spans="1:5">
      <c r="A2525" s="712">
        <v>100658</v>
      </c>
      <c r="B2525" s="711" t="s">
        <v>2306</v>
      </c>
      <c r="C2525" s="711" t="s">
        <v>585</v>
      </c>
      <c r="D2525" s="711" t="s">
        <v>5883</v>
      </c>
      <c r="E2525" s="713">
        <v>200.32</v>
      </c>
    </row>
    <row r="2526" spans="1:5">
      <c r="A2526" s="712">
        <v>100889</v>
      </c>
      <c r="B2526" s="711" t="s">
        <v>2307</v>
      </c>
      <c r="C2526" s="711" t="s">
        <v>285</v>
      </c>
      <c r="D2526" s="711" t="s">
        <v>5883</v>
      </c>
      <c r="E2526" s="713">
        <v>10.050000000000001</v>
      </c>
    </row>
    <row r="2527" spans="1:5">
      <c r="A2527" s="712">
        <v>100890</v>
      </c>
      <c r="B2527" s="711" t="s">
        <v>2308</v>
      </c>
      <c r="C2527" s="711" t="s">
        <v>285</v>
      </c>
      <c r="D2527" s="711" t="s">
        <v>5883</v>
      </c>
      <c r="E2527" s="713">
        <v>9.93</v>
      </c>
    </row>
    <row r="2528" spans="1:5">
      <c r="A2528" s="712">
        <v>100892</v>
      </c>
      <c r="B2528" s="711" t="s">
        <v>2309</v>
      </c>
      <c r="C2528" s="711" t="s">
        <v>285</v>
      </c>
      <c r="D2528" s="711" t="s">
        <v>5883</v>
      </c>
      <c r="E2528" s="713">
        <v>9.5399999999999991</v>
      </c>
    </row>
    <row r="2529" spans="1:5">
      <c r="A2529" s="712">
        <v>100893</v>
      </c>
      <c r="B2529" s="711" t="s">
        <v>2310</v>
      </c>
      <c r="C2529" s="711" t="s">
        <v>285</v>
      </c>
      <c r="D2529" s="711" t="s">
        <v>5883</v>
      </c>
      <c r="E2529" s="713">
        <v>9.43</v>
      </c>
    </row>
    <row r="2530" spans="1:5">
      <c r="A2530" s="712">
        <v>100894</v>
      </c>
      <c r="B2530" s="711" t="s">
        <v>2311</v>
      </c>
      <c r="C2530" s="711" t="s">
        <v>285</v>
      </c>
      <c r="D2530" s="711" t="s">
        <v>5883</v>
      </c>
      <c r="E2530" s="713">
        <v>9.35</v>
      </c>
    </row>
    <row r="2531" spans="1:5">
      <c r="A2531" s="712">
        <v>100896</v>
      </c>
      <c r="B2531" s="711" t="s">
        <v>2312</v>
      </c>
      <c r="C2531" s="711" t="s">
        <v>585</v>
      </c>
      <c r="D2531" s="711" t="s">
        <v>5883</v>
      </c>
      <c r="E2531" s="713">
        <v>39.520000000000003</v>
      </c>
    </row>
    <row r="2532" spans="1:5">
      <c r="A2532" s="712">
        <v>100897</v>
      </c>
      <c r="B2532" s="711" t="s">
        <v>2313</v>
      </c>
      <c r="C2532" s="711" t="s">
        <v>585</v>
      </c>
      <c r="D2532" s="711" t="s">
        <v>5883</v>
      </c>
      <c r="E2532" s="713">
        <v>75.489999999999995</v>
      </c>
    </row>
    <row r="2533" spans="1:5">
      <c r="A2533" s="712">
        <v>100898</v>
      </c>
      <c r="B2533" s="711" t="s">
        <v>2314</v>
      </c>
      <c r="C2533" s="711" t="s">
        <v>585</v>
      </c>
      <c r="D2533" s="711" t="s">
        <v>5883</v>
      </c>
      <c r="E2533" s="713">
        <v>144.16999999999999</v>
      </c>
    </row>
    <row r="2534" spans="1:5">
      <c r="A2534" s="712">
        <v>100899</v>
      </c>
      <c r="B2534" s="711" t="s">
        <v>2315</v>
      </c>
      <c r="C2534" s="711" t="s">
        <v>585</v>
      </c>
      <c r="D2534" s="711" t="s">
        <v>5883</v>
      </c>
      <c r="E2534" s="713">
        <v>57.3</v>
      </c>
    </row>
    <row r="2535" spans="1:5">
      <c r="A2535" s="712">
        <v>100900</v>
      </c>
      <c r="B2535" s="711" t="s">
        <v>2316</v>
      </c>
      <c r="C2535" s="711" t="s">
        <v>585</v>
      </c>
      <c r="D2535" s="711" t="s">
        <v>5883</v>
      </c>
      <c r="E2535" s="713">
        <v>164.96</v>
      </c>
    </row>
    <row r="2536" spans="1:5">
      <c r="A2536" s="712">
        <v>100929</v>
      </c>
      <c r="B2536" s="711" t="s">
        <v>2317</v>
      </c>
      <c r="C2536" s="711" t="s">
        <v>585</v>
      </c>
      <c r="D2536" s="711" t="s">
        <v>5883</v>
      </c>
      <c r="E2536" s="713">
        <v>202.87</v>
      </c>
    </row>
    <row r="2537" spans="1:5">
      <c r="A2537" s="712">
        <v>100930</v>
      </c>
      <c r="B2537" s="711" t="s">
        <v>2318</v>
      </c>
      <c r="C2537" s="711" t="s">
        <v>585</v>
      </c>
      <c r="D2537" s="711" t="s">
        <v>5883</v>
      </c>
      <c r="E2537" s="713">
        <v>293.29000000000002</v>
      </c>
    </row>
    <row r="2538" spans="1:5">
      <c r="A2538" s="712">
        <v>100931</v>
      </c>
      <c r="B2538" s="711" t="s">
        <v>2319</v>
      </c>
      <c r="C2538" s="711" t="s">
        <v>585</v>
      </c>
      <c r="D2538" s="711" t="s">
        <v>5883</v>
      </c>
      <c r="E2538" s="713">
        <v>365.01</v>
      </c>
    </row>
    <row r="2539" spans="1:5">
      <c r="A2539" s="712">
        <v>100932</v>
      </c>
      <c r="B2539" s="711" t="s">
        <v>2320</v>
      </c>
      <c r="C2539" s="711" t="s">
        <v>585</v>
      </c>
      <c r="D2539" s="711" t="s">
        <v>5883</v>
      </c>
      <c r="E2539" s="713">
        <v>496.65</v>
      </c>
    </row>
    <row r="2540" spans="1:5">
      <c r="A2540" s="712">
        <v>100933</v>
      </c>
      <c r="B2540" s="711" t="s">
        <v>2321</v>
      </c>
      <c r="C2540" s="711" t="s">
        <v>585</v>
      </c>
      <c r="D2540" s="711" t="s">
        <v>5883</v>
      </c>
      <c r="E2540" s="713">
        <v>249.72</v>
      </c>
    </row>
    <row r="2541" spans="1:5">
      <c r="A2541" s="712">
        <v>100934</v>
      </c>
      <c r="B2541" s="711" t="s">
        <v>2322</v>
      </c>
      <c r="C2541" s="711" t="s">
        <v>585</v>
      </c>
      <c r="D2541" s="711" t="s">
        <v>5883</v>
      </c>
      <c r="E2541" s="713">
        <v>351.85</v>
      </c>
    </row>
    <row r="2542" spans="1:5">
      <c r="A2542" s="712">
        <v>100935</v>
      </c>
      <c r="B2542" s="711" t="s">
        <v>2323</v>
      </c>
      <c r="C2542" s="711" t="s">
        <v>585</v>
      </c>
      <c r="D2542" s="711" t="s">
        <v>5883</v>
      </c>
      <c r="E2542" s="713">
        <v>438.66</v>
      </c>
    </row>
    <row r="2543" spans="1:5">
      <c r="A2543" s="712">
        <v>100936</v>
      </c>
      <c r="B2543" s="711" t="s">
        <v>2324</v>
      </c>
      <c r="C2543" s="711" t="s">
        <v>585</v>
      </c>
      <c r="D2543" s="711" t="s">
        <v>5883</v>
      </c>
      <c r="E2543" s="713">
        <v>582.54</v>
      </c>
    </row>
    <row r="2544" spans="1:5">
      <c r="A2544" s="712">
        <v>101173</v>
      </c>
      <c r="B2544" s="711" t="s">
        <v>2325</v>
      </c>
      <c r="C2544" s="711" t="s">
        <v>585</v>
      </c>
      <c r="D2544" s="711" t="s">
        <v>5884</v>
      </c>
      <c r="E2544" s="713">
        <v>47.69</v>
      </c>
    </row>
    <row r="2545" spans="1:5">
      <c r="A2545" s="712">
        <v>101173</v>
      </c>
      <c r="B2545" s="711" t="s">
        <v>2325</v>
      </c>
      <c r="C2545" s="711" t="s">
        <v>585</v>
      </c>
      <c r="D2545" s="711" t="s">
        <v>5884</v>
      </c>
      <c r="E2545" s="713">
        <v>47.69</v>
      </c>
    </row>
    <row r="2546" spans="1:5">
      <c r="A2546" s="712">
        <v>101174</v>
      </c>
      <c r="B2546" s="711" t="s">
        <v>2326</v>
      </c>
      <c r="C2546" s="711" t="s">
        <v>585</v>
      </c>
      <c r="D2546" s="711" t="s">
        <v>5884</v>
      </c>
      <c r="E2546" s="713">
        <v>66.06</v>
      </c>
    </row>
    <row r="2547" spans="1:5">
      <c r="A2547" s="712">
        <v>101174</v>
      </c>
      <c r="B2547" s="711" t="s">
        <v>2326</v>
      </c>
      <c r="C2547" s="711" t="s">
        <v>585</v>
      </c>
      <c r="D2547" s="711" t="s">
        <v>5884</v>
      </c>
      <c r="E2547" s="713">
        <v>66.06</v>
      </c>
    </row>
    <row r="2548" spans="1:5">
      <c r="A2548" s="712">
        <v>101175</v>
      </c>
      <c r="B2548" s="711" t="s">
        <v>2327</v>
      </c>
      <c r="C2548" s="711" t="s">
        <v>585</v>
      </c>
      <c r="D2548" s="711" t="s">
        <v>5884</v>
      </c>
      <c r="E2548" s="713">
        <v>90.21</v>
      </c>
    </row>
    <row r="2549" spans="1:5">
      <c r="A2549" s="712">
        <v>101175</v>
      </c>
      <c r="B2549" s="711" t="s">
        <v>2327</v>
      </c>
      <c r="C2549" s="711" t="s">
        <v>585</v>
      </c>
      <c r="D2549" s="711" t="s">
        <v>5884</v>
      </c>
      <c r="E2549" s="713">
        <v>90.21</v>
      </c>
    </row>
    <row r="2550" spans="1:5">
      <c r="A2550" s="712">
        <v>101176</v>
      </c>
      <c r="B2550" s="711" t="s">
        <v>2328</v>
      </c>
      <c r="C2550" s="711" t="s">
        <v>585</v>
      </c>
      <c r="D2550" s="711" t="s">
        <v>5884</v>
      </c>
      <c r="E2550" s="713">
        <v>118.5</v>
      </c>
    </row>
    <row r="2551" spans="1:5">
      <c r="A2551" s="712">
        <v>101176</v>
      </c>
      <c r="B2551" s="711" t="s">
        <v>2328</v>
      </c>
      <c r="C2551" s="711" t="s">
        <v>585</v>
      </c>
      <c r="D2551" s="711" t="s">
        <v>5884</v>
      </c>
      <c r="E2551" s="713">
        <v>118.5</v>
      </c>
    </row>
    <row r="2552" spans="1:5">
      <c r="A2552" s="712">
        <v>95240</v>
      </c>
      <c r="B2552" s="711" t="s">
        <v>2329</v>
      </c>
      <c r="C2552" s="711" t="s">
        <v>281</v>
      </c>
      <c r="D2552" s="711" t="s">
        <v>5884</v>
      </c>
      <c r="E2552" s="713">
        <v>14.54</v>
      </c>
    </row>
    <row r="2553" spans="1:5">
      <c r="A2553" s="712">
        <v>95241</v>
      </c>
      <c r="B2553" s="711" t="s">
        <v>845</v>
      </c>
      <c r="C2553" s="711" t="s">
        <v>281</v>
      </c>
      <c r="D2553" s="711" t="s">
        <v>5884</v>
      </c>
      <c r="E2553" s="713">
        <v>24.24</v>
      </c>
    </row>
    <row r="2554" spans="1:5">
      <c r="A2554" s="712">
        <v>96616</v>
      </c>
      <c r="B2554" s="711" t="s">
        <v>2330</v>
      </c>
      <c r="C2554" s="711" t="s">
        <v>424</v>
      </c>
      <c r="D2554" s="711" t="s">
        <v>5884</v>
      </c>
      <c r="E2554" s="713">
        <v>504.69</v>
      </c>
    </row>
    <row r="2555" spans="1:5">
      <c r="A2555" s="712">
        <v>96617</v>
      </c>
      <c r="B2555" s="711" t="s">
        <v>2331</v>
      </c>
      <c r="C2555" s="711" t="s">
        <v>281</v>
      </c>
      <c r="D2555" s="711" t="s">
        <v>5884</v>
      </c>
      <c r="E2555" s="713">
        <v>15.12</v>
      </c>
    </row>
    <row r="2556" spans="1:5">
      <c r="A2556" s="712">
        <v>96619</v>
      </c>
      <c r="B2556" s="711" t="s">
        <v>2332</v>
      </c>
      <c r="C2556" s="711" t="s">
        <v>281</v>
      </c>
      <c r="D2556" s="711" t="s">
        <v>5884</v>
      </c>
      <c r="E2556" s="713">
        <v>25.22</v>
      </c>
    </row>
    <row r="2557" spans="1:5">
      <c r="A2557" s="712">
        <v>96620</v>
      </c>
      <c r="B2557" s="711" t="s">
        <v>2333</v>
      </c>
      <c r="C2557" s="711" t="s">
        <v>424</v>
      </c>
      <c r="D2557" s="711" t="s">
        <v>5884</v>
      </c>
      <c r="E2557" s="713">
        <v>485.22</v>
      </c>
    </row>
    <row r="2558" spans="1:5">
      <c r="A2558" s="712">
        <v>96621</v>
      </c>
      <c r="B2558" s="711" t="s">
        <v>2334</v>
      </c>
      <c r="C2558" s="711" t="s">
        <v>424</v>
      </c>
      <c r="D2558" s="711" t="s">
        <v>5884</v>
      </c>
      <c r="E2558" s="713">
        <v>229.69</v>
      </c>
    </row>
    <row r="2559" spans="1:5">
      <c r="A2559" s="712">
        <v>96622</v>
      </c>
      <c r="B2559" s="711" t="s">
        <v>2335</v>
      </c>
      <c r="C2559" s="711" t="s">
        <v>424</v>
      </c>
      <c r="D2559" s="711" t="s">
        <v>5884</v>
      </c>
      <c r="E2559" s="713">
        <v>172.47</v>
      </c>
    </row>
    <row r="2560" spans="1:5">
      <c r="A2560" s="712">
        <v>96623</v>
      </c>
      <c r="B2560" s="711" t="s">
        <v>2336</v>
      </c>
      <c r="C2560" s="711" t="s">
        <v>424</v>
      </c>
      <c r="D2560" s="711" t="s">
        <v>5884</v>
      </c>
      <c r="E2560" s="713">
        <v>216.38</v>
      </c>
    </row>
    <row r="2561" spans="1:5">
      <c r="A2561" s="712">
        <v>96624</v>
      </c>
      <c r="B2561" s="711" t="s">
        <v>2337</v>
      </c>
      <c r="C2561" s="711" t="s">
        <v>424</v>
      </c>
      <c r="D2561" s="711" t="s">
        <v>5884</v>
      </c>
      <c r="E2561" s="713">
        <v>167.77</v>
      </c>
    </row>
    <row r="2562" spans="1:5">
      <c r="A2562" s="712">
        <v>97082</v>
      </c>
      <c r="B2562" s="711" t="s">
        <v>2338</v>
      </c>
      <c r="C2562" s="711" t="s">
        <v>424</v>
      </c>
      <c r="D2562" s="711" t="s">
        <v>5942</v>
      </c>
      <c r="E2562" s="713">
        <v>45.36</v>
      </c>
    </row>
    <row r="2563" spans="1:5">
      <c r="A2563" s="712">
        <v>97083</v>
      </c>
      <c r="B2563" s="711" t="s">
        <v>2339</v>
      </c>
      <c r="C2563" s="711" t="s">
        <v>281</v>
      </c>
      <c r="D2563" s="711" t="s">
        <v>5883</v>
      </c>
      <c r="E2563" s="713">
        <v>2.48</v>
      </c>
    </row>
    <row r="2564" spans="1:5">
      <c r="A2564" s="712">
        <v>97084</v>
      </c>
      <c r="B2564" s="711" t="s">
        <v>87</v>
      </c>
      <c r="C2564" s="711" t="s">
        <v>281</v>
      </c>
      <c r="D2564" s="711" t="s">
        <v>5884</v>
      </c>
      <c r="E2564" s="713">
        <v>0.51</v>
      </c>
    </row>
    <row r="2565" spans="1:5">
      <c r="A2565" s="712">
        <v>97086</v>
      </c>
      <c r="B2565" s="711" t="s">
        <v>2340</v>
      </c>
      <c r="C2565" s="711" t="s">
        <v>281</v>
      </c>
      <c r="D2565" s="711" t="s">
        <v>5884</v>
      </c>
      <c r="E2565" s="713">
        <v>94.78</v>
      </c>
    </row>
    <row r="2566" spans="1:5">
      <c r="A2566" s="712">
        <v>97087</v>
      </c>
      <c r="B2566" s="711" t="s">
        <v>6327</v>
      </c>
      <c r="C2566" s="711" t="s">
        <v>281</v>
      </c>
      <c r="D2566" s="711" t="s">
        <v>5884</v>
      </c>
      <c r="E2566" s="713">
        <v>1.46</v>
      </c>
    </row>
    <row r="2567" spans="1:5">
      <c r="A2567" s="712">
        <v>97088</v>
      </c>
      <c r="B2567" s="711" t="s">
        <v>6328</v>
      </c>
      <c r="C2567" s="711" t="s">
        <v>285</v>
      </c>
      <c r="D2567" s="711" t="s">
        <v>5884</v>
      </c>
      <c r="E2567" s="713">
        <v>16.48</v>
      </c>
    </row>
    <row r="2568" spans="1:5">
      <c r="A2568" s="712">
        <v>97089</v>
      </c>
      <c r="B2568" s="711" t="s">
        <v>6329</v>
      </c>
      <c r="C2568" s="711" t="s">
        <v>285</v>
      </c>
      <c r="D2568" s="711" t="s">
        <v>5884</v>
      </c>
      <c r="E2568" s="713">
        <v>15.07</v>
      </c>
    </row>
    <row r="2569" spans="1:5">
      <c r="A2569" s="712">
        <v>97090</v>
      </c>
      <c r="B2569" s="711" t="s">
        <v>6330</v>
      </c>
      <c r="C2569" s="711" t="s">
        <v>285</v>
      </c>
      <c r="D2569" s="711" t="s">
        <v>5884</v>
      </c>
      <c r="E2569" s="713">
        <v>14.81</v>
      </c>
    </row>
    <row r="2570" spans="1:5">
      <c r="A2570" s="712">
        <v>97091</v>
      </c>
      <c r="B2570" s="711" t="s">
        <v>6331</v>
      </c>
      <c r="C2570" s="711" t="s">
        <v>285</v>
      </c>
      <c r="D2570" s="711" t="s">
        <v>5884</v>
      </c>
      <c r="E2570" s="713">
        <v>14.35</v>
      </c>
    </row>
    <row r="2571" spans="1:5">
      <c r="A2571" s="712">
        <v>97092</v>
      </c>
      <c r="B2571" s="711" t="s">
        <v>6332</v>
      </c>
      <c r="C2571" s="711" t="s">
        <v>285</v>
      </c>
      <c r="D2571" s="711" t="s">
        <v>5884</v>
      </c>
      <c r="E2571" s="713">
        <v>13.9</v>
      </c>
    </row>
    <row r="2572" spans="1:5">
      <c r="A2572" s="712">
        <v>97093</v>
      </c>
      <c r="B2572" s="711" t="s">
        <v>6333</v>
      </c>
      <c r="C2572" s="711" t="s">
        <v>285</v>
      </c>
      <c r="D2572" s="711" t="s">
        <v>5884</v>
      </c>
      <c r="E2572" s="713">
        <v>13.05</v>
      </c>
    </row>
    <row r="2573" spans="1:5">
      <c r="A2573" s="712">
        <v>97094</v>
      </c>
      <c r="B2573" s="711" t="s">
        <v>2341</v>
      </c>
      <c r="C2573" s="711" t="s">
        <v>424</v>
      </c>
      <c r="D2573" s="711" t="s">
        <v>5883</v>
      </c>
      <c r="E2573" s="713">
        <v>401.9</v>
      </c>
    </row>
    <row r="2574" spans="1:5">
      <c r="A2574" s="712">
        <v>97095</v>
      </c>
      <c r="B2574" s="711" t="s">
        <v>2342</v>
      </c>
      <c r="C2574" s="711" t="s">
        <v>424</v>
      </c>
      <c r="D2574" s="711" t="s">
        <v>5883</v>
      </c>
      <c r="E2574" s="713">
        <v>377.21</v>
      </c>
    </row>
    <row r="2575" spans="1:5">
      <c r="A2575" s="712">
        <v>97096</v>
      </c>
      <c r="B2575" s="711" t="s">
        <v>2343</v>
      </c>
      <c r="C2575" s="711" t="s">
        <v>424</v>
      </c>
      <c r="D2575" s="711" t="s">
        <v>5883</v>
      </c>
      <c r="E2575" s="713">
        <v>364.52</v>
      </c>
    </row>
    <row r="2576" spans="1:5">
      <c r="A2576" s="712">
        <v>97097</v>
      </c>
      <c r="B2576" s="711" t="s">
        <v>2344</v>
      </c>
      <c r="C2576" s="711" t="s">
        <v>281</v>
      </c>
      <c r="D2576" s="711" t="s">
        <v>5883</v>
      </c>
      <c r="E2576" s="713">
        <v>29.6</v>
      </c>
    </row>
    <row r="2577" spans="1:5">
      <c r="A2577" s="712">
        <v>97101</v>
      </c>
      <c r="B2577" s="711" t="s">
        <v>6334</v>
      </c>
      <c r="C2577" s="711" t="s">
        <v>281</v>
      </c>
      <c r="D2577" s="711" t="s">
        <v>5883</v>
      </c>
      <c r="E2577" s="713">
        <v>152.72</v>
      </c>
    </row>
    <row r="2578" spans="1:5">
      <c r="A2578" s="712">
        <v>97102</v>
      </c>
      <c r="B2578" s="711" t="s">
        <v>6335</v>
      </c>
      <c r="C2578" s="711" t="s">
        <v>281</v>
      </c>
      <c r="D2578" s="711" t="s">
        <v>5883</v>
      </c>
      <c r="E2578" s="713">
        <v>171</v>
      </c>
    </row>
    <row r="2579" spans="1:5">
      <c r="A2579" s="712">
        <v>97103</v>
      </c>
      <c r="B2579" s="711" t="s">
        <v>6336</v>
      </c>
      <c r="C2579" s="711" t="s">
        <v>281</v>
      </c>
      <c r="D2579" s="711" t="s">
        <v>5883</v>
      </c>
      <c r="E2579" s="713">
        <v>222.23</v>
      </c>
    </row>
    <row r="2580" spans="1:5">
      <c r="A2580" s="712">
        <v>100322</v>
      </c>
      <c r="B2580" s="711" t="s">
        <v>2345</v>
      </c>
      <c r="C2580" s="711" t="s">
        <v>424</v>
      </c>
      <c r="D2580" s="711" t="s">
        <v>5884</v>
      </c>
      <c r="E2580" s="713">
        <v>159.28</v>
      </c>
    </row>
    <row r="2581" spans="1:5">
      <c r="A2581" s="712">
        <v>100323</v>
      </c>
      <c r="B2581" s="711" t="s">
        <v>2346</v>
      </c>
      <c r="C2581" s="711" t="s">
        <v>424</v>
      </c>
      <c r="D2581" s="711" t="s">
        <v>5884</v>
      </c>
      <c r="E2581" s="713">
        <v>134.46</v>
      </c>
    </row>
    <row r="2582" spans="1:5">
      <c r="A2582" s="712">
        <v>100324</v>
      </c>
      <c r="B2582" s="711" t="s">
        <v>2347</v>
      </c>
      <c r="C2582" s="711" t="s">
        <v>424</v>
      </c>
      <c r="D2582" s="711" t="s">
        <v>5884</v>
      </c>
      <c r="E2582" s="713">
        <v>167.4</v>
      </c>
    </row>
    <row r="2583" spans="1:5">
      <c r="A2583" s="712">
        <v>90996</v>
      </c>
      <c r="B2583" s="711" t="s">
        <v>2348</v>
      </c>
      <c r="C2583" s="711" t="s">
        <v>281</v>
      </c>
      <c r="D2583" s="711" t="s">
        <v>5883</v>
      </c>
      <c r="E2583" s="713">
        <v>13.49</v>
      </c>
    </row>
    <row r="2584" spans="1:5">
      <c r="A2584" s="712">
        <v>90997</v>
      </c>
      <c r="B2584" s="711" t="s">
        <v>2349</v>
      </c>
      <c r="C2584" s="711" t="s">
        <v>281</v>
      </c>
      <c r="D2584" s="711" t="s">
        <v>5883</v>
      </c>
      <c r="E2584" s="713">
        <v>18</v>
      </c>
    </row>
    <row r="2585" spans="1:5">
      <c r="A2585" s="712">
        <v>90998</v>
      </c>
      <c r="B2585" s="711" t="s">
        <v>2350</v>
      </c>
      <c r="C2585" s="711" t="s">
        <v>281</v>
      </c>
      <c r="D2585" s="711" t="s">
        <v>5883</v>
      </c>
      <c r="E2585" s="713">
        <v>21.55</v>
      </c>
    </row>
    <row r="2586" spans="1:5">
      <c r="A2586" s="712">
        <v>91000</v>
      </c>
      <c r="B2586" s="711" t="s">
        <v>2351</v>
      </c>
      <c r="C2586" s="711" t="s">
        <v>281</v>
      </c>
      <c r="D2586" s="711" t="s">
        <v>5883</v>
      </c>
      <c r="E2586" s="713">
        <v>16.66</v>
      </c>
    </row>
    <row r="2587" spans="1:5">
      <c r="A2587" s="712">
        <v>91002</v>
      </c>
      <c r="B2587" s="711" t="s">
        <v>2352</v>
      </c>
      <c r="C2587" s="711" t="s">
        <v>281</v>
      </c>
      <c r="D2587" s="711" t="s">
        <v>5883</v>
      </c>
      <c r="E2587" s="713">
        <v>15.39</v>
      </c>
    </row>
    <row r="2588" spans="1:5">
      <c r="A2588" s="712">
        <v>91003</v>
      </c>
      <c r="B2588" s="711" t="s">
        <v>2353</v>
      </c>
      <c r="C2588" s="711" t="s">
        <v>281</v>
      </c>
      <c r="D2588" s="711" t="s">
        <v>5883</v>
      </c>
      <c r="E2588" s="713">
        <v>17.690000000000001</v>
      </c>
    </row>
    <row r="2589" spans="1:5">
      <c r="A2589" s="712">
        <v>91004</v>
      </c>
      <c r="B2589" s="711" t="s">
        <v>2354</v>
      </c>
      <c r="C2589" s="711" t="s">
        <v>281</v>
      </c>
      <c r="D2589" s="711" t="s">
        <v>5883</v>
      </c>
      <c r="E2589" s="713">
        <v>13.84</v>
      </c>
    </row>
    <row r="2590" spans="1:5">
      <c r="A2590" s="712">
        <v>91005</v>
      </c>
      <c r="B2590" s="711" t="s">
        <v>2355</v>
      </c>
      <c r="C2590" s="711" t="s">
        <v>281</v>
      </c>
      <c r="D2590" s="711" t="s">
        <v>5883</v>
      </c>
      <c r="E2590" s="713">
        <v>16.489999999999998</v>
      </c>
    </row>
    <row r="2591" spans="1:5">
      <c r="A2591" s="712">
        <v>91006</v>
      </c>
      <c r="B2591" s="711" t="s">
        <v>2356</v>
      </c>
      <c r="C2591" s="711" t="s">
        <v>281</v>
      </c>
      <c r="D2591" s="711" t="s">
        <v>5883</v>
      </c>
      <c r="E2591" s="713">
        <v>12.83</v>
      </c>
    </row>
    <row r="2592" spans="1:5">
      <c r="A2592" s="712">
        <v>91007</v>
      </c>
      <c r="B2592" s="711" t="s">
        <v>2357</v>
      </c>
      <c r="C2592" s="711" t="s">
        <v>281</v>
      </c>
      <c r="D2592" s="711" t="s">
        <v>5883</v>
      </c>
      <c r="E2592" s="713">
        <v>11.57</v>
      </c>
    </row>
    <row r="2593" spans="1:5">
      <c r="A2593" s="712">
        <v>91008</v>
      </c>
      <c r="B2593" s="711" t="s">
        <v>2358</v>
      </c>
      <c r="C2593" s="711" t="s">
        <v>281</v>
      </c>
      <c r="D2593" s="711" t="s">
        <v>5883</v>
      </c>
      <c r="E2593" s="713">
        <v>13.85</v>
      </c>
    </row>
    <row r="2594" spans="1:5">
      <c r="A2594" s="712">
        <v>92263</v>
      </c>
      <c r="B2594" s="711" t="s">
        <v>6337</v>
      </c>
      <c r="C2594" s="711" t="s">
        <v>281</v>
      </c>
      <c r="D2594" s="711" t="s">
        <v>5884</v>
      </c>
      <c r="E2594" s="713">
        <v>110.96</v>
      </c>
    </row>
    <row r="2595" spans="1:5">
      <c r="A2595" s="712">
        <v>92264</v>
      </c>
      <c r="B2595" s="711" t="s">
        <v>6338</v>
      </c>
      <c r="C2595" s="711" t="s">
        <v>281</v>
      </c>
      <c r="D2595" s="711" t="s">
        <v>5884</v>
      </c>
      <c r="E2595" s="713">
        <v>118.82</v>
      </c>
    </row>
    <row r="2596" spans="1:5">
      <c r="A2596" s="712">
        <v>92265</v>
      </c>
      <c r="B2596" s="711" t="s">
        <v>6339</v>
      </c>
      <c r="C2596" s="711" t="s">
        <v>281</v>
      </c>
      <c r="D2596" s="711" t="s">
        <v>5884</v>
      </c>
      <c r="E2596" s="713">
        <v>81.650000000000006</v>
      </c>
    </row>
    <row r="2597" spans="1:5">
      <c r="A2597" s="712">
        <v>92266</v>
      </c>
      <c r="B2597" s="711" t="s">
        <v>6340</v>
      </c>
      <c r="C2597" s="711" t="s">
        <v>281</v>
      </c>
      <c r="D2597" s="711" t="s">
        <v>5884</v>
      </c>
      <c r="E2597" s="713">
        <v>88.4</v>
      </c>
    </row>
    <row r="2598" spans="1:5">
      <c r="A2598" s="712">
        <v>92267</v>
      </c>
      <c r="B2598" s="711" t="s">
        <v>6341</v>
      </c>
      <c r="C2598" s="711" t="s">
        <v>281</v>
      </c>
      <c r="D2598" s="711" t="s">
        <v>5884</v>
      </c>
      <c r="E2598" s="713">
        <v>35.130000000000003</v>
      </c>
    </row>
    <row r="2599" spans="1:5">
      <c r="A2599" s="712">
        <v>92268</v>
      </c>
      <c r="B2599" s="711" t="s">
        <v>6342</v>
      </c>
      <c r="C2599" s="711" t="s">
        <v>281</v>
      </c>
      <c r="D2599" s="711" t="s">
        <v>5884</v>
      </c>
      <c r="E2599" s="713">
        <v>41.32</v>
      </c>
    </row>
    <row r="2600" spans="1:5">
      <c r="A2600" s="712">
        <v>92269</v>
      </c>
      <c r="B2600" s="711" t="s">
        <v>6343</v>
      </c>
      <c r="C2600" s="711" t="s">
        <v>281</v>
      </c>
      <c r="D2600" s="711" t="s">
        <v>5884</v>
      </c>
      <c r="E2600" s="713">
        <v>148.46</v>
      </c>
    </row>
    <row r="2601" spans="1:5">
      <c r="A2601" s="712">
        <v>92270</v>
      </c>
      <c r="B2601" s="711" t="s">
        <v>6344</v>
      </c>
      <c r="C2601" s="711" t="s">
        <v>281</v>
      </c>
      <c r="D2601" s="711" t="s">
        <v>5884</v>
      </c>
      <c r="E2601" s="713">
        <v>115.58</v>
      </c>
    </row>
    <row r="2602" spans="1:5">
      <c r="A2602" s="712">
        <v>92271</v>
      </c>
      <c r="B2602" s="711" t="s">
        <v>6345</v>
      </c>
      <c r="C2602" s="711" t="s">
        <v>281</v>
      </c>
      <c r="D2602" s="711" t="s">
        <v>5884</v>
      </c>
      <c r="E2602" s="713">
        <v>70.709999999999994</v>
      </c>
    </row>
    <row r="2603" spans="1:5">
      <c r="A2603" s="712">
        <v>92272</v>
      </c>
      <c r="B2603" s="711" t="s">
        <v>6346</v>
      </c>
      <c r="C2603" s="711" t="s">
        <v>585</v>
      </c>
      <c r="D2603" s="711" t="s">
        <v>5884</v>
      </c>
      <c r="E2603" s="713">
        <v>22.48</v>
      </c>
    </row>
    <row r="2604" spans="1:5">
      <c r="A2604" s="712">
        <v>92273</v>
      </c>
      <c r="B2604" s="711" t="s">
        <v>6347</v>
      </c>
      <c r="C2604" s="711" t="s">
        <v>585</v>
      </c>
      <c r="D2604" s="711" t="s">
        <v>5884</v>
      </c>
      <c r="E2604" s="713">
        <v>10.28</v>
      </c>
    </row>
    <row r="2605" spans="1:5">
      <c r="A2605" s="712">
        <v>92409</v>
      </c>
      <c r="B2605" s="711" t="s">
        <v>6348</v>
      </c>
      <c r="C2605" s="711" t="s">
        <v>281</v>
      </c>
      <c r="D2605" s="711" t="s">
        <v>5884</v>
      </c>
      <c r="E2605" s="713">
        <v>224.17</v>
      </c>
    </row>
    <row r="2606" spans="1:5">
      <c r="A2606" s="712">
        <v>92411</v>
      </c>
      <c r="B2606" s="711" t="s">
        <v>6349</v>
      </c>
      <c r="C2606" s="711" t="s">
        <v>281</v>
      </c>
      <c r="D2606" s="711" t="s">
        <v>5884</v>
      </c>
      <c r="E2606" s="713">
        <v>142.96</v>
      </c>
    </row>
    <row r="2607" spans="1:5">
      <c r="A2607" s="712">
        <v>92413</v>
      </c>
      <c r="B2607" s="711" t="s">
        <v>6350</v>
      </c>
      <c r="C2607" s="711" t="s">
        <v>281</v>
      </c>
      <c r="D2607" s="711" t="s">
        <v>5884</v>
      </c>
      <c r="E2607" s="713">
        <v>90.39</v>
      </c>
    </row>
    <row r="2608" spans="1:5">
      <c r="A2608" s="712">
        <v>92415</v>
      </c>
      <c r="B2608" s="711" t="s">
        <v>6351</v>
      </c>
      <c r="C2608" s="711" t="s">
        <v>281</v>
      </c>
      <c r="D2608" s="711" t="s">
        <v>5884</v>
      </c>
      <c r="E2608" s="713">
        <v>94.07</v>
      </c>
    </row>
    <row r="2609" spans="1:5">
      <c r="A2609" s="712">
        <v>92417</v>
      </c>
      <c r="B2609" s="711" t="s">
        <v>6352</v>
      </c>
      <c r="C2609" s="711" t="s">
        <v>281</v>
      </c>
      <c r="D2609" s="711" t="s">
        <v>5884</v>
      </c>
      <c r="E2609" s="713">
        <v>111.44</v>
      </c>
    </row>
    <row r="2610" spans="1:5">
      <c r="A2610" s="712">
        <v>92419</v>
      </c>
      <c r="B2610" s="711" t="s">
        <v>6353</v>
      </c>
      <c r="C2610" s="711" t="s">
        <v>281</v>
      </c>
      <c r="D2610" s="711" t="s">
        <v>5884</v>
      </c>
      <c r="E2610" s="713">
        <v>58.82</v>
      </c>
    </row>
    <row r="2611" spans="1:5">
      <c r="A2611" s="712">
        <v>92421</v>
      </c>
      <c r="B2611" s="711" t="s">
        <v>6354</v>
      </c>
      <c r="C2611" s="711" t="s">
        <v>281</v>
      </c>
      <c r="D2611" s="711" t="s">
        <v>5884</v>
      </c>
      <c r="E2611" s="713">
        <v>72.13</v>
      </c>
    </row>
    <row r="2612" spans="1:5">
      <c r="A2612" s="712">
        <v>92423</v>
      </c>
      <c r="B2612" s="711" t="s">
        <v>6355</v>
      </c>
      <c r="C2612" s="711" t="s">
        <v>281</v>
      </c>
      <c r="D2612" s="711" t="s">
        <v>5884</v>
      </c>
      <c r="E2612" s="713">
        <v>47.77</v>
      </c>
    </row>
    <row r="2613" spans="1:5">
      <c r="A2613" s="712">
        <v>92425</v>
      </c>
      <c r="B2613" s="711" t="s">
        <v>6356</v>
      </c>
      <c r="C2613" s="711" t="s">
        <v>281</v>
      </c>
      <c r="D2613" s="711" t="s">
        <v>5884</v>
      </c>
      <c r="E2613" s="713">
        <v>59.36</v>
      </c>
    </row>
    <row r="2614" spans="1:5">
      <c r="A2614" s="712">
        <v>92427</v>
      </c>
      <c r="B2614" s="711" t="s">
        <v>6357</v>
      </c>
      <c r="C2614" s="711" t="s">
        <v>281</v>
      </c>
      <c r="D2614" s="711" t="s">
        <v>5884</v>
      </c>
      <c r="E2614" s="713">
        <v>42.18</v>
      </c>
    </row>
    <row r="2615" spans="1:5">
      <c r="A2615" s="712">
        <v>92429</v>
      </c>
      <c r="B2615" s="711" t="s">
        <v>6358</v>
      </c>
      <c r="C2615" s="711" t="s">
        <v>281</v>
      </c>
      <c r="D2615" s="711" t="s">
        <v>5884</v>
      </c>
      <c r="E2615" s="713">
        <v>52.92</v>
      </c>
    </row>
    <row r="2616" spans="1:5">
      <c r="A2616" s="712">
        <v>92431</v>
      </c>
      <c r="B2616" s="711" t="s">
        <v>6359</v>
      </c>
      <c r="C2616" s="711" t="s">
        <v>281</v>
      </c>
      <c r="D2616" s="711" t="s">
        <v>5884</v>
      </c>
      <c r="E2616" s="713">
        <v>37.17</v>
      </c>
    </row>
    <row r="2617" spans="1:5">
      <c r="A2617" s="712">
        <v>92433</v>
      </c>
      <c r="B2617" s="711" t="s">
        <v>6360</v>
      </c>
      <c r="C2617" s="711" t="s">
        <v>281</v>
      </c>
      <c r="D2617" s="711" t="s">
        <v>5884</v>
      </c>
      <c r="E2617" s="713">
        <v>47.36</v>
      </c>
    </row>
    <row r="2618" spans="1:5">
      <c r="A2618" s="712">
        <v>92435</v>
      </c>
      <c r="B2618" s="711" t="s">
        <v>6361</v>
      </c>
      <c r="C2618" s="711" t="s">
        <v>281</v>
      </c>
      <c r="D2618" s="711" t="s">
        <v>5884</v>
      </c>
      <c r="E2618" s="713">
        <v>35.32</v>
      </c>
    </row>
    <row r="2619" spans="1:5">
      <c r="A2619" s="712">
        <v>92437</v>
      </c>
      <c r="B2619" s="711" t="s">
        <v>6362</v>
      </c>
      <c r="C2619" s="711" t="s">
        <v>281</v>
      </c>
      <c r="D2619" s="711" t="s">
        <v>5884</v>
      </c>
      <c r="E2619" s="713">
        <v>45.17</v>
      </c>
    </row>
    <row r="2620" spans="1:5">
      <c r="A2620" s="712">
        <v>92439</v>
      </c>
      <c r="B2620" s="711" t="s">
        <v>6363</v>
      </c>
      <c r="C2620" s="711" t="s">
        <v>281</v>
      </c>
      <c r="D2620" s="711" t="s">
        <v>5884</v>
      </c>
      <c r="E2620" s="713">
        <v>33.99</v>
      </c>
    </row>
    <row r="2621" spans="1:5">
      <c r="A2621" s="712">
        <v>92441</v>
      </c>
      <c r="B2621" s="711" t="s">
        <v>6364</v>
      </c>
      <c r="C2621" s="711" t="s">
        <v>281</v>
      </c>
      <c r="D2621" s="711" t="s">
        <v>5884</v>
      </c>
      <c r="E2621" s="713">
        <v>43.59</v>
      </c>
    </row>
    <row r="2622" spans="1:5">
      <c r="A2622" s="712">
        <v>92443</v>
      </c>
      <c r="B2622" s="711" t="s">
        <v>6365</v>
      </c>
      <c r="C2622" s="711" t="s">
        <v>281</v>
      </c>
      <c r="D2622" s="711" t="s">
        <v>5884</v>
      </c>
      <c r="E2622" s="713">
        <v>31.21</v>
      </c>
    </row>
    <row r="2623" spans="1:5">
      <c r="A2623" s="712">
        <v>92445</v>
      </c>
      <c r="B2623" s="711" t="s">
        <v>6366</v>
      </c>
      <c r="C2623" s="711" t="s">
        <v>281</v>
      </c>
      <c r="D2623" s="711" t="s">
        <v>5884</v>
      </c>
      <c r="E2623" s="713">
        <v>40.479999999999997</v>
      </c>
    </row>
    <row r="2624" spans="1:5">
      <c r="A2624" s="712">
        <v>92446</v>
      </c>
      <c r="B2624" s="711" t="s">
        <v>6367</v>
      </c>
      <c r="C2624" s="711" t="s">
        <v>281</v>
      </c>
      <c r="D2624" s="711" t="s">
        <v>5884</v>
      </c>
      <c r="E2624" s="713">
        <v>207.09</v>
      </c>
    </row>
    <row r="2625" spans="1:5">
      <c r="A2625" s="712">
        <v>92447</v>
      </c>
      <c r="B2625" s="711" t="s">
        <v>6368</v>
      </c>
      <c r="C2625" s="711" t="s">
        <v>281</v>
      </c>
      <c r="D2625" s="711" t="s">
        <v>5884</v>
      </c>
      <c r="E2625" s="713">
        <v>144.78</v>
      </c>
    </row>
    <row r="2626" spans="1:5">
      <c r="A2626" s="712">
        <v>92448</v>
      </c>
      <c r="B2626" s="711" t="s">
        <v>6369</v>
      </c>
      <c r="C2626" s="711" t="s">
        <v>281</v>
      </c>
      <c r="D2626" s="711" t="s">
        <v>5884</v>
      </c>
      <c r="E2626" s="713">
        <v>113.35</v>
      </c>
    </row>
    <row r="2627" spans="1:5">
      <c r="A2627" s="712">
        <v>92449</v>
      </c>
      <c r="B2627" s="711" t="s">
        <v>6370</v>
      </c>
      <c r="C2627" s="711" t="s">
        <v>281</v>
      </c>
      <c r="D2627" s="711" t="s">
        <v>5884</v>
      </c>
      <c r="E2627" s="713">
        <v>181.55</v>
      </c>
    </row>
    <row r="2628" spans="1:5">
      <c r="A2628" s="712">
        <v>92450</v>
      </c>
      <c r="B2628" s="711" t="s">
        <v>6371</v>
      </c>
      <c r="C2628" s="711" t="s">
        <v>281</v>
      </c>
      <c r="D2628" s="711" t="s">
        <v>5884</v>
      </c>
      <c r="E2628" s="713">
        <v>212.77</v>
      </c>
    </row>
    <row r="2629" spans="1:5">
      <c r="A2629" s="712">
        <v>92451</v>
      </c>
      <c r="B2629" s="711" t="s">
        <v>6372</v>
      </c>
      <c r="C2629" s="711" t="s">
        <v>281</v>
      </c>
      <c r="D2629" s="711" t="s">
        <v>5884</v>
      </c>
      <c r="E2629" s="713">
        <v>125.09</v>
      </c>
    </row>
    <row r="2630" spans="1:5">
      <c r="A2630" s="712">
        <v>92452</v>
      </c>
      <c r="B2630" s="711" t="s">
        <v>6373</v>
      </c>
      <c r="C2630" s="711" t="s">
        <v>281</v>
      </c>
      <c r="D2630" s="711" t="s">
        <v>5884</v>
      </c>
      <c r="E2630" s="713">
        <v>113.22</v>
      </c>
    </row>
    <row r="2631" spans="1:5">
      <c r="A2631" s="712">
        <v>92453</v>
      </c>
      <c r="B2631" s="711" t="s">
        <v>6374</v>
      </c>
      <c r="C2631" s="711" t="s">
        <v>281</v>
      </c>
      <c r="D2631" s="711" t="s">
        <v>5884</v>
      </c>
      <c r="E2631" s="713">
        <v>155.07</v>
      </c>
    </row>
    <row r="2632" spans="1:5">
      <c r="A2632" s="712">
        <v>92454</v>
      </c>
      <c r="B2632" s="711" t="s">
        <v>6375</v>
      </c>
      <c r="C2632" s="711" t="s">
        <v>281</v>
      </c>
      <c r="D2632" s="711" t="s">
        <v>5884</v>
      </c>
      <c r="E2632" s="713">
        <v>191.63</v>
      </c>
    </row>
    <row r="2633" spans="1:5">
      <c r="A2633" s="712">
        <v>92455</v>
      </c>
      <c r="B2633" s="711" t="s">
        <v>6376</v>
      </c>
      <c r="C2633" s="711" t="s">
        <v>281</v>
      </c>
      <c r="D2633" s="711" t="s">
        <v>5884</v>
      </c>
      <c r="E2633" s="713">
        <v>102.4</v>
      </c>
    </row>
    <row r="2634" spans="1:5">
      <c r="A2634" s="712">
        <v>92456</v>
      </c>
      <c r="B2634" s="711" t="s">
        <v>6377</v>
      </c>
      <c r="C2634" s="711" t="s">
        <v>281</v>
      </c>
      <c r="D2634" s="711" t="s">
        <v>5884</v>
      </c>
      <c r="E2634" s="713">
        <v>92.01</v>
      </c>
    </row>
    <row r="2635" spans="1:5">
      <c r="A2635" s="712">
        <v>92457</v>
      </c>
      <c r="B2635" s="711" t="s">
        <v>6378</v>
      </c>
      <c r="C2635" s="711" t="s">
        <v>281</v>
      </c>
      <c r="D2635" s="711" t="s">
        <v>5884</v>
      </c>
      <c r="E2635" s="713">
        <v>134.74</v>
      </c>
    </row>
    <row r="2636" spans="1:5">
      <c r="A2636" s="712">
        <v>92458</v>
      </c>
      <c r="B2636" s="711" t="s">
        <v>2359</v>
      </c>
      <c r="C2636" s="711" t="s">
        <v>281</v>
      </c>
      <c r="D2636" s="711" t="s">
        <v>5884</v>
      </c>
      <c r="E2636" s="713">
        <v>178.12</v>
      </c>
    </row>
    <row r="2637" spans="1:5">
      <c r="A2637" s="712">
        <v>92459</v>
      </c>
      <c r="B2637" s="711" t="s">
        <v>6379</v>
      </c>
      <c r="C2637" s="711" t="s">
        <v>281</v>
      </c>
      <c r="D2637" s="711" t="s">
        <v>5884</v>
      </c>
      <c r="E2637" s="713">
        <v>86.97</v>
      </c>
    </row>
    <row r="2638" spans="1:5">
      <c r="A2638" s="712">
        <v>92460</v>
      </c>
      <c r="B2638" s="711" t="s">
        <v>6380</v>
      </c>
      <c r="C2638" s="711" t="s">
        <v>281</v>
      </c>
      <c r="D2638" s="711" t="s">
        <v>5884</v>
      </c>
      <c r="E2638" s="713">
        <v>75.510000000000005</v>
      </c>
    </row>
    <row r="2639" spans="1:5">
      <c r="A2639" s="712">
        <v>92461</v>
      </c>
      <c r="B2639" s="711" t="s">
        <v>6381</v>
      </c>
      <c r="C2639" s="711" t="s">
        <v>281</v>
      </c>
      <c r="D2639" s="711" t="s">
        <v>5884</v>
      </c>
      <c r="E2639" s="713">
        <v>124.1</v>
      </c>
    </row>
    <row r="2640" spans="1:5">
      <c r="A2640" s="712">
        <v>92462</v>
      </c>
      <c r="B2640" s="711" t="s">
        <v>6382</v>
      </c>
      <c r="C2640" s="711" t="s">
        <v>281</v>
      </c>
      <c r="D2640" s="711" t="s">
        <v>5884</v>
      </c>
      <c r="E2640" s="713">
        <v>169.48</v>
      </c>
    </row>
    <row r="2641" spans="1:5">
      <c r="A2641" s="712">
        <v>92463</v>
      </c>
      <c r="B2641" s="711" t="s">
        <v>6383</v>
      </c>
      <c r="C2641" s="711" t="s">
        <v>281</v>
      </c>
      <c r="D2641" s="711" t="s">
        <v>5884</v>
      </c>
      <c r="E2641" s="713">
        <v>78.69</v>
      </c>
    </row>
    <row r="2642" spans="1:5">
      <c r="A2642" s="712">
        <v>92464</v>
      </c>
      <c r="B2642" s="711" t="s">
        <v>6384</v>
      </c>
      <c r="C2642" s="711" t="s">
        <v>281</v>
      </c>
      <c r="D2642" s="711" t="s">
        <v>5884</v>
      </c>
      <c r="E2642" s="713">
        <v>70.59</v>
      </c>
    </row>
    <row r="2643" spans="1:5">
      <c r="A2643" s="712">
        <v>92465</v>
      </c>
      <c r="B2643" s="711" t="s">
        <v>6385</v>
      </c>
      <c r="C2643" s="711" t="s">
        <v>281</v>
      </c>
      <c r="D2643" s="711" t="s">
        <v>5884</v>
      </c>
      <c r="E2643" s="713">
        <v>97.04</v>
      </c>
    </row>
    <row r="2644" spans="1:5">
      <c r="A2644" s="712">
        <v>92466</v>
      </c>
      <c r="B2644" s="711" t="s">
        <v>6386</v>
      </c>
      <c r="C2644" s="711" t="s">
        <v>281</v>
      </c>
      <c r="D2644" s="711" t="s">
        <v>5884</v>
      </c>
      <c r="E2644" s="713">
        <v>161.41999999999999</v>
      </c>
    </row>
    <row r="2645" spans="1:5">
      <c r="A2645" s="712">
        <v>92467</v>
      </c>
      <c r="B2645" s="711" t="s">
        <v>6387</v>
      </c>
      <c r="C2645" s="711" t="s">
        <v>281</v>
      </c>
      <c r="D2645" s="711" t="s">
        <v>5884</v>
      </c>
      <c r="E2645" s="713">
        <v>62.4</v>
      </c>
    </row>
    <row r="2646" spans="1:5">
      <c r="A2646" s="712">
        <v>92468</v>
      </c>
      <c r="B2646" s="711" t="s">
        <v>6388</v>
      </c>
      <c r="C2646" s="711" t="s">
        <v>281</v>
      </c>
      <c r="D2646" s="711" t="s">
        <v>5884</v>
      </c>
      <c r="E2646" s="713">
        <v>62.88</v>
      </c>
    </row>
    <row r="2647" spans="1:5">
      <c r="A2647" s="712">
        <v>92469</v>
      </c>
      <c r="B2647" s="711" t="s">
        <v>6389</v>
      </c>
      <c r="C2647" s="711" t="s">
        <v>281</v>
      </c>
      <c r="D2647" s="711" t="s">
        <v>5884</v>
      </c>
      <c r="E2647" s="713">
        <v>88.53</v>
      </c>
    </row>
    <row r="2648" spans="1:5">
      <c r="A2648" s="712">
        <v>92470</v>
      </c>
      <c r="B2648" s="711" t="s">
        <v>6390</v>
      </c>
      <c r="C2648" s="711" t="s">
        <v>281</v>
      </c>
      <c r="D2648" s="711" t="s">
        <v>5884</v>
      </c>
      <c r="E2648" s="713">
        <v>156.81</v>
      </c>
    </row>
    <row r="2649" spans="1:5">
      <c r="A2649" s="712">
        <v>92471</v>
      </c>
      <c r="B2649" s="711" t="s">
        <v>6391</v>
      </c>
      <c r="C2649" s="711" t="s">
        <v>281</v>
      </c>
      <c r="D2649" s="711" t="s">
        <v>5884</v>
      </c>
      <c r="E2649" s="713">
        <v>57.02</v>
      </c>
    </row>
    <row r="2650" spans="1:5">
      <c r="A2650" s="712">
        <v>92472</v>
      </c>
      <c r="B2650" s="711" t="s">
        <v>6392</v>
      </c>
      <c r="C2650" s="711" t="s">
        <v>281</v>
      </c>
      <c r="D2650" s="711" t="s">
        <v>5884</v>
      </c>
      <c r="E2650" s="713">
        <v>58.92</v>
      </c>
    </row>
    <row r="2651" spans="1:5">
      <c r="A2651" s="712">
        <v>92473</v>
      </c>
      <c r="B2651" s="711" t="s">
        <v>6393</v>
      </c>
      <c r="C2651" s="711" t="s">
        <v>281</v>
      </c>
      <c r="D2651" s="711" t="s">
        <v>5884</v>
      </c>
      <c r="E2651" s="713">
        <v>81.599999999999994</v>
      </c>
    </row>
    <row r="2652" spans="1:5">
      <c r="A2652" s="712">
        <v>92474</v>
      </c>
      <c r="B2652" s="711" t="s">
        <v>6394</v>
      </c>
      <c r="C2652" s="711" t="s">
        <v>281</v>
      </c>
      <c r="D2652" s="711" t="s">
        <v>5884</v>
      </c>
      <c r="E2652" s="713">
        <v>152.80000000000001</v>
      </c>
    </row>
    <row r="2653" spans="1:5">
      <c r="A2653" s="712">
        <v>92475</v>
      </c>
      <c r="B2653" s="711" t="s">
        <v>6395</v>
      </c>
      <c r="C2653" s="711" t="s">
        <v>281</v>
      </c>
      <c r="D2653" s="711" t="s">
        <v>5884</v>
      </c>
      <c r="E2653" s="713">
        <v>52.63</v>
      </c>
    </row>
    <row r="2654" spans="1:5">
      <c r="A2654" s="712">
        <v>92476</v>
      </c>
      <c r="B2654" s="711" t="s">
        <v>6396</v>
      </c>
      <c r="C2654" s="711" t="s">
        <v>281</v>
      </c>
      <c r="D2654" s="711" t="s">
        <v>5884</v>
      </c>
      <c r="E2654" s="713">
        <v>55.52</v>
      </c>
    </row>
    <row r="2655" spans="1:5">
      <c r="A2655" s="712">
        <v>92477</v>
      </c>
      <c r="B2655" s="711" t="s">
        <v>6397</v>
      </c>
      <c r="C2655" s="711" t="s">
        <v>281</v>
      </c>
      <c r="D2655" s="711" t="s">
        <v>5884</v>
      </c>
      <c r="E2655" s="713">
        <v>66.91</v>
      </c>
    </row>
    <row r="2656" spans="1:5">
      <c r="A2656" s="712">
        <v>92478</v>
      </c>
      <c r="B2656" s="711" t="s">
        <v>6398</v>
      </c>
      <c r="C2656" s="711" t="s">
        <v>281</v>
      </c>
      <c r="D2656" s="711" t="s">
        <v>5884</v>
      </c>
      <c r="E2656" s="713">
        <v>145</v>
      </c>
    </row>
    <row r="2657" spans="1:5">
      <c r="A2657" s="712">
        <v>92479</v>
      </c>
      <c r="B2657" s="711" t="s">
        <v>6399</v>
      </c>
      <c r="C2657" s="711" t="s">
        <v>281</v>
      </c>
      <c r="D2657" s="711" t="s">
        <v>5884</v>
      </c>
      <c r="E2657" s="713">
        <v>43.3</v>
      </c>
    </row>
    <row r="2658" spans="1:5">
      <c r="A2658" s="712">
        <v>92480</v>
      </c>
      <c r="B2658" s="711" t="s">
        <v>6400</v>
      </c>
      <c r="C2658" s="711" t="s">
        <v>281</v>
      </c>
      <c r="D2658" s="711" t="s">
        <v>5884</v>
      </c>
      <c r="E2658" s="713">
        <v>48.84</v>
      </c>
    </row>
    <row r="2659" spans="1:5">
      <c r="A2659" s="712">
        <v>92482</v>
      </c>
      <c r="B2659" s="711" t="s">
        <v>6401</v>
      </c>
      <c r="C2659" s="711" t="s">
        <v>281</v>
      </c>
      <c r="D2659" s="711" t="s">
        <v>5884</v>
      </c>
      <c r="E2659" s="713">
        <v>230.35</v>
      </c>
    </row>
    <row r="2660" spans="1:5">
      <c r="A2660" s="712">
        <v>92484</v>
      </c>
      <c r="B2660" s="711" t="s">
        <v>6402</v>
      </c>
      <c r="C2660" s="711" t="s">
        <v>281</v>
      </c>
      <c r="D2660" s="711" t="s">
        <v>5884</v>
      </c>
      <c r="E2660" s="713">
        <v>166.56</v>
      </c>
    </row>
    <row r="2661" spans="1:5">
      <c r="A2661" s="712">
        <v>92486</v>
      </c>
      <c r="B2661" s="711" t="s">
        <v>6403</v>
      </c>
      <c r="C2661" s="711" t="s">
        <v>281</v>
      </c>
      <c r="D2661" s="711" t="s">
        <v>5884</v>
      </c>
      <c r="E2661" s="713">
        <v>116.24</v>
      </c>
    </row>
    <row r="2662" spans="1:5">
      <c r="A2662" s="712">
        <v>92488</v>
      </c>
      <c r="B2662" s="711" t="s">
        <v>6404</v>
      </c>
      <c r="C2662" s="711" t="s">
        <v>281</v>
      </c>
      <c r="D2662" s="711" t="s">
        <v>5883</v>
      </c>
      <c r="E2662" s="713">
        <v>66.34</v>
      </c>
    </row>
    <row r="2663" spans="1:5">
      <c r="A2663" s="712">
        <v>92490</v>
      </c>
      <c r="B2663" s="711" t="s">
        <v>6405</v>
      </c>
      <c r="C2663" s="711" t="s">
        <v>281</v>
      </c>
      <c r="D2663" s="711" t="s">
        <v>5883</v>
      </c>
      <c r="E2663" s="713">
        <v>39.36</v>
      </c>
    </row>
    <row r="2664" spans="1:5">
      <c r="A2664" s="712">
        <v>92492</v>
      </c>
      <c r="B2664" s="711" t="s">
        <v>6406</v>
      </c>
      <c r="C2664" s="711" t="s">
        <v>281</v>
      </c>
      <c r="D2664" s="711" t="s">
        <v>5883</v>
      </c>
      <c r="E2664" s="713">
        <v>63.67</v>
      </c>
    </row>
    <row r="2665" spans="1:5">
      <c r="A2665" s="712">
        <v>92494</v>
      </c>
      <c r="B2665" s="711" t="s">
        <v>6407</v>
      </c>
      <c r="C2665" s="711" t="s">
        <v>281</v>
      </c>
      <c r="D2665" s="711" t="s">
        <v>5883</v>
      </c>
      <c r="E2665" s="713">
        <v>37.07</v>
      </c>
    </row>
    <row r="2666" spans="1:5">
      <c r="A2666" s="712">
        <v>92496</v>
      </c>
      <c r="B2666" s="711" t="s">
        <v>6408</v>
      </c>
      <c r="C2666" s="711" t="s">
        <v>281</v>
      </c>
      <c r="D2666" s="711" t="s">
        <v>5883</v>
      </c>
      <c r="E2666" s="713">
        <v>61.86</v>
      </c>
    </row>
    <row r="2667" spans="1:5">
      <c r="A2667" s="712">
        <v>92498</v>
      </c>
      <c r="B2667" s="711" t="s">
        <v>6409</v>
      </c>
      <c r="C2667" s="711" t="s">
        <v>281</v>
      </c>
      <c r="D2667" s="711" t="s">
        <v>5883</v>
      </c>
      <c r="E2667" s="713">
        <v>35.53</v>
      </c>
    </row>
    <row r="2668" spans="1:5">
      <c r="A2668" s="712">
        <v>92500</v>
      </c>
      <c r="B2668" s="711" t="s">
        <v>6410</v>
      </c>
      <c r="C2668" s="711" t="s">
        <v>281</v>
      </c>
      <c r="D2668" s="711" t="s">
        <v>5883</v>
      </c>
      <c r="E2668" s="713">
        <v>60.81</v>
      </c>
    </row>
    <row r="2669" spans="1:5">
      <c r="A2669" s="712">
        <v>92502</v>
      </c>
      <c r="B2669" s="711" t="s">
        <v>6411</v>
      </c>
      <c r="C2669" s="711" t="s">
        <v>281</v>
      </c>
      <c r="D2669" s="711" t="s">
        <v>5883</v>
      </c>
      <c r="E2669" s="713">
        <v>34.65</v>
      </c>
    </row>
    <row r="2670" spans="1:5">
      <c r="A2670" s="712">
        <v>92504</v>
      </c>
      <c r="B2670" s="711" t="s">
        <v>6412</v>
      </c>
      <c r="C2670" s="711" t="s">
        <v>281</v>
      </c>
      <c r="D2670" s="711" t="s">
        <v>5883</v>
      </c>
      <c r="E2670" s="713">
        <v>40.21</v>
      </c>
    </row>
    <row r="2671" spans="1:5">
      <c r="A2671" s="712">
        <v>92506</v>
      </c>
      <c r="B2671" s="711" t="s">
        <v>6413</v>
      </c>
      <c r="C2671" s="711" t="s">
        <v>281</v>
      </c>
      <c r="D2671" s="711" t="s">
        <v>5883</v>
      </c>
      <c r="E2671" s="713">
        <v>33.18</v>
      </c>
    </row>
    <row r="2672" spans="1:5">
      <c r="A2672" s="712">
        <v>92508</v>
      </c>
      <c r="B2672" s="711" t="s">
        <v>6414</v>
      </c>
      <c r="C2672" s="711" t="s">
        <v>281</v>
      </c>
      <c r="D2672" s="711" t="s">
        <v>5883</v>
      </c>
      <c r="E2672" s="713">
        <v>71.650000000000006</v>
      </c>
    </row>
    <row r="2673" spans="1:5">
      <c r="A2673" s="712">
        <v>92510</v>
      </c>
      <c r="B2673" s="711" t="s">
        <v>6415</v>
      </c>
      <c r="C2673" s="711" t="s">
        <v>281</v>
      </c>
      <c r="D2673" s="711" t="s">
        <v>5883</v>
      </c>
      <c r="E2673" s="713">
        <v>40.92</v>
      </c>
    </row>
    <row r="2674" spans="1:5">
      <c r="A2674" s="712">
        <v>92512</v>
      </c>
      <c r="B2674" s="711" t="s">
        <v>6416</v>
      </c>
      <c r="C2674" s="711" t="s">
        <v>281</v>
      </c>
      <c r="D2674" s="711" t="s">
        <v>5883</v>
      </c>
      <c r="E2674" s="713">
        <v>56.81</v>
      </c>
    </row>
    <row r="2675" spans="1:5">
      <c r="A2675" s="712">
        <v>92514</v>
      </c>
      <c r="B2675" s="711" t="s">
        <v>6417</v>
      </c>
      <c r="C2675" s="711" t="s">
        <v>281</v>
      </c>
      <c r="D2675" s="711" t="s">
        <v>5883</v>
      </c>
      <c r="E2675" s="713">
        <v>28.82</v>
      </c>
    </row>
    <row r="2676" spans="1:5">
      <c r="A2676" s="712">
        <v>92515</v>
      </c>
      <c r="B2676" s="711" t="s">
        <v>6418</v>
      </c>
      <c r="C2676" s="711" t="s">
        <v>281</v>
      </c>
      <c r="D2676" s="711" t="s">
        <v>5883</v>
      </c>
      <c r="E2676" s="713">
        <v>50.57</v>
      </c>
    </row>
    <row r="2677" spans="1:5">
      <c r="A2677" s="712">
        <v>92518</v>
      </c>
      <c r="B2677" s="711" t="s">
        <v>6419</v>
      </c>
      <c r="C2677" s="711" t="s">
        <v>281</v>
      </c>
      <c r="D2677" s="711" t="s">
        <v>5883</v>
      </c>
      <c r="E2677" s="713">
        <v>23.8</v>
      </c>
    </row>
    <row r="2678" spans="1:5">
      <c r="A2678" s="712">
        <v>92520</v>
      </c>
      <c r="B2678" s="711" t="s">
        <v>6420</v>
      </c>
      <c r="C2678" s="711" t="s">
        <v>281</v>
      </c>
      <c r="D2678" s="711" t="s">
        <v>5883</v>
      </c>
      <c r="E2678" s="713">
        <v>47.39</v>
      </c>
    </row>
    <row r="2679" spans="1:5">
      <c r="A2679" s="712">
        <v>92522</v>
      </c>
      <c r="B2679" s="711" t="s">
        <v>6421</v>
      </c>
      <c r="C2679" s="711" t="s">
        <v>281</v>
      </c>
      <c r="D2679" s="711" t="s">
        <v>5883</v>
      </c>
      <c r="E2679" s="713">
        <v>21.22</v>
      </c>
    </row>
    <row r="2680" spans="1:5">
      <c r="A2680" s="712">
        <v>92524</v>
      </c>
      <c r="B2680" s="711" t="s">
        <v>6422</v>
      </c>
      <c r="C2680" s="711" t="s">
        <v>281</v>
      </c>
      <c r="D2680" s="711" t="s">
        <v>5883</v>
      </c>
      <c r="E2680" s="713">
        <v>45.26</v>
      </c>
    </row>
    <row r="2681" spans="1:5">
      <c r="A2681" s="712">
        <v>92526</v>
      </c>
      <c r="B2681" s="711" t="s">
        <v>6423</v>
      </c>
      <c r="C2681" s="711" t="s">
        <v>281</v>
      </c>
      <c r="D2681" s="711" t="s">
        <v>5883</v>
      </c>
      <c r="E2681" s="713">
        <v>19.45</v>
      </c>
    </row>
    <row r="2682" spans="1:5">
      <c r="A2682" s="712">
        <v>92528</v>
      </c>
      <c r="B2682" s="711" t="s">
        <v>6424</v>
      </c>
      <c r="C2682" s="711" t="s">
        <v>281</v>
      </c>
      <c r="D2682" s="711" t="s">
        <v>5883</v>
      </c>
      <c r="E2682" s="713">
        <v>44.11</v>
      </c>
    </row>
    <row r="2683" spans="1:5">
      <c r="A2683" s="712">
        <v>92530</v>
      </c>
      <c r="B2683" s="711" t="s">
        <v>6425</v>
      </c>
      <c r="C2683" s="711" t="s">
        <v>281</v>
      </c>
      <c r="D2683" s="711" t="s">
        <v>5883</v>
      </c>
      <c r="E2683" s="713">
        <v>18.53</v>
      </c>
    </row>
    <row r="2684" spans="1:5">
      <c r="A2684" s="712">
        <v>92532</v>
      </c>
      <c r="B2684" s="711" t="s">
        <v>6426</v>
      </c>
      <c r="C2684" s="711" t="s">
        <v>281</v>
      </c>
      <c r="D2684" s="711" t="s">
        <v>5883</v>
      </c>
      <c r="E2684" s="713">
        <v>43.23</v>
      </c>
    </row>
    <row r="2685" spans="1:5">
      <c r="A2685" s="712">
        <v>92534</v>
      </c>
      <c r="B2685" s="711" t="s">
        <v>6427</v>
      </c>
      <c r="C2685" s="711" t="s">
        <v>281</v>
      </c>
      <c r="D2685" s="711" t="s">
        <v>5883</v>
      </c>
      <c r="E2685" s="713">
        <v>17.88</v>
      </c>
    </row>
    <row r="2686" spans="1:5">
      <c r="A2686" s="712">
        <v>92536</v>
      </c>
      <c r="B2686" s="711" t="s">
        <v>6428</v>
      </c>
      <c r="C2686" s="711" t="s">
        <v>281</v>
      </c>
      <c r="D2686" s="711" t="s">
        <v>5883</v>
      </c>
      <c r="E2686" s="713">
        <v>41.69</v>
      </c>
    </row>
    <row r="2687" spans="1:5">
      <c r="A2687" s="712">
        <v>92538</v>
      </c>
      <c r="B2687" s="711" t="s">
        <v>6429</v>
      </c>
      <c r="C2687" s="711" t="s">
        <v>281</v>
      </c>
      <c r="D2687" s="711" t="s">
        <v>5883</v>
      </c>
      <c r="E2687" s="713">
        <v>16.54</v>
      </c>
    </row>
    <row r="2688" spans="1:5">
      <c r="A2688" s="712">
        <v>96252</v>
      </c>
      <c r="B2688" s="711" t="s">
        <v>2360</v>
      </c>
      <c r="C2688" s="711" t="s">
        <v>281</v>
      </c>
      <c r="D2688" s="711" t="s">
        <v>5884</v>
      </c>
      <c r="E2688" s="713">
        <v>169.39</v>
      </c>
    </row>
    <row r="2689" spans="1:5">
      <c r="A2689" s="712">
        <v>96257</v>
      </c>
      <c r="B2689" s="711" t="s">
        <v>2361</v>
      </c>
      <c r="C2689" s="711" t="s">
        <v>281</v>
      </c>
      <c r="D2689" s="711" t="s">
        <v>5884</v>
      </c>
      <c r="E2689" s="713">
        <v>143.15</v>
      </c>
    </row>
    <row r="2690" spans="1:5">
      <c r="A2690" s="712">
        <v>96258</v>
      </c>
      <c r="B2690" s="711" t="s">
        <v>2362</v>
      </c>
      <c r="C2690" s="711" t="s">
        <v>281</v>
      </c>
      <c r="D2690" s="711" t="s">
        <v>5884</v>
      </c>
      <c r="E2690" s="713">
        <v>134</v>
      </c>
    </row>
    <row r="2691" spans="1:5">
      <c r="A2691" s="712">
        <v>96259</v>
      </c>
      <c r="B2691" s="711" t="s">
        <v>2363</v>
      </c>
      <c r="C2691" s="711" t="s">
        <v>281</v>
      </c>
      <c r="D2691" s="711" t="s">
        <v>5884</v>
      </c>
      <c r="E2691" s="713">
        <v>161.91999999999999</v>
      </c>
    </row>
    <row r="2692" spans="1:5">
      <c r="A2692" s="712">
        <v>96529</v>
      </c>
      <c r="B2692" s="711" t="s">
        <v>2364</v>
      </c>
      <c r="C2692" s="711" t="s">
        <v>281</v>
      </c>
      <c r="D2692" s="711" t="s">
        <v>5884</v>
      </c>
      <c r="E2692" s="713">
        <v>245.31</v>
      </c>
    </row>
    <row r="2693" spans="1:5">
      <c r="A2693" s="712">
        <v>96530</v>
      </c>
      <c r="B2693" s="711" t="s">
        <v>2365</v>
      </c>
      <c r="C2693" s="711" t="s">
        <v>281</v>
      </c>
      <c r="D2693" s="711" t="s">
        <v>5884</v>
      </c>
      <c r="E2693" s="713">
        <v>130.49</v>
      </c>
    </row>
    <row r="2694" spans="1:5">
      <c r="A2694" s="712">
        <v>96531</v>
      </c>
      <c r="B2694" s="711" t="s">
        <v>838</v>
      </c>
      <c r="C2694" s="711" t="s">
        <v>281</v>
      </c>
      <c r="D2694" s="711" t="s">
        <v>5884</v>
      </c>
      <c r="E2694" s="713">
        <v>92.56</v>
      </c>
    </row>
    <row r="2695" spans="1:5">
      <c r="A2695" s="712">
        <v>96532</v>
      </c>
      <c r="B2695" s="711" t="s">
        <v>2366</v>
      </c>
      <c r="C2695" s="711" t="s">
        <v>281</v>
      </c>
      <c r="D2695" s="711" t="s">
        <v>5884</v>
      </c>
      <c r="E2695" s="713">
        <v>157.36000000000001</v>
      </c>
    </row>
    <row r="2696" spans="1:5">
      <c r="A2696" s="712">
        <v>96533</v>
      </c>
      <c r="B2696" s="711" t="s">
        <v>2367</v>
      </c>
      <c r="C2696" s="711" t="s">
        <v>281</v>
      </c>
      <c r="D2696" s="711" t="s">
        <v>5884</v>
      </c>
      <c r="E2696" s="713">
        <v>81.66</v>
      </c>
    </row>
    <row r="2697" spans="1:5">
      <c r="A2697" s="712">
        <v>96534</v>
      </c>
      <c r="B2697" s="711" t="s">
        <v>2368</v>
      </c>
      <c r="C2697" s="711" t="s">
        <v>281</v>
      </c>
      <c r="D2697" s="711" t="s">
        <v>5884</v>
      </c>
      <c r="E2697" s="713">
        <v>65.55</v>
      </c>
    </row>
    <row r="2698" spans="1:5">
      <c r="A2698" s="712">
        <v>96535</v>
      </c>
      <c r="B2698" s="711" t="s">
        <v>2369</v>
      </c>
      <c r="C2698" s="711" t="s">
        <v>281</v>
      </c>
      <c r="D2698" s="711" t="s">
        <v>5884</v>
      </c>
      <c r="E2698" s="713">
        <v>111.58</v>
      </c>
    </row>
    <row r="2699" spans="1:5">
      <c r="A2699" s="712">
        <v>96536</v>
      </c>
      <c r="B2699" s="711" t="s">
        <v>2370</v>
      </c>
      <c r="C2699" s="711" t="s">
        <v>281</v>
      </c>
      <c r="D2699" s="711" t="s">
        <v>5884</v>
      </c>
      <c r="E2699" s="713">
        <v>56.25</v>
      </c>
    </row>
    <row r="2700" spans="1:5">
      <c r="A2700" s="712">
        <v>96537</v>
      </c>
      <c r="B2700" s="711" t="s">
        <v>2371</v>
      </c>
      <c r="C2700" s="711" t="s">
        <v>281</v>
      </c>
      <c r="D2700" s="711" t="s">
        <v>5884</v>
      </c>
      <c r="E2700" s="713">
        <v>137.52000000000001</v>
      </c>
    </row>
    <row r="2701" spans="1:5">
      <c r="A2701" s="712">
        <v>96538</v>
      </c>
      <c r="B2701" s="711" t="s">
        <v>2372</v>
      </c>
      <c r="C2701" s="711" t="s">
        <v>281</v>
      </c>
      <c r="D2701" s="711" t="s">
        <v>5884</v>
      </c>
      <c r="E2701" s="713">
        <v>198.32</v>
      </c>
    </row>
    <row r="2702" spans="1:5">
      <c r="A2702" s="712">
        <v>96539</v>
      </c>
      <c r="B2702" s="711" t="s">
        <v>2373</v>
      </c>
      <c r="C2702" s="711" t="s">
        <v>281</v>
      </c>
      <c r="D2702" s="711" t="s">
        <v>5884</v>
      </c>
      <c r="E2702" s="713">
        <v>90</v>
      </c>
    </row>
    <row r="2703" spans="1:5">
      <c r="A2703" s="712">
        <v>96540</v>
      </c>
      <c r="B2703" s="711" t="s">
        <v>2374</v>
      </c>
      <c r="C2703" s="711" t="s">
        <v>281</v>
      </c>
      <c r="D2703" s="711" t="s">
        <v>5884</v>
      </c>
      <c r="E2703" s="713">
        <v>97.21</v>
      </c>
    </row>
    <row r="2704" spans="1:5">
      <c r="A2704" s="712">
        <v>96541</v>
      </c>
      <c r="B2704" s="711" t="s">
        <v>2375</v>
      </c>
      <c r="C2704" s="711" t="s">
        <v>281</v>
      </c>
      <c r="D2704" s="711" t="s">
        <v>5884</v>
      </c>
      <c r="E2704" s="713">
        <v>141.87</v>
      </c>
    </row>
    <row r="2705" spans="1:5">
      <c r="A2705" s="712">
        <v>96542</v>
      </c>
      <c r="B2705" s="711" t="s">
        <v>2376</v>
      </c>
      <c r="C2705" s="711" t="s">
        <v>281</v>
      </c>
      <c r="D2705" s="711" t="s">
        <v>5884</v>
      </c>
      <c r="E2705" s="713">
        <v>68.37</v>
      </c>
    </row>
    <row r="2706" spans="1:5">
      <c r="A2706" s="712">
        <v>96543</v>
      </c>
      <c r="B2706" s="711" t="s">
        <v>2377</v>
      </c>
      <c r="C2706" s="711" t="s">
        <v>285</v>
      </c>
      <c r="D2706" s="711" t="s">
        <v>5883</v>
      </c>
      <c r="E2706" s="713">
        <v>15.3</v>
      </c>
    </row>
    <row r="2707" spans="1:5">
      <c r="A2707" s="712">
        <v>97747</v>
      </c>
      <c r="B2707" s="711" t="s">
        <v>2378</v>
      </c>
      <c r="C2707" s="711" t="s">
        <v>281</v>
      </c>
      <c r="D2707" s="711" t="s">
        <v>5884</v>
      </c>
      <c r="E2707" s="713">
        <v>150.09</v>
      </c>
    </row>
    <row r="2708" spans="1:5">
      <c r="A2708" s="712">
        <v>101791</v>
      </c>
      <c r="B2708" s="711" t="s">
        <v>6430</v>
      </c>
      <c r="C2708" s="711" t="s">
        <v>585</v>
      </c>
      <c r="D2708" s="711" t="s">
        <v>5884</v>
      </c>
      <c r="E2708" s="713">
        <v>17.25</v>
      </c>
    </row>
    <row r="2709" spans="1:5">
      <c r="A2709" s="712">
        <v>101791</v>
      </c>
      <c r="B2709" s="711" t="s">
        <v>6430</v>
      </c>
      <c r="C2709" s="711" t="s">
        <v>585</v>
      </c>
      <c r="D2709" s="711" t="s">
        <v>5884</v>
      </c>
      <c r="E2709" s="713">
        <v>17.25</v>
      </c>
    </row>
    <row r="2710" spans="1:5">
      <c r="A2710" s="712">
        <v>101792</v>
      </c>
      <c r="B2710" s="711" t="s">
        <v>6431</v>
      </c>
      <c r="C2710" s="711" t="s">
        <v>424</v>
      </c>
      <c r="D2710" s="711" t="s">
        <v>5884</v>
      </c>
      <c r="E2710" s="713">
        <v>11.77</v>
      </c>
    </row>
    <row r="2711" spans="1:5">
      <c r="A2711" s="712">
        <v>101793</v>
      </c>
      <c r="B2711" s="711" t="s">
        <v>6432</v>
      </c>
      <c r="C2711" s="711" t="s">
        <v>424</v>
      </c>
      <c r="D2711" s="711" t="s">
        <v>5884</v>
      </c>
      <c r="E2711" s="713">
        <v>17.899999999999999</v>
      </c>
    </row>
    <row r="2712" spans="1:5">
      <c r="A2712" s="712">
        <v>101969</v>
      </c>
      <c r="B2712" s="711" t="s">
        <v>6433</v>
      </c>
      <c r="C2712" s="711" t="s">
        <v>281</v>
      </c>
      <c r="D2712" s="711" t="s">
        <v>5884</v>
      </c>
      <c r="E2712" s="713">
        <v>107.22</v>
      </c>
    </row>
    <row r="2713" spans="1:5">
      <c r="A2713" s="712">
        <v>101971</v>
      </c>
      <c r="B2713" s="711" t="s">
        <v>6434</v>
      </c>
      <c r="C2713" s="711" t="s">
        <v>281</v>
      </c>
      <c r="D2713" s="711" t="s">
        <v>5884</v>
      </c>
      <c r="E2713" s="713">
        <v>100.16</v>
      </c>
    </row>
    <row r="2714" spans="1:5">
      <c r="A2714" s="712">
        <v>101973</v>
      </c>
      <c r="B2714" s="711" t="s">
        <v>6435</v>
      </c>
      <c r="C2714" s="711" t="s">
        <v>281</v>
      </c>
      <c r="D2714" s="711" t="s">
        <v>5884</v>
      </c>
      <c r="E2714" s="713">
        <v>140.02000000000001</v>
      </c>
    </row>
    <row r="2715" spans="1:5">
      <c r="A2715" s="712">
        <v>101974</v>
      </c>
      <c r="B2715" s="711" t="s">
        <v>6436</v>
      </c>
      <c r="C2715" s="711" t="s">
        <v>281</v>
      </c>
      <c r="D2715" s="711" t="s">
        <v>5884</v>
      </c>
      <c r="E2715" s="713">
        <v>343.89</v>
      </c>
    </row>
    <row r="2716" spans="1:5">
      <c r="A2716" s="712">
        <v>101975</v>
      </c>
      <c r="B2716" s="711" t="s">
        <v>6437</v>
      </c>
      <c r="C2716" s="711" t="s">
        <v>281</v>
      </c>
      <c r="D2716" s="711" t="s">
        <v>5884</v>
      </c>
      <c r="E2716" s="713">
        <v>290.91000000000003</v>
      </c>
    </row>
    <row r="2717" spans="1:5">
      <c r="A2717" s="712">
        <v>101977</v>
      </c>
      <c r="B2717" s="711" t="s">
        <v>6438</v>
      </c>
      <c r="C2717" s="711" t="s">
        <v>281</v>
      </c>
      <c r="D2717" s="711" t="s">
        <v>5884</v>
      </c>
      <c r="E2717" s="713">
        <v>206.72</v>
      </c>
    </row>
    <row r="2718" spans="1:5">
      <c r="A2718" s="712">
        <v>101980</v>
      </c>
      <c r="B2718" s="711" t="s">
        <v>6439</v>
      </c>
      <c r="C2718" s="711" t="s">
        <v>281</v>
      </c>
      <c r="D2718" s="711" t="s">
        <v>5884</v>
      </c>
      <c r="E2718" s="713">
        <v>183.93</v>
      </c>
    </row>
    <row r="2719" spans="1:5">
      <c r="A2719" s="712">
        <v>101981</v>
      </c>
      <c r="B2719" s="711" t="s">
        <v>6440</v>
      </c>
      <c r="C2719" s="711" t="s">
        <v>281</v>
      </c>
      <c r="D2719" s="711" t="s">
        <v>5884</v>
      </c>
      <c r="E2719" s="713">
        <v>145.5</v>
      </c>
    </row>
    <row r="2720" spans="1:5">
      <c r="A2720" s="712">
        <v>101982</v>
      </c>
      <c r="B2720" s="711" t="s">
        <v>6441</v>
      </c>
      <c r="C2720" s="711" t="s">
        <v>281</v>
      </c>
      <c r="D2720" s="711" t="s">
        <v>5884</v>
      </c>
      <c r="E2720" s="713">
        <v>129.56</v>
      </c>
    </row>
    <row r="2721" spans="1:5">
      <c r="A2721" s="712">
        <v>101983</v>
      </c>
      <c r="B2721" s="711" t="s">
        <v>6442</v>
      </c>
      <c r="C2721" s="711" t="s">
        <v>281</v>
      </c>
      <c r="D2721" s="711" t="s">
        <v>5884</v>
      </c>
      <c r="E2721" s="713">
        <v>119.57</v>
      </c>
    </row>
    <row r="2722" spans="1:5">
      <c r="A2722" s="712">
        <v>101985</v>
      </c>
      <c r="B2722" s="711" t="s">
        <v>6443</v>
      </c>
      <c r="C2722" s="711" t="s">
        <v>281</v>
      </c>
      <c r="D2722" s="711" t="s">
        <v>5884</v>
      </c>
      <c r="E2722" s="713">
        <v>107.69</v>
      </c>
    </row>
    <row r="2723" spans="1:5">
      <c r="A2723" s="712">
        <v>101986</v>
      </c>
      <c r="B2723" s="711" t="s">
        <v>6444</v>
      </c>
      <c r="C2723" s="711" t="s">
        <v>281</v>
      </c>
      <c r="D2723" s="711" t="s">
        <v>5884</v>
      </c>
      <c r="E2723" s="713">
        <v>98.72</v>
      </c>
    </row>
    <row r="2724" spans="1:5">
      <c r="A2724" s="712">
        <v>101987</v>
      </c>
      <c r="B2724" s="711" t="s">
        <v>6445</v>
      </c>
      <c r="C2724" s="711" t="s">
        <v>281</v>
      </c>
      <c r="D2724" s="711" t="s">
        <v>5884</v>
      </c>
      <c r="E2724" s="713">
        <v>164.1</v>
      </c>
    </row>
    <row r="2725" spans="1:5">
      <c r="A2725" s="712">
        <v>101988</v>
      </c>
      <c r="B2725" s="711" t="s">
        <v>6446</v>
      </c>
      <c r="C2725" s="711" t="s">
        <v>281</v>
      </c>
      <c r="D2725" s="711" t="s">
        <v>5884</v>
      </c>
      <c r="E2725" s="713">
        <v>112.91</v>
      </c>
    </row>
    <row r="2726" spans="1:5">
      <c r="A2726" s="712">
        <v>101989</v>
      </c>
      <c r="B2726" s="711" t="s">
        <v>6447</v>
      </c>
      <c r="C2726" s="711" t="s">
        <v>281</v>
      </c>
      <c r="D2726" s="711" t="s">
        <v>5884</v>
      </c>
      <c r="E2726" s="713">
        <v>105.94</v>
      </c>
    </row>
    <row r="2727" spans="1:5">
      <c r="A2727" s="712">
        <v>101990</v>
      </c>
      <c r="B2727" s="711" t="s">
        <v>6448</v>
      </c>
      <c r="C2727" s="711" t="s">
        <v>281</v>
      </c>
      <c r="D2727" s="711" t="s">
        <v>5884</v>
      </c>
      <c r="E2727" s="713">
        <v>150.71</v>
      </c>
    </row>
    <row r="2728" spans="1:5">
      <c r="A2728" s="712">
        <v>101991</v>
      </c>
      <c r="B2728" s="711" t="s">
        <v>6449</v>
      </c>
      <c r="C2728" s="711" t="s">
        <v>281</v>
      </c>
      <c r="D2728" s="711" t="s">
        <v>5884</v>
      </c>
      <c r="E2728" s="713">
        <v>109.53</v>
      </c>
    </row>
    <row r="2729" spans="1:5">
      <c r="A2729" s="712">
        <v>101992</v>
      </c>
      <c r="B2729" s="711" t="s">
        <v>6450</v>
      </c>
      <c r="C2729" s="711" t="s">
        <v>281</v>
      </c>
      <c r="D2729" s="711" t="s">
        <v>5884</v>
      </c>
      <c r="E2729" s="713">
        <v>100.96</v>
      </c>
    </row>
    <row r="2730" spans="1:5">
      <c r="A2730" s="712">
        <v>101993</v>
      </c>
      <c r="B2730" s="711" t="s">
        <v>6451</v>
      </c>
      <c r="C2730" s="711" t="s">
        <v>281</v>
      </c>
      <c r="D2730" s="711" t="s">
        <v>5884</v>
      </c>
      <c r="E2730" s="713">
        <v>192.24</v>
      </c>
    </row>
    <row r="2731" spans="1:5">
      <c r="A2731" s="712">
        <v>101994</v>
      </c>
      <c r="B2731" s="711" t="s">
        <v>6452</v>
      </c>
      <c r="C2731" s="711" t="s">
        <v>281</v>
      </c>
      <c r="D2731" s="711" t="s">
        <v>5884</v>
      </c>
      <c r="E2731" s="713">
        <v>118.12</v>
      </c>
    </row>
    <row r="2732" spans="1:5">
      <c r="A2732" s="712">
        <v>101995</v>
      </c>
      <c r="B2732" s="711" t="s">
        <v>6453</v>
      </c>
      <c r="C2732" s="711" t="s">
        <v>281</v>
      </c>
      <c r="D2732" s="711" t="s">
        <v>5884</v>
      </c>
      <c r="E2732" s="713">
        <v>110.29</v>
      </c>
    </row>
    <row r="2733" spans="1:5">
      <c r="A2733" s="712">
        <v>101996</v>
      </c>
      <c r="B2733" s="711" t="s">
        <v>6454</v>
      </c>
      <c r="C2733" s="711" t="s">
        <v>281</v>
      </c>
      <c r="D2733" s="711" t="s">
        <v>5884</v>
      </c>
      <c r="E2733" s="713">
        <v>161.66999999999999</v>
      </c>
    </row>
    <row r="2734" spans="1:5">
      <c r="A2734" s="712">
        <v>101997</v>
      </c>
      <c r="B2734" s="711" t="s">
        <v>6455</v>
      </c>
      <c r="C2734" s="711" t="s">
        <v>281</v>
      </c>
      <c r="D2734" s="711" t="s">
        <v>5884</v>
      </c>
      <c r="E2734" s="713">
        <v>108.74</v>
      </c>
    </row>
    <row r="2735" spans="1:5">
      <c r="A2735" s="712">
        <v>101998</v>
      </c>
      <c r="B2735" s="711" t="s">
        <v>6456</v>
      </c>
      <c r="C2735" s="711" t="s">
        <v>281</v>
      </c>
      <c r="D2735" s="711" t="s">
        <v>5884</v>
      </c>
      <c r="E2735" s="713">
        <v>99.97</v>
      </c>
    </row>
    <row r="2736" spans="1:5">
      <c r="A2736" s="712">
        <v>101999</v>
      </c>
      <c r="B2736" s="711" t="s">
        <v>6457</v>
      </c>
      <c r="C2736" s="711" t="s">
        <v>281</v>
      </c>
      <c r="D2736" s="711" t="s">
        <v>5884</v>
      </c>
      <c r="E2736" s="713">
        <v>205.78</v>
      </c>
    </row>
    <row r="2737" spans="1:5">
      <c r="A2737" s="712">
        <v>102000</v>
      </c>
      <c r="B2737" s="711" t="s">
        <v>6458</v>
      </c>
      <c r="C2737" s="711" t="s">
        <v>281</v>
      </c>
      <c r="D2737" s="711" t="s">
        <v>5884</v>
      </c>
      <c r="E2737" s="713">
        <v>349.38</v>
      </c>
    </row>
    <row r="2738" spans="1:5">
      <c r="A2738" s="712">
        <v>102001</v>
      </c>
      <c r="B2738" s="711" t="s">
        <v>6459</v>
      </c>
      <c r="C2738" s="711" t="s">
        <v>281</v>
      </c>
      <c r="D2738" s="711" t="s">
        <v>5884</v>
      </c>
      <c r="E2738" s="713">
        <v>299.02999999999997</v>
      </c>
    </row>
    <row r="2739" spans="1:5">
      <c r="A2739" s="712">
        <v>102002</v>
      </c>
      <c r="B2739" s="711" t="s">
        <v>6460</v>
      </c>
      <c r="C2739" s="711" t="s">
        <v>281</v>
      </c>
      <c r="D2739" s="711" t="s">
        <v>5884</v>
      </c>
      <c r="E2739" s="713">
        <v>205.17</v>
      </c>
    </row>
    <row r="2740" spans="1:5">
      <c r="A2740" s="712">
        <v>102003</v>
      </c>
      <c r="B2740" s="711" t="s">
        <v>6461</v>
      </c>
      <c r="C2740" s="711" t="s">
        <v>281</v>
      </c>
      <c r="D2740" s="711" t="s">
        <v>5884</v>
      </c>
      <c r="E2740" s="713">
        <v>183.32</v>
      </c>
    </row>
    <row r="2741" spans="1:5">
      <c r="A2741" s="712">
        <v>102003</v>
      </c>
      <c r="B2741" s="711" t="s">
        <v>6461</v>
      </c>
      <c r="C2741" s="711" t="s">
        <v>281</v>
      </c>
      <c r="D2741" s="711" t="s">
        <v>5884</v>
      </c>
      <c r="E2741" s="713">
        <v>183.32</v>
      </c>
    </row>
    <row r="2742" spans="1:5">
      <c r="A2742" s="712">
        <v>102004</v>
      </c>
      <c r="B2742" s="711" t="s">
        <v>6462</v>
      </c>
      <c r="C2742" s="711" t="s">
        <v>281</v>
      </c>
      <c r="D2742" s="711" t="s">
        <v>5884</v>
      </c>
      <c r="E2742" s="713">
        <v>144.66</v>
      </c>
    </row>
    <row r="2743" spans="1:5">
      <c r="A2743" s="712">
        <v>102004</v>
      </c>
      <c r="B2743" s="711" t="s">
        <v>6462</v>
      </c>
      <c r="C2743" s="711" t="s">
        <v>281</v>
      </c>
      <c r="D2743" s="711" t="s">
        <v>5884</v>
      </c>
      <c r="E2743" s="713">
        <v>144.66</v>
      </c>
    </row>
    <row r="2744" spans="1:5">
      <c r="A2744" s="712">
        <v>102005</v>
      </c>
      <c r="B2744" s="711" t="s">
        <v>6463</v>
      </c>
      <c r="C2744" s="711" t="s">
        <v>281</v>
      </c>
      <c r="D2744" s="711" t="s">
        <v>5884</v>
      </c>
      <c r="E2744" s="713">
        <v>128.66999999999999</v>
      </c>
    </row>
    <row r="2745" spans="1:5">
      <c r="A2745" s="712">
        <v>102005</v>
      </c>
      <c r="B2745" s="711" t="s">
        <v>6463</v>
      </c>
      <c r="C2745" s="711" t="s">
        <v>281</v>
      </c>
      <c r="D2745" s="711" t="s">
        <v>5884</v>
      </c>
      <c r="E2745" s="713">
        <v>128.66999999999999</v>
      </c>
    </row>
    <row r="2746" spans="1:5">
      <c r="A2746" s="712">
        <v>102006</v>
      </c>
      <c r="B2746" s="711" t="s">
        <v>6464</v>
      </c>
      <c r="C2746" s="711" t="s">
        <v>281</v>
      </c>
      <c r="D2746" s="711" t="s">
        <v>5884</v>
      </c>
      <c r="E2746" s="713">
        <v>118.64</v>
      </c>
    </row>
    <row r="2747" spans="1:5">
      <c r="A2747" s="712">
        <v>102006</v>
      </c>
      <c r="B2747" s="711" t="s">
        <v>6464</v>
      </c>
      <c r="C2747" s="711" t="s">
        <v>281</v>
      </c>
      <c r="D2747" s="711" t="s">
        <v>5884</v>
      </c>
      <c r="E2747" s="713">
        <v>118.64</v>
      </c>
    </row>
    <row r="2748" spans="1:5">
      <c r="A2748" s="712">
        <v>102007</v>
      </c>
      <c r="B2748" s="711" t="s">
        <v>6465</v>
      </c>
      <c r="C2748" s="711" t="s">
        <v>281</v>
      </c>
      <c r="D2748" s="711" t="s">
        <v>5884</v>
      </c>
      <c r="E2748" s="713">
        <v>341.13</v>
      </c>
    </row>
    <row r="2749" spans="1:5">
      <c r="A2749" s="712">
        <v>102007</v>
      </c>
      <c r="B2749" s="711" t="s">
        <v>6465</v>
      </c>
      <c r="C2749" s="711" t="s">
        <v>281</v>
      </c>
      <c r="D2749" s="711" t="s">
        <v>5884</v>
      </c>
      <c r="E2749" s="713">
        <v>341.13</v>
      </c>
    </row>
    <row r="2750" spans="1:5">
      <c r="A2750" s="712">
        <v>102008</v>
      </c>
      <c r="B2750" s="711" t="s">
        <v>6466</v>
      </c>
      <c r="C2750" s="711" t="s">
        <v>281</v>
      </c>
      <c r="D2750" s="711" t="s">
        <v>5884</v>
      </c>
      <c r="E2750" s="713">
        <v>283.83999999999997</v>
      </c>
    </row>
    <row r="2751" spans="1:5">
      <c r="A2751" s="712">
        <v>102008</v>
      </c>
      <c r="B2751" s="711" t="s">
        <v>6466</v>
      </c>
      <c r="C2751" s="711" t="s">
        <v>281</v>
      </c>
      <c r="D2751" s="711" t="s">
        <v>5884</v>
      </c>
      <c r="E2751" s="713">
        <v>283.83999999999997</v>
      </c>
    </row>
    <row r="2752" spans="1:5">
      <c r="A2752" s="712">
        <v>102009</v>
      </c>
      <c r="B2752" s="711" t="s">
        <v>6467</v>
      </c>
      <c r="C2752" s="711" t="s">
        <v>281</v>
      </c>
      <c r="D2752" s="711" t="s">
        <v>5884</v>
      </c>
      <c r="E2752" s="713">
        <v>209.31</v>
      </c>
    </row>
    <row r="2753" spans="1:5">
      <c r="A2753" s="712">
        <v>102009</v>
      </c>
      <c r="B2753" s="711" t="s">
        <v>6467</v>
      </c>
      <c r="C2753" s="711" t="s">
        <v>281</v>
      </c>
      <c r="D2753" s="711" t="s">
        <v>5884</v>
      </c>
      <c r="E2753" s="713">
        <v>209.31</v>
      </c>
    </row>
    <row r="2754" spans="1:5">
      <c r="A2754" s="712">
        <v>102010</v>
      </c>
      <c r="B2754" s="711" t="s">
        <v>6468</v>
      </c>
      <c r="C2754" s="711" t="s">
        <v>281</v>
      </c>
      <c r="D2754" s="711" t="s">
        <v>5884</v>
      </c>
      <c r="E2754" s="713">
        <v>185.08</v>
      </c>
    </row>
    <row r="2755" spans="1:5">
      <c r="A2755" s="712">
        <v>102011</v>
      </c>
      <c r="B2755" s="711" t="s">
        <v>6469</v>
      </c>
      <c r="C2755" s="711" t="s">
        <v>281</v>
      </c>
      <c r="D2755" s="711" t="s">
        <v>5884</v>
      </c>
      <c r="E2755" s="713">
        <v>145.56</v>
      </c>
    </row>
    <row r="2756" spans="1:5">
      <c r="A2756" s="712">
        <v>102012</v>
      </c>
      <c r="B2756" s="711" t="s">
        <v>6470</v>
      </c>
      <c r="C2756" s="711" t="s">
        <v>281</v>
      </c>
      <c r="D2756" s="711" t="s">
        <v>5884</v>
      </c>
      <c r="E2756" s="713">
        <v>129</v>
      </c>
    </row>
    <row r="2757" spans="1:5">
      <c r="A2757" s="712">
        <v>102013</v>
      </c>
      <c r="B2757" s="711" t="s">
        <v>6471</v>
      </c>
      <c r="C2757" s="711" t="s">
        <v>281</v>
      </c>
      <c r="D2757" s="711" t="s">
        <v>5884</v>
      </c>
      <c r="E2757" s="713">
        <v>119.73</v>
      </c>
    </row>
    <row r="2758" spans="1:5">
      <c r="A2758" s="712">
        <v>102014</v>
      </c>
      <c r="B2758" s="711" t="s">
        <v>6472</v>
      </c>
      <c r="C2758" s="711" t="s">
        <v>281</v>
      </c>
      <c r="D2758" s="711" t="s">
        <v>5884</v>
      </c>
      <c r="E2758" s="713">
        <v>377.47</v>
      </c>
    </row>
    <row r="2759" spans="1:5">
      <c r="A2759" s="712">
        <v>102015</v>
      </c>
      <c r="B2759" s="711" t="s">
        <v>6473</v>
      </c>
      <c r="C2759" s="711" t="s">
        <v>281</v>
      </c>
      <c r="D2759" s="711" t="s">
        <v>5884</v>
      </c>
      <c r="E2759" s="713">
        <v>315.04000000000002</v>
      </c>
    </row>
    <row r="2760" spans="1:5">
      <c r="A2760" s="712">
        <v>102016</v>
      </c>
      <c r="B2760" s="711" t="s">
        <v>6474</v>
      </c>
      <c r="C2760" s="711" t="s">
        <v>281</v>
      </c>
      <c r="D2760" s="711" t="s">
        <v>5884</v>
      </c>
      <c r="E2760" s="713">
        <v>205</v>
      </c>
    </row>
    <row r="2761" spans="1:5">
      <c r="A2761" s="712">
        <v>102017</v>
      </c>
      <c r="B2761" s="711" t="s">
        <v>6475</v>
      </c>
      <c r="C2761" s="711" t="s">
        <v>281</v>
      </c>
      <c r="D2761" s="711" t="s">
        <v>5884</v>
      </c>
      <c r="E2761" s="713">
        <v>181.99</v>
      </c>
    </row>
    <row r="2762" spans="1:5">
      <c r="A2762" s="712">
        <v>102036</v>
      </c>
      <c r="B2762" s="711" t="s">
        <v>6476</v>
      </c>
      <c r="C2762" s="711" t="s">
        <v>281</v>
      </c>
      <c r="D2762" s="711" t="s">
        <v>5884</v>
      </c>
      <c r="E2762" s="713">
        <v>143.12</v>
      </c>
    </row>
    <row r="2763" spans="1:5">
      <c r="A2763" s="712">
        <v>102037</v>
      </c>
      <c r="B2763" s="711" t="s">
        <v>6477</v>
      </c>
      <c r="C2763" s="711" t="s">
        <v>281</v>
      </c>
      <c r="D2763" s="711" t="s">
        <v>5884</v>
      </c>
      <c r="E2763" s="713">
        <v>126.93</v>
      </c>
    </row>
    <row r="2764" spans="1:5">
      <c r="A2764" s="712">
        <v>102038</v>
      </c>
      <c r="B2764" s="711" t="s">
        <v>6478</v>
      </c>
      <c r="C2764" s="711" t="s">
        <v>281</v>
      </c>
      <c r="D2764" s="711" t="s">
        <v>5884</v>
      </c>
      <c r="E2764" s="713">
        <v>117.87</v>
      </c>
    </row>
    <row r="2765" spans="1:5">
      <c r="A2765" s="712">
        <v>102039</v>
      </c>
      <c r="B2765" s="711" t="s">
        <v>6479</v>
      </c>
      <c r="C2765" s="711" t="s">
        <v>281</v>
      </c>
      <c r="D2765" s="711" t="s">
        <v>5884</v>
      </c>
      <c r="E2765" s="713">
        <v>354.22</v>
      </c>
    </row>
    <row r="2766" spans="1:5">
      <c r="A2766" s="712">
        <v>102040</v>
      </c>
      <c r="B2766" s="711" t="s">
        <v>6480</v>
      </c>
      <c r="C2766" s="711" t="s">
        <v>281</v>
      </c>
      <c r="D2766" s="711" t="s">
        <v>5884</v>
      </c>
      <c r="E2766" s="713">
        <v>293.86</v>
      </c>
    </row>
    <row r="2767" spans="1:5">
      <c r="A2767" s="712">
        <v>102041</v>
      </c>
      <c r="B2767" s="711" t="s">
        <v>6481</v>
      </c>
      <c r="C2767" s="711" t="s">
        <v>281</v>
      </c>
      <c r="D2767" s="711" t="s">
        <v>5884</v>
      </c>
      <c r="E2767" s="713">
        <v>210.43</v>
      </c>
    </row>
    <row r="2768" spans="1:5">
      <c r="A2768" s="712">
        <v>102042</v>
      </c>
      <c r="B2768" s="711" t="s">
        <v>6482</v>
      </c>
      <c r="C2768" s="711" t="s">
        <v>281</v>
      </c>
      <c r="D2768" s="711" t="s">
        <v>5884</v>
      </c>
      <c r="E2768" s="713">
        <v>184.71</v>
      </c>
    </row>
    <row r="2769" spans="1:5">
      <c r="A2769" s="712">
        <v>102043</v>
      </c>
      <c r="B2769" s="711" t="s">
        <v>6483</v>
      </c>
      <c r="C2769" s="711" t="s">
        <v>281</v>
      </c>
      <c r="D2769" s="711" t="s">
        <v>5884</v>
      </c>
      <c r="E2769" s="713">
        <v>145.16</v>
      </c>
    </row>
    <row r="2770" spans="1:5">
      <c r="A2770" s="712">
        <v>102044</v>
      </c>
      <c r="B2770" s="711" t="s">
        <v>6484</v>
      </c>
      <c r="C2770" s="711" t="s">
        <v>281</v>
      </c>
      <c r="D2770" s="711" t="s">
        <v>5884</v>
      </c>
      <c r="E2770" s="713">
        <v>129.21</v>
      </c>
    </row>
    <row r="2771" spans="1:5">
      <c r="A2771" s="712">
        <v>102045</v>
      </c>
      <c r="B2771" s="711" t="s">
        <v>6485</v>
      </c>
      <c r="C2771" s="711" t="s">
        <v>281</v>
      </c>
      <c r="D2771" s="711" t="s">
        <v>5884</v>
      </c>
      <c r="E2771" s="713">
        <v>119.63</v>
      </c>
    </row>
    <row r="2772" spans="1:5">
      <c r="A2772" s="712">
        <v>102046</v>
      </c>
      <c r="B2772" s="711" t="s">
        <v>6486</v>
      </c>
      <c r="C2772" s="711" t="s">
        <v>281</v>
      </c>
      <c r="D2772" s="711" t="s">
        <v>5884</v>
      </c>
      <c r="E2772" s="713">
        <v>383.77</v>
      </c>
    </row>
    <row r="2773" spans="1:5">
      <c r="A2773" s="712">
        <v>102047</v>
      </c>
      <c r="B2773" s="711" t="s">
        <v>6487</v>
      </c>
      <c r="C2773" s="711" t="s">
        <v>281</v>
      </c>
      <c r="D2773" s="711" t="s">
        <v>5884</v>
      </c>
      <c r="E2773" s="713">
        <v>325.68</v>
      </c>
    </row>
    <row r="2774" spans="1:5">
      <c r="A2774" s="712">
        <v>102048</v>
      </c>
      <c r="B2774" s="711" t="s">
        <v>6488</v>
      </c>
      <c r="C2774" s="711" t="s">
        <v>281</v>
      </c>
      <c r="D2774" s="711" t="s">
        <v>5884</v>
      </c>
      <c r="E2774" s="713">
        <v>201.9</v>
      </c>
    </row>
    <row r="2775" spans="1:5">
      <c r="A2775" s="712">
        <v>102049</v>
      </c>
      <c r="B2775" s="711" t="s">
        <v>6489</v>
      </c>
      <c r="C2775" s="711" t="s">
        <v>281</v>
      </c>
      <c r="D2775" s="711" t="s">
        <v>5884</v>
      </c>
      <c r="E2775" s="713">
        <v>177.29</v>
      </c>
    </row>
    <row r="2776" spans="1:5">
      <c r="A2776" s="712">
        <v>102050</v>
      </c>
      <c r="B2776" s="711" t="s">
        <v>6490</v>
      </c>
      <c r="C2776" s="711" t="s">
        <v>281</v>
      </c>
      <c r="D2776" s="711" t="s">
        <v>5884</v>
      </c>
      <c r="E2776" s="713">
        <v>139.79</v>
      </c>
    </row>
    <row r="2777" spans="1:5">
      <c r="A2777" s="712">
        <v>102051</v>
      </c>
      <c r="B2777" s="711" t="s">
        <v>6491</v>
      </c>
      <c r="C2777" s="711" t="s">
        <v>281</v>
      </c>
      <c r="D2777" s="711" t="s">
        <v>5884</v>
      </c>
      <c r="E2777" s="713">
        <v>123.69</v>
      </c>
    </row>
    <row r="2778" spans="1:5">
      <c r="A2778" s="712">
        <v>102052</v>
      </c>
      <c r="B2778" s="711" t="s">
        <v>6492</v>
      </c>
      <c r="C2778" s="711" t="s">
        <v>281</v>
      </c>
      <c r="D2778" s="711" t="s">
        <v>5884</v>
      </c>
      <c r="E2778" s="713">
        <v>114.68</v>
      </c>
    </row>
    <row r="2779" spans="1:5">
      <c r="A2779" s="712">
        <v>102059</v>
      </c>
      <c r="B2779" s="711" t="s">
        <v>6493</v>
      </c>
      <c r="C2779" s="711" t="s">
        <v>281</v>
      </c>
      <c r="D2779" s="711" t="s">
        <v>5884</v>
      </c>
      <c r="E2779" s="713">
        <v>330.57</v>
      </c>
    </row>
    <row r="2780" spans="1:5">
      <c r="A2780" s="712">
        <v>102060</v>
      </c>
      <c r="B2780" s="711" t="s">
        <v>6494</v>
      </c>
      <c r="C2780" s="711" t="s">
        <v>281</v>
      </c>
      <c r="D2780" s="711" t="s">
        <v>5884</v>
      </c>
      <c r="E2780" s="713">
        <v>276.66000000000003</v>
      </c>
    </row>
    <row r="2781" spans="1:5">
      <c r="A2781" s="712">
        <v>102061</v>
      </c>
      <c r="B2781" s="711" t="s">
        <v>6495</v>
      </c>
      <c r="C2781" s="711" t="s">
        <v>281</v>
      </c>
      <c r="D2781" s="711" t="s">
        <v>5884</v>
      </c>
      <c r="E2781" s="713">
        <v>192.53</v>
      </c>
    </row>
    <row r="2782" spans="1:5">
      <c r="A2782" s="712">
        <v>102062</v>
      </c>
      <c r="B2782" s="711" t="s">
        <v>6496</v>
      </c>
      <c r="C2782" s="711" t="s">
        <v>281</v>
      </c>
      <c r="D2782" s="711" t="s">
        <v>5884</v>
      </c>
      <c r="E2782" s="713">
        <v>172.31</v>
      </c>
    </row>
    <row r="2783" spans="1:5">
      <c r="A2783" s="712">
        <v>102063</v>
      </c>
      <c r="B2783" s="711" t="s">
        <v>6497</v>
      </c>
      <c r="C2783" s="711" t="s">
        <v>281</v>
      </c>
      <c r="D2783" s="711" t="s">
        <v>5884</v>
      </c>
      <c r="E2783" s="713">
        <v>134.12</v>
      </c>
    </row>
    <row r="2784" spans="1:5">
      <c r="A2784" s="712">
        <v>102064</v>
      </c>
      <c r="B2784" s="711" t="s">
        <v>6498</v>
      </c>
      <c r="C2784" s="711" t="s">
        <v>281</v>
      </c>
      <c r="D2784" s="711" t="s">
        <v>5884</v>
      </c>
      <c r="E2784" s="713">
        <v>118.1</v>
      </c>
    </row>
    <row r="2785" spans="1:5">
      <c r="A2785" s="712">
        <v>102065</v>
      </c>
      <c r="B2785" s="711" t="s">
        <v>6499</v>
      </c>
      <c r="C2785" s="711" t="s">
        <v>281</v>
      </c>
      <c r="D2785" s="711" t="s">
        <v>5884</v>
      </c>
      <c r="E2785" s="713">
        <v>109.18</v>
      </c>
    </row>
    <row r="2786" spans="1:5">
      <c r="A2786" s="712">
        <v>102066</v>
      </c>
      <c r="B2786" s="711" t="s">
        <v>6500</v>
      </c>
      <c r="C2786" s="711" t="s">
        <v>281</v>
      </c>
      <c r="D2786" s="711" t="s">
        <v>5884</v>
      </c>
      <c r="E2786" s="713">
        <v>342.1</v>
      </c>
    </row>
    <row r="2787" spans="1:5">
      <c r="A2787" s="712">
        <v>102067</v>
      </c>
      <c r="B2787" s="711" t="s">
        <v>6501</v>
      </c>
      <c r="C2787" s="711" t="s">
        <v>281</v>
      </c>
      <c r="D2787" s="711" t="s">
        <v>5884</v>
      </c>
      <c r="E2787" s="713">
        <v>291.51</v>
      </c>
    </row>
    <row r="2788" spans="1:5">
      <c r="A2788" s="712">
        <v>102068</v>
      </c>
      <c r="B2788" s="711" t="s">
        <v>6502</v>
      </c>
      <c r="C2788" s="711" t="s">
        <v>281</v>
      </c>
      <c r="D2788" s="711" t="s">
        <v>5884</v>
      </c>
      <c r="E2788" s="713">
        <v>182.08</v>
      </c>
    </row>
    <row r="2789" spans="1:5">
      <c r="A2789" s="712">
        <v>102069</v>
      </c>
      <c r="B2789" s="711" t="s">
        <v>6503</v>
      </c>
      <c r="C2789" s="711" t="s">
        <v>281</v>
      </c>
      <c r="D2789" s="711" t="s">
        <v>5884</v>
      </c>
      <c r="E2789" s="713">
        <v>163.1</v>
      </c>
    </row>
    <row r="2790" spans="1:5">
      <c r="A2790" s="712">
        <v>102070</v>
      </c>
      <c r="B2790" s="711" t="s">
        <v>6504</v>
      </c>
      <c r="C2790" s="711" t="s">
        <v>281</v>
      </c>
      <c r="D2790" s="711" t="s">
        <v>5884</v>
      </c>
      <c r="E2790" s="713">
        <v>127.58</v>
      </c>
    </row>
    <row r="2791" spans="1:5">
      <c r="A2791" s="712">
        <v>102071</v>
      </c>
      <c r="B2791" s="711" t="s">
        <v>6505</v>
      </c>
      <c r="C2791" s="711" t="s">
        <v>281</v>
      </c>
      <c r="D2791" s="711" t="s">
        <v>5884</v>
      </c>
      <c r="E2791" s="713">
        <v>112.75</v>
      </c>
    </row>
    <row r="2792" spans="1:5">
      <c r="A2792" s="712">
        <v>102072</v>
      </c>
      <c r="B2792" s="711" t="s">
        <v>6506</v>
      </c>
      <c r="C2792" s="711" t="s">
        <v>281</v>
      </c>
      <c r="D2792" s="711" t="s">
        <v>5884</v>
      </c>
      <c r="E2792" s="713">
        <v>108.47</v>
      </c>
    </row>
    <row r="2793" spans="1:5">
      <c r="A2793" s="712">
        <v>102073</v>
      </c>
      <c r="B2793" s="711" t="s">
        <v>6507</v>
      </c>
      <c r="C2793" s="711" t="s">
        <v>424</v>
      </c>
      <c r="D2793" s="711" t="s">
        <v>5883</v>
      </c>
      <c r="E2793" s="714">
        <v>2542.9699999999998</v>
      </c>
    </row>
    <row r="2794" spans="1:5">
      <c r="A2794" s="712">
        <v>102074</v>
      </c>
      <c r="B2794" s="711" t="s">
        <v>6508</v>
      </c>
      <c r="C2794" s="711" t="s">
        <v>424</v>
      </c>
      <c r="D2794" s="711" t="s">
        <v>5883</v>
      </c>
      <c r="E2794" s="714">
        <v>3136.56</v>
      </c>
    </row>
    <row r="2795" spans="1:5">
      <c r="A2795" s="712">
        <v>102075</v>
      </c>
      <c r="B2795" s="711" t="s">
        <v>6509</v>
      </c>
      <c r="C2795" s="711" t="s">
        <v>424</v>
      </c>
      <c r="D2795" s="711" t="s">
        <v>5883</v>
      </c>
      <c r="E2795" s="714">
        <v>3321.71</v>
      </c>
    </row>
    <row r="2796" spans="1:5">
      <c r="A2796" s="712">
        <v>102076</v>
      </c>
      <c r="B2796" s="711" t="s">
        <v>6510</v>
      </c>
      <c r="C2796" s="711" t="s">
        <v>424</v>
      </c>
      <c r="D2796" s="711" t="s">
        <v>5883</v>
      </c>
      <c r="E2796" s="714">
        <v>3385.29</v>
      </c>
    </row>
    <row r="2797" spans="1:5">
      <c r="A2797" s="712">
        <v>102077</v>
      </c>
      <c r="B2797" s="711" t="s">
        <v>6511</v>
      </c>
      <c r="C2797" s="711" t="s">
        <v>424</v>
      </c>
      <c r="D2797" s="711" t="s">
        <v>5883</v>
      </c>
      <c r="E2797" s="714">
        <v>3742.78</v>
      </c>
    </row>
    <row r="2798" spans="1:5">
      <c r="A2798" s="712">
        <v>102078</v>
      </c>
      <c r="B2798" s="711" t="s">
        <v>6512</v>
      </c>
      <c r="C2798" s="711" t="s">
        <v>424</v>
      </c>
      <c r="D2798" s="711" t="s">
        <v>5883</v>
      </c>
      <c r="E2798" s="714">
        <v>3752.59</v>
      </c>
    </row>
    <row r="2799" spans="1:5">
      <c r="A2799" s="712">
        <v>102079</v>
      </c>
      <c r="B2799" s="711" t="s">
        <v>6513</v>
      </c>
      <c r="C2799" s="711" t="s">
        <v>424</v>
      </c>
      <c r="D2799" s="711" t="s">
        <v>5883</v>
      </c>
      <c r="E2799" s="714">
        <v>3654.69</v>
      </c>
    </row>
    <row r="2800" spans="1:5">
      <c r="A2800" s="712">
        <v>102080</v>
      </c>
      <c r="B2800" s="711" t="s">
        <v>6514</v>
      </c>
      <c r="C2800" s="711" t="s">
        <v>424</v>
      </c>
      <c r="D2800" s="711" t="s">
        <v>5883</v>
      </c>
      <c r="E2800" s="714">
        <v>3225.64</v>
      </c>
    </row>
    <row r="2801" spans="1:5">
      <c r="A2801" s="712">
        <v>102086</v>
      </c>
      <c r="B2801" s="711" t="s">
        <v>6515</v>
      </c>
      <c r="C2801" s="711" t="s">
        <v>281</v>
      </c>
      <c r="D2801" s="711" t="s">
        <v>5884</v>
      </c>
      <c r="E2801" s="713">
        <v>113.93</v>
      </c>
    </row>
    <row r="2802" spans="1:5">
      <c r="A2802" s="712">
        <v>102087</v>
      </c>
      <c r="B2802" s="711" t="s">
        <v>6516</v>
      </c>
      <c r="C2802" s="711" t="s">
        <v>281</v>
      </c>
      <c r="D2802" s="711" t="s">
        <v>5884</v>
      </c>
      <c r="E2802" s="713">
        <v>106.62</v>
      </c>
    </row>
    <row r="2803" spans="1:5">
      <c r="A2803" s="712">
        <v>102088</v>
      </c>
      <c r="B2803" s="711" t="s">
        <v>6517</v>
      </c>
      <c r="C2803" s="711" t="s">
        <v>281</v>
      </c>
      <c r="D2803" s="711" t="s">
        <v>5884</v>
      </c>
      <c r="E2803" s="713">
        <v>150.79</v>
      </c>
    </row>
    <row r="2804" spans="1:5">
      <c r="A2804" s="712">
        <v>102089</v>
      </c>
      <c r="B2804" s="711" t="s">
        <v>6518</v>
      </c>
      <c r="C2804" s="711" t="s">
        <v>281</v>
      </c>
      <c r="D2804" s="711" t="s">
        <v>5884</v>
      </c>
      <c r="E2804" s="713">
        <v>103.18</v>
      </c>
    </row>
    <row r="2805" spans="1:5">
      <c r="A2805" s="712">
        <v>102090</v>
      </c>
      <c r="B2805" s="711" t="s">
        <v>6519</v>
      </c>
      <c r="C2805" s="711" t="s">
        <v>281</v>
      </c>
      <c r="D2805" s="711" t="s">
        <v>5884</v>
      </c>
      <c r="E2805" s="713">
        <v>94.88</v>
      </c>
    </row>
    <row r="2806" spans="1:5">
      <c r="A2806" s="712">
        <v>102091</v>
      </c>
      <c r="B2806" s="711" t="s">
        <v>6520</v>
      </c>
      <c r="C2806" s="711" t="s">
        <v>281</v>
      </c>
      <c r="D2806" s="711" t="s">
        <v>5884</v>
      </c>
      <c r="E2806" s="713">
        <v>174.67</v>
      </c>
    </row>
    <row r="2807" spans="1:5">
      <c r="A2807" s="712">
        <v>89996</v>
      </c>
      <c r="B2807" s="711" t="s">
        <v>2379</v>
      </c>
      <c r="C2807" s="711" t="s">
        <v>285</v>
      </c>
      <c r="D2807" s="711" t="s">
        <v>5884</v>
      </c>
      <c r="E2807" s="713">
        <v>9.7100000000000009</v>
      </c>
    </row>
    <row r="2808" spans="1:5">
      <c r="A2808" s="712">
        <v>89997</v>
      </c>
      <c r="B2808" s="711" t="s">
        <v>2380</v>
      </c>
      <c r="C2808" s="711" t="s">
        <v>285</v>
      </c>
      <c r="D2808" s="711" t="s">
        <v>5942</v>
      </c>
      <c r="E2808" s="713">
        <v>7.97</v>
      </c>
    </row>
    <row r="2809" spans="1:5">
      <c r="A2809" s="712">
        <v>89998</v>
      </c>
      <c r="B2809" s="711" t="s">
        <v>2381</v>
      </c>
      <c r="C2809" s="711" t="s">
        <v>285</v>
      </c>
      <c r="D2809" s="711" t="s">
        <v>5884</v>
      </c>
      <c r="E2809" s="713">
        <v>9.2799999999999994</v>
      </c>
    </row>
    <row r="2810" spans="1:5">
      <c r="A2810" s="712">
        <v>89999</v>
      </c>
      <c r="B2810" s="711" t="s">
        <v>2382</v>
      </c>
      <c r="C2810" s="711" t="s">
        <v>285</v>
      </c>
      <c r="D2810" s="711" t="s">
        <v>5884</v>
      </c>
      <c r="E2810" s="713">
        <v>13.02</v>
      </c>
    </row>
    <row r="2811" spans="1:5">
      <c r="A2811" s="712">
        <v>90000</v>
      </c>
      <c r="B2811" s="711" t="s">
        <v>2383</v>
      </c>
      <c r="C2811" s="711" t="s">
        <v>285</v>
      </c>
      <c r="D2811" s="711" t="s">
        <v>5884</v>
      </c>
      <c r="E2811" s="713">
        <v>10.81</v>
      </c>
    </row>
    <row r="2812" spans="1:5">
      <c r="A2812" s="712">
        <v>91593</v>
      </c>
      <c r="B2812" s="711" t="s">
        <v>2384</v>
      </c>
      <c r="C2812" s="711" t="s">
        <v>285</v>
      </c>
      <c r="D2812" s="711" t="s">
        <v>5883</v>
      </c>
      <c r="E2812" s="713">
        <v>10.31</v>
      </c>
    </row>
    <row r="2813" spans="1:5">
      <c r="A2813" s="712">
        <v>91594</v>
      </c>
      <c r="B2813" s="711" t="s">
        <v>2385</v>
      </c>
      <c r="C2813" s="711" t="s">
        <v>285</v>
      </c>
      <c r="D2813" s="711" t="s">
        <v>5883</v>
      </c>
      <c r="E2813" s="713">
        <v>10.63</v>
      </c>
    </row>
    <row r="2814" spans="1:5">
      <c r="A2814" s="712">
        <v>91595</v>
      </c>
      <c r="B2814" s="711" t="s">
        <v>2386</v>
      </c>
      <c r="C2814" s="711" t="s">
        <v>285</v>
      </c>
      <c r="D2814" s="711" t="s">
        <v>5883</v>
      </c>
      <c r="E2814" s="713">
        <v>11.15</v>
      </c>
    </row>
    <row r="2815" spans="1:5">
      <c r="A2815" s="712">
        <v>91596</v>
      </c>
      <c r="B2815" s="711" t="s">
        <v>2387</v>
      </c>
      <c r="C2815" s="711" t="s">
        <v>285</v>
      </c>
      <c r="D2815" s="711" t="s">
        <v>5883</v>
      </c>
      <c r="E2815" s="713">
        <v>10.55</v>
      </c>
    </row>
    <row r="2816" spans="1:5">
      <c r="A2816" s="712">
        <v>91597</v>
      </c>
      <c r="B2816" s="711" t="s">
        <v>2388</v>
      </c>
      <c r="C2816" s="711" t="s">
        <v>285</v>
      </c>
      <c r="D2816" s="711" t="s">
        <v>5883</v>
      </c>
      <c r="E2816" s="713">
        <v>7.44</v>
      </c>
    </row>
    <row r="2817" spans="1:5">
      <c r="A2817" s="712">
        <v>91598</v>
      </c>
      <c r="B2817" s="711" t="s">
        <v>2389</v>
      </c>
      <c r="C2817" s="711" t="s">
        <v>285</v>
      </c>
      <c r="D2817" s="711" t="s">
        <v>5883</v>
      </c>
      <c r="E2817" s="713">
        <v>10.33</v>
      </c>
    </row>
    <row r="2818" spans="1:5">
      <c r="A2818" s="712">
        <v>91599</v>
      </c>
      <c r="B2818" s="711" t="s">
        <v>2390</v>
      </c>
      <c r="C2818" s="711" t="s">
        <v>285</v>
      </c>
      <c r="D2818" s="711" t="s">
        <v>5883</v>
      </c>
      <c r="E2818" s="713">
        <v>7.75</v>
      </c>
    </row>
    <row r="2819" spans="1:5">
      <c r="A2819" s="712">
        <v>91600</v>
      </c>
      <c r="B2819" s="711" t="s">
        <v>2391</v>
      </c>
      <c r="C2819" s="711" t="s">
        <v>285</v>
      </c>
      <c r="D2819" s="711" t="s">
        <v>5883</v>
      </c>
      <c r="E2819" s="713">
        <v>12.54</v>
      </c>
    </row>
    <row r="2820" spans="1:5">
      <c r="A2820" s="712">
        <v>91601</v>
      </c>
      <c r="B2820" s="711" t="s">
        <v>2392</v>
      </c>
      <c r="C2820" s="711" t="s">
        <v>285</v>
      </c>
      <c r="D2820" s="711" t="s">
        <v>5884</v>
      </c>
      <c r="E2820" s="713">
        <v>11.2</v>
      </c>
    </row>
    <row r="2821" spans="1:5">
      <c r="A2821" s="712">
        <v>91602</v>
      </c>
      <c r="B2821" s="711" t="s">
        <v>2393</v>
      </c>
      <c r="C2821" s="711" t="s">
        <v>285</v>
      </c>
      <c r="D2821" s="711" t="s">
        <v>5884</v>
      </c>
      <c r="E2821" s="713">
        <v>10.45</v>
      </c>
    </row>
    <row r="2822" spans="1:5">
      <c r="A2822" s="712">
        <v>91603</v>
      </c>
      <c r="B2822" s="711" t="s">
        <v>2394</v>
      </c>
      <c r="C2822" s="711" t="s">
        <v>285</v>
      </c>
      <c r="D2822" s="711" t="s">
        <v>5884</v>
      </c>
      <c r="E2822" s="713">
        <v>9.86</v>
      </c>
    </row>
    <row r="2823" spans="1:5">
      <c r="A2823" s="712">
        <v>92759</v>
      </c>
      <c r="B2823" s="711" t="s">
        <v>2395</v>
      </c>
      <c r="C2823" s="711" t="s">
        <v>285</v>
      </c>
      <c r="D2823" s="711" t="s">
        <v>5883</v>
      </c>
      <c r="E2823" s="713">
        <v>13.02</v>
      </c>
    </row>
    <row r="2824" spans="1:5">
      <c r="A2824" s="712">
        <v>92760</v>
      </c>
      <c r="B2824" s="711" t="s">
        <v>2396</v>
      </c>
      <c r="C2824" s="711" t="s">
        <v>285</v>
      </c>
      <c r="D2824" s="711" t="s">
        <v>5883</v>
      </c>
      <c r="E2824" s="713">
        <v>12.4</v>
      </c>
    </row>
    <row r="2825" spans="1:5">
      <c r="A2825" s="712">
        <v>92761</v>
      </c>
      <c r="B2825" s="711" t="s">
        <v>2397</v>
      </c>
      <c r="C2825" s="711" t="s">
        <v>285</v>
      </c>
      <c r="D2825" s="711" t="s">
        <v>5883</v>
      </c>
      <c r="E2825" s="713">
        <v>11.72</v>
      </c>
    </row>
    <row r="2826" spans="1:5">
      <c r="A2826" s="712">
        <v>92762</v>
      </c>
      <c r="B2826" s="711" t="s">
        <v>2398</v>
      </c>
      <c r="C2826" s="711" t="s">
        <v>285</v>
      </c>
      <c r="D2826" s="711" t="s">
        <v>5883</v>
      </c>
      <c r="E2826" s="713">
        <v>10.51</v>
      </c>
    </row>
    <row r="2827" spans="1:5">
      <c r="A2827" s="712">
        <v>92763</v>
      </c>
      <c r="B2827" s="711" t="s">
        <v>2399</v>
      </c>
      <c r="C2827" s="711" t="s">
        <v>285</v>
      </c>
      <c r="D2827" s="711" t="s">
        <v>5883</v>
      </c>
      <c r="E2827" s="713">
        <v>8.89</v>
      </c>
    </row>
    <row r="2828" spans="1:5">
      <c r="A2828" s="712">
        <v>92764</v>
      </c>
      <c r="B2828" s="711" t="s">
        <v>2400</v>
      </c>
      <c r="C2828" s="711" t="s">
        <v>285</v>
      </c>
      <c r="D2828" s="711" t="s">
        <v>5883</v>
      </c>
      <c r="E2828" s="713">
        <v>8.5</v>
      </c>
    </row>
    <row r="2829" spans="1:5">
      <c r="A2829" s="712">
        <v>92765</v>
      </c>
      <c r="B2829" s="711" t="s">
        <v>2401</v>
      </c>
      <c r="C2829" s="711" t="s">
        <v>285</v>
      </c>
      <c r="D2829" s="711" t="s">
        <v>5883</v>
      </c>
      <c r="E2829" s="713">
        <v>9.59</v>
      </c>
    </row>
    <row r="2830" spans="1:5">
      <c r="A2830" s="712">
        <v>92766</v>
      </c>
      <c r="B2830" s="711" t="s">
        <v>2402</v>
      </c>
      <c r="C2830" s="711" t="s">
        <v>285</v>
      </c>
      <c r="D2830" s="711" t="s">
        <v>5884</v>
      </c>
      <c r="E2830" s="713">
        <v>9.39</v>
      </c>
    </row>
    <row r="2831" spans="1:5">
      <c r="A2831" s="712">
        <v>92767</v>
      </c>
      <c r="B2831" s="711" t="s">
        <v>2403</v>
      </c>
      <c r="C2831" s="711" t="s">
        <v>285</v>
      </c>
      <c r="D2831" s="711" t="s">
        <v>5883</v>
      </c>
      <c r="E2831" s="713">
        <v>13.19</v>
      </c>
    </row>
    <row r="2832" spans="1:5">
      <c r="A2832" s="712">
        <v>92768</v>
      </c>
      <c r="B2832" s="711" t="s">
        <v>2404</v>
      </c>
      <c r="C2832" s="711" t="s">
        <v>285</v>
      </c>
      <c r="D2832" s="711" t="s">
        <v>5883</v>
      </c>
      <c r="E2832" s="713">
        <v>11.82</v>
      </c>
    </row>
    <row r="2833" spans="1:5">
      <c r="A2833" s="712">
        <v>92769</v>
      </c>
      <c r="B2833" s="711" t="s">
        <v>2405</v>
      </c>
      <c r="C2833" s="711" t="s">
        <v>285</v>
      </c>
      <c r="D2833" s="711" t="s">
        <v>5883</v>
      </c>
      <c r="E2833" s="713">
        <v>11.5</v>
      </c>
    </row>
    <row r="2834" spans="1:5">
      <c r="A2834" s="712">
        <v>92770</v>
      </c>
      <c r="B2834" s="711" t="s">
        <v>2406</v>
      </c>
      <c r="C2834" s="711" t="s">
        <v>285</v>
      </c>
      <c r="D2834" s="711" t="s">
        <v>5883</v>
      </c>
      <c r="E2834" s="713">
        <v>11.02</v>
      </c>
    </row>
    <row r="2835" spans="1:5">
      <c r="A2835" s="712">
        <v>92771</v>
      </c>
      <c r="B2835" s="711" t="s">
        <v>2407</v>
      </c>
      <c r="C2835" s="711" t="s">
        <v>285</v>
      </c>
      <c r="D2835" s="711" t="s">
        <v>5883</v>
      </c>
      <c r="E2835" s="713">
        <v>9.98</v>
      </c>
    </row>
    <row r="2836" spans="1:5">
      <c r="A2836" s="712">
        <v>92772</v>
      </c>
      <c r="B2836" s="711" t="s">
        <v>2408</v>
      </c>
      <c r="C2836" s="711" t="s">
        <v>285</v>
      </c>
      <c r="D2836" s="711" t="s">
        <v>5883</v>
      </c>
      <c r="E2836" s="713">
        <v>8.48</v>
      </c>
    </row>
    <row r="2837" spans="1:5">
      <c r="A2837" s="712">
        <v>92773</v>
      </c>
      <c r="B2837" s="711" t="s">
        <v>2409</v>
      </c>
      <c r="C2837" s="711" t="s">
        <v>285</v>
      </c>
      <c r="D2837" s="711" t="s">
        <v>5884</v>
      </c>
      <c r="E2837" s="713">
        <v>8.1999999999999993</v>
      </c>
    </row>
    <row r="2838" spans="1:5">
      <c r="A2838" s="712">
        <v>92774</v>
      </c>
      <c r="B2838" s="711" t="s">
        <v>2410</v>
      </c>
      <c r="C2838" s="711" t="s">
        <v>285</v>
      </c>
      <c r="D2838" s="711" t="s">
        <v>5884</v>
      </c>
      <c r="E2838" s="713">
        <v>9.3800000000000008</v>
      </c>
    </row>
    <row r="2839" spans="1:5">
      <c r="A2839" s="712">
        <v>92775</v>
      </c>
      <c r="B2839" s="711" t="s">
        <v>2411</v>
      </c>
      <c r="C2839" s="711" t="s">
        <v>285</v>
      </c>
      <c r="D2839" s="711" t="s">
        <v>5883</v>
      </c>
      <c r="E2839" s="713">
        <v>15.37</v>
      </c>
    </row>
    <row r="2840" spans="1:5">
      <c r="A2840" s="712">
        <v>92776</v>
      </c>
      <c r="B2840" s="711" t="s">
        <v>2412</v>
      </c>
      <c r="C2840" s="711" t="s">
        <v>285</v>
      </c>
      <c r="D2840" s="711" t="s">
        <v>5883</v>
      </c>
      <c r="E2840" s="713">
        <v>14.19</v>
      </c>
    </row>
    <row r="2841" spans="1:5">
      <c r="A2841" s="712">
        <v>92777</v>
      </c>
      <c r="B2841" s="711" t="s">
        <v>2413</v>
      </c>
      <c r="C2841" s="711" t="s">
        <v>285</v>
      </c>
      <c r="D2841" s="711" t="s">
        <v>5883</v>
      </c>
      <c r="E2841" s="713">
        <v>13.07</v>
      </c>
    </row>
    <row r="2842" spans="1:5">
      <c r="A2842" s="712">
        <v>92778</v>
      </c>
      <c r="B2842" s="711" t="s">
        <v>2414</v>
      </c>
      <c r="C2842" s="711" t="s">
        <v>285</v>
      </c>
      <c r="D2842" s="711" t="s">
        <v>5883</v>
      </c>
      <c r="E2842" s="713">
        <v>11.51</v>
      </c>
    </row>
    <row r="2843" spans="1:5">
      <c r="A2843" s="712">
        <v>92779</v>
      </c>
      <c r="B2843" s="711" t="s">
        <v>2415</v>
      </c>
      <c r="C2843" s="711" t="s">
        <v>285</v>
      </c>
      <c r="D2843" s="711" t="s">
        <v>5883</v>
      </c>
      <c r="E2843" s="713">
        <v>9.61</v>
      </c>
    </row>
    <row r="2844" spans="1:5">
      <c r="A2844" s="712">
        <v>92780</v>
      </c>
      <c r="B2844" s="711" t="s">
        <v>2416</v>
      </c>
      <c r="C2844" s="711" t="s">
        <v>285</v>
      </c>
      <c r="D2844" s="711" t="s">
        <v>5883</v>
      </c>
      <c r="E2844" s="713">
        <v>8.99</v>
      </c>
    </row>
    <row r="2845" spans="1:5">
      <c r="A2845" s="712">
        <v>92781</v>
      </c>
      <c r="B2845" s="711" t="s">
        <v>2417</v>
      </c>
      <c r="C2845" s="711" t="s">
        <v>285</v>
      </c>
      <c r="D2845" s="711" t="s">
        <v>5883</v>
      </c>
      <c r="E2845" s="713">
        <v>9.92</v>
      </c>
    </row>
    <row r="2846" spans="1:5">
      <c r="A2846" s="712">
        <v>92782</v>
      </c>
      <c r="B2846" s="711" t="s">
        <v>2418</v>
      </c>
      <c r="C2846" s="711" t="s">
        <v>285</v>
      </c>
      <c r="D2846" s="711" t="s">
        <v>5884</v>
      </c>
      <c r="E2846" s="713">
        <v>9.58</v>
      </c>
    </row>
    <row r="2847" spans="1:5">
      <c r="A2847" s="712">
        <v>92783</v>
      </c>
      <c r="B2847" s="711" t="s">
        <v>2419</v>
      </c>
      <c r="C2847" s="711" t="s">
        <v>285</v>
      </c>
      <c r="D2847" s="711" t="s">
        <v>5883</v>
      </c>
      <c r="E2847" s="713">
        <v>15.18</v>
      </c>
    </row>
    <row r="2848" spans="1:5">
      <c r="A2848" s="712">
        <v>92784</v>
      </c>
      <c r="B2848" s="711" t="s">
        <v>2420</v>
      </c>
      <c r="C2848" s="711" t="s">
        <v>285</v>
      </c>
      <c r="D2848" s="711" t="s">
        <v>5883</v>
      </c>
      <c r="E2848" s="713">
        <v>13.45</v>
      </c>
    </row>
    <row r="2849" spans="1:5">
      <c r="A2849" s="712">
        <v>92785</v>
      </c>
      <c r="B2849" s="711" t="s">
        <v>2421</v>
      </c>
      <c r="C2849" s="711" t="s">
        <v>285</v>
      </c>
      <c r="D2849" s="711" t="s">
        <v>5883</v>
      </c>
      <c r="E2849" s="713">
        <v>12.72</v>
      </c>
    </row>
    <row r="2850" spans="1:5">
      <c r="A2850" s="712">
        <v>92786</v>
      </c>
      <c r="B2850" s="711" t="s">
        <v>2422</v>
      </c>
      <c r="C2850" s="711" t="s">
        <v>285</v>
      </c>
      <c r="D2850" s="711" t="s">
        <v>5883</v>
      </c>
      <c r="E2850" s="713">
        <v>11.92</v>
      </c>
    </row>
    <row r="2851" spans="1:5">
      <c r="A2851" s="712">
        <v>92787</v>
      </c>
      <c r="B2851" s="711" t="s">
        <v>2423</v>
      </c>
      <c r="C2851" s="711" t="s">
        <v>285</v>
      </c>
      <c r="D2851" s="711" t="s">
        <v>5883</v>
      </c>
      <c r="E2851" s="713">
        <v>10.63</v>
      </c>
    </row>
    <row r="2852" spans="1:5">
      <c r="A2852" s="712">
        <v>92788</v>
      </c>
      <c r="B2852" s="711" t="s">
        <v>2424</v>
      </c>
      <c r="C2852" s="711" t="s">
        <v>285</v>
      </c>
      <c r="D2852" s="711" t="s">
        <v>5883</v>
      </c>
      <c r="E2852" s="713">
        <v>8.94</v>
      </c>
    </row>
    <row r="2853" spans="1:5">
      <c r="A2853" s="712">
        <v>92789</v>
      </c>
      <c r="B2853" s="711" t="s">
        <v>2425</v>
      </c>
      <c r="C2853" s="711" t="s">
        <v>285</v>
      </c>
      <c r="D2853" s="711" t="s">
        <v>5884</v>
      </c>
      <c r="E2853" s="713">
        <v>8.5</v>
      </c>
    </row>
    <row r="2854" spans="1:5">
      <c r="A2854" s="712">
        <v>92790</v>
      </c>
      <c r="B2854" s="711" t="s">
        <v>2426</v>
      </c>
      <c r="C2854" s="711" t="s">
        <v>285</v>
      </c>
      <c r="D2854" s="711" t="s">
        <v>5884</v>
      </c>
      <c r="E2854" s="713">
        <v>9.56</v>
      </c>
    </row>
    <row r="2855" spans="1:5">
      <c r="A2855" s="712">
        <v>92791</v>
      </c>
      <c r="B2855" s="711" t="s">
        <v>2427</v>
      </c>
      <c r="C2855" s="711" t="s">
        <v>285</v>
      </c>
      <c r="D2855" s="711" t="s">
        <v>5884</v>
      </c>
      <c r="E2855" s="713">
        <v>9.58</v>
      </c>
    </row>
    <row r="2856" spans="1:5">
      <c r="A2856" s="712">
        <v>92792</v>
      </c>
      <c r="B2856" s="711" t="s">
        <v>839</v>
      </c>
      <c r="C2856" s="711" t="s">
        <v>285</v>
      </c>
      <c r="D2856" s="711" t="s">
        <v>5884</v>
      </c>
      <c r="E2856" s="713">
        <v>9.68</v>
      </c>
    </row>
    <row r="2857" spans="1:5">
      <c r="A2857" s="712">
        <v>92793</v>
      </c>
      <c r="B2857" s="711" t="s">
        <v>848</v>
      </c>
      <c r="C2857" s="711" t="s">
        <v>285</v>
      </c>
      <c r="D2857" s="711" t="s">
        <v>5884</v>
      </c>
      <c r="E2857" s="713">
        <v>9.6</v>
      </c>
    </row>
    <row r="2858" spans="1:5">
      <c r="A2858" s="712">
        <v>92794</v>
      </c>
      <c r="B2858" s="711" t="s">
        <v>2428</v>
      </c>
      <c r="C2858" s="711" t="s">
        <v>285</v>
      </c>
      <c r="D2858" s="711" t="s">
        <v>5884</v>
      </c>
      <c r="E2858" s="713">
        <v>8.83</v>
      </c>
    </row>
    <row r="2859" spans="1:5">
      <c r="A2859" s="712">
        <v>92795</v>
      </c>
      <c r="B2859" s="711" t="s">
        <v>2429</v>
      </c>
      <c r="C2859" s="711" t="s">
        <v>285</v>
      </c>
      <c r="D2859" s="711" t="s">
        <v>5884</v>
      </c>
      <c r="E2859" s="713">
        <v>7.57</v>
      </c>
    </row>
    <row r="2860" spans="1:5">
      <c r="A2860" s="712">
        <v>92796</v>
      </c>
      <c r="B2860" s="711" t="s">
        <v>2430</v>
      </c>
      <c r="C2860" s="711" t="s">
        <v>285</v>
      </c>
      <c r="D2860" s="711" t="s">
        <v>5884</v>
      </c>
      <c r="E2860" s="713">
        <v>7.49</v>
      </c>
    </row>
    <row r="2861" spans="1:5">
      <c r="A2861" s="712">
        <v>92797</v>
      </c>
      <c r="B2861" s="711" t="s">
        <v>2431</v>
      </c>
      <c r="C2861" s="711" t="s">
        <v>285</v>
      </c>
      <c r="D2861" s="711" t="s">
        <v>5884</v>
      </c>
      <c r="E2861" s="713">
        <v>8.82</v>
      </c>
    </row>
    <row r="2862" spans="1:5">
      <c r="A2862" s="712">
        <v>92798</v>
      </c>
      <c r="B2862" s="711" t="s">
        <v>2432</v>
      </c>
      <c r="C2862" s="711" t="s">
        <v>285</v>
      </c>
      <c r="D2862" s="711" t="s">
        <v>5884</v>
      </c>
      <c r="E2862" s="713">
        <v>8.8000000000000007</v>
      </c>
    </row>
    <row r="2863" spans="1:5">
      <c r="A2863" s="712">
        <v>92799</v>
      </c>
      <c r="B2863" s="711" t="s">
        <v>2433</v>
      </c>
      <c r="C2863" s="711" t="s">
        <v>285</v>
      </c>
      <c r="D2863" s="711" t="s">
        <v>5884</v>
      </c>
      <c r="E2863" s="713">
        <v>9.9600000000000009</v>
      </c>
    </row>
    <row r="2864" spans="1:5">
      <c r="A2864" s="712">
        <v>92800</v>
      </c>
      <c r="B2864" s="711" t="s">
        <v>2434</v>
      </c>
      <c r="C2864" s="711" t="s">
        <v>285</v>
      </c>
      <c r="D2864" s="711" t="s">
        <v>5884</v>
      </c>
      <c r="E2864" s="713">
        <v>9.15</v>
      </c>
    </row>
    <row r="2865" spans="1:5">
      <c r="A2865" s="712">
        <v>92801</v>
      </c>
      <c r="B2865" s="711" t="s">
        <v>2435</v>
      </c>
      <c r="C2865" s="711" t="s">
        <v>285</v>
      </c>
      <c r="D2865" s="711" t="s">
        <v>5884</v>
      </c>
      <c r="E2865" s="713">
        <v>9.43</v>
      </c>
    </row>
    <row r="2866" spans="1:5">
      <c r="A2866" s="712">
        <v>92802</v>
      </c>
      <c r="B2866" s="711" t="s">
        <v>2436</v>
      </c>
      <c r="C2866" s="711" t="s">
        <v>285</v>
      </c>
      <c r="D2866" s="711" t="s">
        <v>5884</v>
      </c>
      <c r="E2866" s="713">
        <v>9.4499999999999993</v>
      </c>
    </row>
    <row r="2867" spans="1:5">
      <c r="A2867" s="712">
        <v>92803</v>
      </c>
      <c r="B2867" s="711" t="s">
        <v>2437</v>
      </c>
      <c r="C2867" s="711" t="s">
        <v>285</v>
      </c>
      <c r="D2867" s="711" t="s">
        <v>5884</v>
      </c>
      <c r="E2867" s="713">
        <v>8.75</v>
      </c>
    </row>
    <row r="2868" spans="1:5">
      <c r="A2868" s="712">
        <v>92804</v>
      </c>
      <c r="B2868" s="711" t="s">
        <v>2438</v>
      </c>
      <c r="C2868" s="711" t="s">
        <v>285</v>
      </c>
      <c r="D2868" s="711" t="s">
        <v>5884</v>
      </c>
      <c r="E2868" s="713">
        <v>7.52</v>
      </c>
    </row>
    <row r="2869" spans="1:5">
      <c r="A2869" s="712">
        <v>92805</v>
      </c>
      <c r="B2869" s="711" t="s">
        <v>2439</v>
      </c>
      <c r="C2869" s="711" t="s">
        <v>285</v>
      </c>
      <c r="D2869" s="711" t="s">
        <v>5884</v>
      </c>
      <c r="E2869" s="713">
        <v>7.47</v>
      </c>
    </row>
    <row r="2870" spans="1:5">
      <c r="A2870" s="712">
        <v>92806</v>
      </c>
      <c r="B2870" s="711" t="s">
        <v>2440</v>
      </c>
      <c r="C2870" s="711" t="s">
        <v>285</v>
      </c>
      <c r="D2870" s="711" t="s">
        <v>5884</v>
      </c>
      <c r="E2870" s="713">
        <v>8.8000000000000007</v>
      </c>
    </row>
    <row r="2871" spans="1:5">
      <c r="A2871" s="712">
        <v>92875</v>
      </c>
      <c r="B2871" s="711" t="s">
        <v>2441</v>
      </c>
      <c r="C2871" s="711" t="s">
        <v>285</v>
      </c>
      <c r="D2871" s="711" t="s">
        <v>5884</v>
      </c>
      <c r="E2871" s="713">
        <v>8.8800000000000008</v>
      </c>
    </row>
    <row r="2872" spans="1:5">
      <c r="A2872" s="712">
        <v>92876</v>
      </c>
      <c r="B2872" s="711" t="s">
        <v>2442</v>
      </c>
      <c r="C2872" s="711" t="s">
        <v>285</v>
      </c>
      <c r="D2872" s="711" t="s">
        <v>5884</v>
      </c>
      <c r="E2872" s="713">
        <v>8.73</v>
      </c>
    </row>
    <row r="2873" spans="1:5">
      <c r="A2873" s="712">
        <v>92877</v>
      </c>
      <c r="B2873" s="711" t="s">
        <v>2443</v>
      </c>
      <c r="C2873" s="711" t="s">
        <v>285</v>
      </c>
      <c r="D2873" s="711" t="s">
        <v>5884</v>
      </c>
      <c r="E2873" s="713">
        <v>9.48</v>
      </c>
    </row>
    <row r="2874" spans="1:5">
      <c r="A2874" s="712">
        <v>92878</v>
      </c>
      <c r="B2874" s="711" t="s">
        <v>2444</v>
      </c>
      <c r="C2874" s="711" t="s">
        <v>285</v>
      </c>
      <c r="D2874" s="711" t="s">
        <v>5884</v>
      </c>
      <c r="E2874" s="713">
        <v>9.36</v>
      </c>
    </row>
    <row r="2875" spans="1:5">
      <c r="A2875" s="712">
        <v>92879</v>
      </c>
      <c r="B2875" s="711" t="s">
        <v>2445</v>
      </c>
      <c r="C2875" s="711" t="s">
        <v>285</v>
      </c>
      <c r="D2875" s="711" t="s">
        <v>5884</v>
      </c>
      <c r="E2875" s="713">
        <v>9.2799999999999994</v>
      </c>
    </row>
    <row r="2876" spans="1:5">
      <c r="A2876" s="712">
        <v>92880</v>
      </c>
      <c r="B2876" s="711" t="s">
        <v>2446</v>
      </c>
      <c r="C2876" s="711" t="s">
        <v>285</v>
      </c>
      <c r="D2876" s="711" t="s">
        <v>5884</v>
      </c>
      <c r="E2876" s="713">
        <v>9.5</v>
      </c>
    </row>
    <row r="2877" spans="1:5">
      <c r="A2877" s="712">
        <v>92881</v>
      </c>
      <c r="B2877" s="711" t="s">
        <v>2447</v>
      </c>
      <c r="C2877" s="711" t="s">
        <v>285</v>
      </c>
      <c r="D2877" s="711" t="s">
        <v>5884</v>
      </c>
      <c r="E2877" s="713">
        <v>9.48</v>
      </c>
    </row>
    <row r="2878" spans="1:5">
      <c r="A2878" s="712">
        <v>92882</v>
      </c>
      <c r="B2878" s="711" t="s">
        <v>2448</v>
      </c>
      <c r="C2878" s="711" t="s">
        <v>285</v>
      </c>
      <c r="D2878" s="711" t="s">
        <v>5883</v>
      </c>
      <c r="E2878" s="713">
        <v>11.6</v>
      </c>
    </row>
    <row r="2879" spans="1:5">
      <c r="A2879" s="712">
        <v>92883</v>
      </c>
      <c r="B2879" s="711" t="s">
        <v>2449</v>
      </c>
      <c r="C2879" s="711" t="s">
        <v>285</v>
      </c>
      <c r="D2879" s="711" t="s">
        <v>5883</v>
      </c>
      <c r="E2879" s="713">
        <v>10.85</v>
      </c>
    </row>
    <row r="2880" spans="1:5">
      <c r="A2880" s="712">
        <v>92884</v>
      </c>
      <c r="B2880" s="711" t="s">
        <v>2450</v>
      </c>
      <c r="C2880" s="711" t="s">
        <v>285</v>
      </c>
      <c r="D2880" s="711" t="s">
        <v>5883</v>
      </c>
      <c r="E2880" s="713">
        <v>11.16</v>
      </c>
    </row>
    <row r="2881" spans="1:5">
      <c r="A2881" s="712">
        <v>92885</v>
      </c>
      <c r="B2881" s="711" t="s">
        <v>2451</v>
      </c>
      <c r="C2881" s="711" t="s">
        <v>285</v>
      </c>
      <c r="D2881" s="711" t="s">
        <v>5883</v>
      </c>
      <c r="E2881" s="713">
        <v>10.68</v>
      </c>
    </row>
    <row r="2882" spans="1:5">
      <c r="A2882" s="712">
        <v>92886</v>
      </c>
      <c r="B2882" s="711" t="s">
        <v>2452</v>
      </c>
      <c r="C2882" s="711" t="s">
        <v>285</v>
      </c>
      <c r="D2882" s="711" t="s">
        <v>5883</v>
      </c>
      <c r="E2882" s="713">
        <v>10.29</v>
      </c>
    </row>
    <row r="2883" spans="1:5">
      <c r="A2883" s="712">
        <v>92887</v>
      </c>
      <c r="B2883" s="711" t="s">
        <v>2453</v>
      </c>
      <c r="C2883" s="711" t="s">
        <v>285</v>
      </c>
      <c r="D2883" s="711" t="s">
        <v>5883</v>
      </c>
      <c r="E2883" s="713">
        <v>10.27</v>
      </c>
    </row>
    <row r="2884" spans="1:5">
      <c r="A2884" s="712">
        <v>92888</v>
      </c>
      <c r="B2884" s="711" t="s">
        <v>2454</v>
      </c>
      <c r="C2884" s="711" t="s">
        <v>285</v>
      </c>
      <c r="D2884" s="711" t="s">
        <v>5884</v>
      </c>
      <c r="E2884" s="713">
        <v>10.07</v>
      </c>
    </row>
    <row r="2885" spans="1:5">
      <c r="A2885" s="712">
        <v>92915</v>
      </c>
      <c r="B2885" s="711" t="s">
        <v>2455</v>
      </c>
      <c r="C2885" s="711" t="s">
        <v>285</v>
      </c>
      <c r="D2885" s="711" t="s">
        <v>5883</v>
      </c>
      <c r="E2885" s="713">
        <v>14.19</v>
      </c>
    </row>
    <row r="2886" spans="1:5">
      <c r="A2886" s="712">
        <v>92916</v>
      </c>
      <c r="B2886" s="711" t="s">
        <v>2456</v>
      </c>
      <c r="C2886" s="711" t="s">
        <v>285</v>
      </c>
      <c r="D2886" s="711" t="s">
        <v>5883</v>
      </c>
      <c r="E2886" s="713">
        <v>13.3</v>
      </c>
    </row>
    <row r="2887" spans="1:5">
      <c r="A2887" s="712">
        <v>92917</v>
      </c>
      <c r="B2887" s="711" t="s">
        <v>2457</v>
      </c>
      <c r="C2887" s="711" t="s">
        <v>285</v>
      </c>
      <c r="D2887" s="711" t="s">
        <v>5883</v>
      </c>
      <c r="E2887" s="713">
        <v>12.4</v>
      </c>
    </row>
    <row r="2888" spans="1:5">
      <c r="A2888" s="712">
        <v>92919</v>
      </c>
      <c r="B2888" s="711" t="s">
        <v>2458</v>
      </c>
      <c r="C2888" s="711" t="s">
        <v>285</v>
      </c>
      <c r="D2888" s="711" t="s">
        <v>5883</v>
      </c>
      <c r="E2888" s="713">
        <v>11.01</v>
      </c>
    </row>
    <row r="2889" spans="1:5">
      <c r="A2889" s="712">
        <v>92921</v>
      </c>
      <c r="B2889" s="711" t="s">
        <v>2459</v>
      </c>
      <c r="C2889" s="711" t="s">
        <v>285</v>
      </c>
      <c r="D2889" s="711" t="s">
        <v>5883</v>
      </c>
      <c r="E2889" s="713">
        <v>9.25</v>
      </c>
    </row>
    <row r="2890" spans="1:5">
      <c r="A2890" s="712">
        <v>92922</v>
      </c>
      <c r="B2890" s="711" t="s">
        <v>2460</v>
      </c>
      <c r="C2890" s="711" t="s">
        <v>285</v>
      </c>
      <c r="D2890" s="711" t="s">
        <v>5883</v>
      </c>
      <c r="E2890" s="713">
        <v>8.74</v>
      </c>
    </row>
    <row r="2891" spans="1:5">
      <c r="A2891" s="712">
        <v>92923</v>
      </c>
      <c r="B2891" s="711" t="s">
        <v>2461</v>
      </c>
      <c r="C2891" s="711" t="s">
        <v>285</v>
      </c>
      <c r="D2891" s="711" t="s">
        <v>5883</v>
      </c>
      <c r="E2891" s="713">
        <v>9.76</v>
      </c>
    </row>
    <row r="2892" spans="1:5">
      <c r="A2892" s="712">
        <v>92924</v>
      </c>
      <c r="B2892" s="711" t="s">
        <v>2462</v>
      </c>
      <c r="C2892" s="711" t="s">
        <v>285</v>
      </c>
      <c r="D2892" s="711" t="s">
        <v>5884</v>
      </c>
      <c r="E2892" s="713">
        <v>9.49</v>
      </c>
    </row>
    <row r="2893" spans="1:5">
      <c r="A2893" s="712">
        <v>95445</v>
      </c>
      <c r="B2893" s="711" t="s">
        <v>2463</v>
      </c>
      <c r="C2893" s="711" t="s">
        <v>285</v>
      </c>
      <c r="D2893" s="711" t="s">
        <v>5884</v>
      </c>
      <c r="E2893" s="713">
        <v>7.89</v>
      </c>
    </row>
    <row r="2894" spans="1:5">
      <c r="A2894" s="712">
        <v>95446</v>
      </c>
      <c r="B2894" s="711" t="s">
        <v>2464</v>
      </c>
      <c r="C2894" s="711" t="s">
        <v>285</v>
      </c>
      <c r="D2894" s="711" t="s">
        <v>5884</v>
      </c>
      <c r="E2894" s="713">
        <v>8.58</v>
      </c>
    </row>
    <row r="2895" spans="1:5">
      <c r="A2895" s="712">
        <v>95448</v>
      </c>
      <c r="B2895" s="711" t="s">
        <v>2465</v>
      </c>
      <c r="C2895" s="711" t="s">
        <v>285</v>
      </c>
      <c r="D2895" s="711" t="s">
        <v>5884</v>
      </c>
      <c r="E2895" s="713">
        <v>9.68</v>
      </c>
    </row>
    <row r="2896" spans="1:5">
      <c r="A2896" s="712">
        <v>95576</v>
      </c>
      <c r="B2896" s="711" t="s">
        <v>2466</v>
      </c>
      <c r="C2896" s="711" t="s">
        <v>285</v>
      </c>
      <c r="D2896" s="711" t="s">
        <v>5884</v>
      </c>
      <c r="E2896" s="713">
        <v>11.86</v>
      </c>
    </row>
    <row r="2897" spans="1:5">
      <c r="A2897" s="712">
        <v>95577</v>
      </c>
      <c r="B2897" s="711" t="s">
        <v>2467</v>
      </c>
      <c r="C2897" s="711" t="s">
        <v>285</v>
      </c>
      <c r="D2897" s="711" t="s">
        <v>5884</v>
      </c>
      <c r="E2897" s="713">
        <v>10.71</v>
      </c>
    </row>
    <row r="2898" spans="1:5">
      <c r="A2898" s="712">
        <v>95578</v>
      </c>
      <c r="B2898" s="711" t="s">
        <v>2468</v>
      </c>
      <c r="C2898" s="711" t="s">
        <v>285</v>
      </c>
      <c r="D2898" s="711" t="s">
        <v>5884</v>
      </c>
      <c r="E2898" s="713">
        <v>9.14</v>
      </c>
    </row>
    <row r="2899" spans="1:5">
      <c r="A2899" s="712">
        <v>95579</v>
      </c>
      <c r="B2899" s="711" t="s">
        <v>2469</v>
      </c>
      <c r="C2899" s="711" t="s">
        <v>285</v>
      </c>
      <c r="D2899" s="711" t="s">
        <v>5884</v>
      </c>
      <c r="E2899" s="713">
        <v>8.7799999999999994</v>
      </c>
    </row>
    <row r="2900" spans="1:5">
      <c r="A2900" s="712">
        <v>95580</v>
      </c>
      <c r="B2900" s="711" t="s">
        <v>2470</v>
      </c>
      <c r="C2900" s="711" t="s">
        <v>285</v>
      </c>
      <c r="D2900" s="711" t="s">
        <v>5884</v>
      </c>
      <c r="E2900" s="713">
        <v>9.92</v>
      </c>
    </row>
    <row r="2901" spans="1:5">
      <c r="A2901" s="712">
        <v>95581</v>
      </c>
      <c r="B2901" s="711" t="s">
        <v>2471</v>
      </c>
      <c r="C2901" s="711" t="s">
        <v>285</v>
      </c>
      <c r="D2901" s="711" t="s">
        <v>5884</v>
      </c>
      <c r="E2901" s="713">
        <v>9.74</v>
      </c>
    </row>
    <row r="2902" spans="1:5">
      <c r="A2902" s="712">
        <v>95582</v>
      </c>
      <c r="B2902" s="711" t="s">
        <v>2472</v>
      </c>
      <c r="C2902" s="711" t="s">
        <v>285</v>
      </c>
      <c r="D2902" s="711" t="s">
        <v>5884</v>
      </c>
      <c r="E2902" s="713">
        <v>10.49</v>
      </c>
    </row>
    <row r="2903" spans="1:5">
      <c r="A2903" s="712">
        <v>95583</v>
      </c>
      <c r="B2903" s="711" t="s">
        <v>2473</v>
      </c>
      <c r="C2903" s="711" t="s">
        <v>285</v>
      </c>
      <c r="D2903" s="711" t="s">
        <v>5884</v>
      </c>
      <c r="E2903" s="713">
        <v>14.48</v>
      </c>
    </row>
    <row r="2904" spans="1:5">
      <c r="A2904" s="712">
        <v>95584</v>
      </c>
      <c r="B2904" s="711" t="s">
        <v>2474</v>
      </c>
      <c r="C2904" s="711" t="s">
        <v>285</v>
      </c>
      <c r="D2904" s="711" t="s">
        <v>5884</v>
      </c>
      <c r="E2904" s="713">
        <v>12.8</v>
      </c>
    </row>
    <row r="2905" spans="1:5">
      <c r="A2905" s="712">
        <v>95585</v>
      </c>
      <c r="B2905" s="711" t="s">
        <v>2475</v>
      </c>
      <c r="C2905" s="711" t="s">
        <v>285</v>
      </c>
      <c r="D2905" s="711" t="s">
        <v>5884</v>
      </c>
      <c r="E2905" s="713">
        <v>12.26</v>
      </c>
    </row>
    <row r="2906" spans="1:5">
      <c r="A2906" s="712">
        <v>95586</v>
      </c>
      <c r="B2906" s="711" t="s">
        <v>2476</v>
      </c>
      <c r="C2906" s="711" t="s">
        <v>285</v>
      </c>
      <c r="D2906" s="711" t="s">
        <v>5884</v>
      </c>
      <c r="E2906" s="713">
        <v>11.01</v>
      </c>
    </row>
    <row r="2907" spans="1:5">
      <c r="A2907" s="712">
        <v>95587</v>
      </c>
      <c r="B2907" s="711" t="s">
        <v>2477</v>
      </c>
      <c r="C2907" s="711" t="s">
        <v>285</v>
      </c>
      <c r="D2907" s="711" t="s">
        <v>5884</v>
      </c>
      <c r="E2907" s="713">
        <v>9.41</v>
      </c>
    </row>
    <row r="2908" spans="1:5">
      <c r="A2908" s="712">
        <v>95588</v>
      </c>
      <c r="B2908" s="711" t="s">
        <v>2478</v>
      </c>
      <c r="C2908" s="711" t="s">
        <v>285</v>
      </c>
      <c r="D2908" s="711" t="s">
        <v>5884</v>
      </c>
      <c r="E2908" s="713">
        <v>8.98</v>
      </c>
    </row>
    <row r="2909" spans="1:5">
      <c r="A2909" s="712">
        <v>95589</v>
      </c>
      <c r="B2909" s="711" t="s">
        <v>2479</v>
      </c>
      <c r="C2909" s="711" t="s">
        <v>285</v>
      </c>
      <c r="D2909" s="711" t="s">
        <v>5884</v>
      </c>
      <c r="E2909" s="713">
        <v>10.09</v>
      </c>
    </row>
    <row r="2910" spans="1:5">
      <c r="A2910" s="712">
        <v>95590</v>
      </c>
      <c r="B2910" s="711" t="s">
        <v>2480</v>
      </c>
      <c r="C2910" s="711" t="s">
        <v>285</v>
      </c>
      <c r="D2910" s="711" t="s">
        <v>5884</v>
      </c>
      <c r="E2910" s="713">
        <v>9.8800000000000008</v>
      </c>
    </row>
    <row r="2911" spans="1:5">
      <c r="A2911" s="712">
        <v>95591</v>
      </c>
      <c r="B2911" s="711" t="s">
        <v>2481</v>
      </c>
      <c r="C2911" s="711" t="s">
        <v>285</v>
      </c>
      <c r="D2911" s="711" t="s">
        <v>5884</v>
      </c>
      <c r="E2911" s="713">
        <v>10.58</v>
      </c>
    </row>
    <row r="2912" spans="1:5">
      <c r="A2912" s="712">
        <v>95592</v>
      </c>
      <c r="B2912" s="711" t="s">
        <v>2482</v>
      </c>
      <c r="C2912" s="711" t="s">
        <v>285</v>
      </c>
      <c r="D2912" s="711" t="s">
        <v>5884</v>
      </c>
      <c r="E2912" s="713">
        <v>17.43</v>
      </c>
    </row>
    <row r="2913" spans="1:5">
      <c r="A2913" s="712">
        <v>95593</v>
      </c>
      <c r="B2913" s="711" t="s">
        <v>2483</v>
      </c>
      <c r="C2913" s="711" t="s">
        <v>285</v>
      </c>
      <c r="D2913" s="711" t="s">
        <v>5884</v>
      </c>
      <c r="E2913" s="713">
        <v>14.66</v>
      </c>
    </row>
    <row r="2914" spans="1:5">
      <c r="A2914" s="712">
        <v>95943</v>
      </c>
      <c r="B2914" s="711" t="s">
        <v>6521</v>
      </c>
      <c r="C2914" s="711" t="s">
        <v>285</v>
      </c>
      <c r="D2914" s="711" t="s">
        <v>5883</v>
      </c>
      <c r="E2914" s="713">
        <v>18.2</v>
      </c>
    </row>
    <row r="2915" spans="1:5">
      <c r="A2915" s="712">
        <v>95944</v>
      </c>
      <c r="B2915" s="711" t="s">
        <v>6522</v>
      </c>
      <c r="C2915" s="711" t="s">
        <v>285</v>
      </c>
      <c r="D2915" s="711" t="s">
        <v>5883</v>
      </c>
      <c r="E2915" s="713">
        <v>16.84</v>
      </c>
    </row>
    <row r="2916" spans="1:5">
      <c r="A2916" s="712">
        <v>95945</v>
      </c>
      <c r="B2916" s="711" t="s">
        <v>6523</v>
      </c>
      <c r="C2916" s="711" t="s">
        <v>285</v>
      </c>
      <c r="D2916" s="711" t="s">
        <v>5883</v>
      </c>
      <c r="E2916" s="713">
        <v>13.99</v>
      </c>
    </row>
    <row r="2917" spans="1:5">
      <c r="A2917" s="712">
        <v>95946</v>
      </c>
      <c r="B2917" s="711" t="s">
        <v>6524</v>
      </c>
      <c r="C2917" s="711" t="s">
        <v>285</v>
      </c>
      <c r="D2917" s="711" t="s">
        <v>5883</v>
      </c>
      <c r="E2917" s="713">
        <v>11.37</v>
      </c>
    </row>
    <row r="2918" spans="1:5">
      <c r="A2918" s="712">
        <v>95947</v>
      </c>
      <c r="B2918" s="711" t="s">
        <v>6525</v>
      </c>
      <c r="C2918" s="711" t="s">
        <v>285</v>
      </c>
      <c r="D2918" s="711" t="s">
        <v>5883</v>
      </c>
      <c r="E2918" s="713">
        <v>8.91</v>
      </c>
    </row>
    <row r="2919" spans="1:5">
      <c r="A2919" s="712">
        <v>95948</v>
      </c>
      <c r="B2919" s="711" t="s">
        <v>6526</v>
      </c>
      <c r="C2919" s="711" t="s">
        <v>285</v>
      </c>
      <c r="D2919" s="711" t="s">
        <v>5883</v>
      </c>
      <c r="E2919" s="713">
        <v>8.01</v>
      </c>
    </row>
    <row r="2920" spans="1:5">
      <c r="A2920" s="712">
        <v>96544</v>
      </c>
      <c r="B2920" s="711" t="s">
        <v>847</v>
      </c>
      <c r="C2920" s="711" t="s">
        <v>285</v>
      </c>
      <c r="D2920" s="711" t="s">
        <v>5883</v>
      </c>
      <c r="E2920" s="713">
        <v>14.15</v>
      </c>
    </row>
    <row r="2921" spans="1:5">
      <c r="A2921" s="712">
        <v>96545</v>
      </c>
      <c r="B2921" s="711" t="s">
        <v>840</v>
      </c>
      <c r="C2921" s="711" t="s">
        <v>285</v>
      </c>
      <c r="D2921" s="711" t="s">
        <v>5883</v>
      </c>
      <c r="E2921" s="713">
        <v>13.07</v>
      </c>
    </row>
    <row r="2922" spans="1:5">
      <c r="A2922" s="712">
        <v>96546</v>
      </c>
      <c r="B2922" s="711" t="s">
        <v>2484</v>
      </c>
      <c r="C2922" s="711" t="s">
        <v>285</v>
      </c>
      <c r="D2922" s="711" t="s">
        <v>5883</v>
      </c>
      <c r="E2922" s="713">
        <v>11.57</v>
      </c>
    </row>
    <row r="2923" spans="1:5">
      <c r="A2923" s="712">
        <v>96547</v>
      </c>
      <c r="B2923" s="711" t="s">
        <v>2485</v>
      </c>
      <c r="C2923" s="711" t="s">
        <v>285</v>
      </c>
      <c r="D2923" s="711" t="s">
        <v>5883</v>
      </c>
      <c r="E2923" s="713">
        <v>9.74</v>
      </c>
    </row>
    <row r="2924" spans="1:5">
      <c r="A2924" s="712">
        <v>96548</v>
      </c>
      <c r="B2924" s="711" t="s">
        <v>2486</v>
      </c>
      <c r="C2924" s="711" t="s">
        <v>285</v>
      </c>
      <c r="D2924" s="711" t="s">
        <v>5883</v>
      </c>
      <c r="E2924" s="713">
        <v>9.16</v>
      </c>
    </row>
    <row r="2925" spans="1:5">
      <c r="A2925" s="712">
        <v>96549</v>
      </c>
      <c r="B2925" s="711" t="s">
        <v>2487</v>
      </c>
      <c r="C2925" s="711" t="s">
        <v>285</v>
      </c>
      <c r="D2925" s="711" t="s">
        <v>5883</v>
      </c>
      <c r="E2925" s="713">
        <v>10.15</v>
      </c>
    </row>
    <row r="2926" spans="1:5">
      <c r="A2926" s="712">
        <v>96550</v>
      </c>
      <c r="B2926" s="711" t="s">
        <v>2488</v>
      </c>
      <c r="C2926" s="711" t="s">
        <v>285</v>
      </c>
      <c r="D2926" s="711" t="s">
        <v>5883</v>
      </c>
      <c r="E2926" s="713">
        <v>9.84</v>
      </c>
    </row>
    <row r="2927" spans="1:5">
      <c r="A2927" s="712">
        <v>100066</v>
      </c>
      <c r="B2927" s="711" t="s">
        <v>2489</v>
      </c>
      <c r="C2927" s="711" t="s">
        <v>285</v>
      </c>
      <c r="D2927" s="711" t="s">
        <v>5883</v>
      </c>
      <c r="E2927" s="713">
        <v>10.47</v>
      </c>
    </row>
    <row r="2928" spans="1:5">
      <c r="A2928" s="712">
        <v>100067</v>
      </c>
      <c r="B2928" s="711" t="s">
        <v>2490</v>
      </c>
      <c r="C2928" s="711" t="s">
        <v>285</v>
      </c>
      <c r="D2928" s="711" t="s">
        <v>5884</v>
      </c>
      <c r="E2928" s="713">
        <v>10.78</v>
      </c>
    </row>
    <row r="2929" spans="1:5">
      <c r="A2929" s="712">
        <v>100068</v>
      </c>
      <c r="B2929" s="711" t="s">
        <v>2491</v>
      </c>
      <c r="C2929" s="711" t="s">
        <v>285</v>
      </c>
      <c r="D2929" s="711" t="s">
        <v>5884</v>
      </c>
      <c r="E2929" s="713">
        <v>8.4499999999999993</v>
      </c>
    </row>
    <row r="2930" spans="1:5">
      <c r="A2930" s="712">
        <v>89993</v>
      </c>
      <c r="B2930" s="711" t="s">
        <v>846</v>
      </c>
      <c r="C2930" s="711" t="s">
        <v>424</v>
      </c>
      <c r="D2930" s="711" t="s">
        <v>5884</v>
      </c>
      <c r="E2930" s="713">
        <v>710.56</v>
      </c>
    </row>
    <row r="2931" spans="1:5">
      <c r="A2931" s="712">
        <v>89994</v>
      </c>
      <c r="B2931" s="711" t="s">
        <v>2492</v>
      </c>
      <c r="C2931" s="711" t="s">
        <v>424</v>
      </c>
      <c r="D2931" s="711" t="s">
        <v>5884</v>
      </c>
      <c r="E2931" s="713">
        <v>603.07000000000005</v>
      </c>
    </row>
    <row r="2932" spans="1:5">
      <c r="A2932" s="712">
        <v>89995</v>
      </c>
      <c r="B2932" s="711" t="s">
        <v>2493</v>
      </c>
      <c r="C2932" s="711" t="s">
        <v>424</v>
      </c>
      <c r="D2932" s="711" t="s">
        <v>5884</v>
      </c>
      <c r="E2932" s="713">
        <v>683.06</v>
      </c>
    </row>
    <row r="2933" spans="1:5">
      <c r="A2933" s="712">
        <v>90278</v>
      </c>
      <c r="B2933" s="711" t="s">
        <v>2494</v>
      </c>
      <c r="C2933" s="711" t="s">
        <v>424</v>
      </c>
      <c r="D2933" s="711" t="s">
        <v>5884</v>
      </c>
      <c r="E2933" s="713">
        <v>362.56</v>
      </c>
    </row>
    <row r="2934" spans="1:5">
      <c r="A2934" s="712">
        <v>90279</v>
      </c>
      <c r="B2934" s="711" t="s">
        <v>2495</v>
      </c>
      <c r="C2934" s="711" t="s">
        <v>424</v>
      </c>
      <c r="D2934" s="711" t="s">
        <v>5884</v>
      </c>
      <c r="E2934" s="713">
        <v>375.82</v>
      </c>
    </row>
    <row r="2935" spans="1:5">
      <c r="A2935" s="712">
        <v>90280</v>
      </c>
      <c r="B2935" s="711" t="s">
        <v>2496</v>
      </c>
      <c r="C2935" s="711" t="s">
        <v>424</v>
      </c>
      <c r="D2935" s="711" t="s">
        <v>5884</v>
      </c>
      <c r="E2935" s="713">
        <v>404.21</v>
      </c>
    </row>
    <row r="2936" spans="1:5">
      <c r="A2936" s="712">
        <v>90281</v>
      </c>
      <c r="B2936" s="711" t="s">
        <v>2497</v>
      </c>
      <c r="C2936" s="711" t="s">
        <v>424</v>
      </c>
      <c r="D2936" s="711" t="s">
        <v>5884</v>
      </c>
      <c r="E2936" s="713">
        <v>442.76</v>
      </c>
    </row>
    <row r="2937" spans="1:5">
      <c r="A2937" s="712">
        <v>90282</v>
      </c>
      <c r="B2937" s="711" t="s">
        <v>2498</v>
      </c>
      <c r="C2937" s="711" t="s">
        <v>424</v>
      </c>
      <c r="D2937" s="711" t="s">
        <v>5884</v>
      </c>
      <c r="E2937" s="713">
        <v>365.75</v>
      </c>
    </row>
    <row r="2938" spans="1:5">
      <c r="A2938" s="712">
        <v>90283</v>
      </c>
      <c r="B2938" s="711" t="s">
        <v>2499</v>
      </c>
      <c r="C2938" s="711" t="s">
        <v>424</v>
      </c>
      <c r="D2938" s="711" t="s">
        <v>5884</v>
      </c>
      <c r="E2938" s="713">
        <v>380.52</v>
      </c>
    </row>
    <row r="2939" spans="1:5">
      <c r="A2939" s="712">
        <v>90284</v>
      </c>
      <c r="B2939" s="711" t="s">
        <v>2500</v>
      </c>
      <c r="C2939" s="711" t="s">
        <v>424</v>
      </c>
      <c r="D2939" s="711" t="s">
        <v>5884</v>
      </c>
      <c r="E2939" s="713">
        <v>409.38</v>
      </c>
    </row>
    <row r="2940" spans="1:5">
      <c r="A2940" s="712">
        <v>90285</v>
      </c>
      <c r="B2940" s="711" t="s">
        <v>2501</v>
      </c>
      <c r="C2940" s="711" t="s">
        <v>424</v>
      </c>
      <c r="D2940" s="711" t="s">
        <v>5884</v>
      </c>
      <c r="E2940" s="713">
        <v>450.9</v>
      </c>
    </row>
    <row r="2941" spans="1:5">
      <c r="A2941" s="712">
        <v>90853</v>
      </c>
      <c r="B2941" s="711" t="s">
        <v>2502</v>
      </c>
      <c r="C2941" s="711" t="s">
        <v>424</v>
      </c>
      <c r="D2941" s="711" t="s">
        <v>5883</v>
      </c>
      <c r="E2941" s="713">
        <v>406.4</v>
      </c>
    </row>
    <row r="2942" spans="1:5">
      <c r="A2942" s="712">
        <v>90854</v>
      </c>
      <c r="B2942" s="711" t="s">
        <v>2503</v>
      </c>
      <c r="C2942" s="711" t="s">
        <v>424</v>
      </c>
      <c r="D2942" s="711" t="s">
        <v>5883</v>
      </c>
      <c r="E2942" s="713">
        <v>393.85</v>
      </c>
    </row>
    <row r="2943" spans="1:5">
      <c r="A2943" s="712">
        <v>90855</v>
      </c>
      <c r="B2943" s="711" t="s">
        <v>2504</v>
      </c>
      <c r="C2943" s="711" t="s">
        <v>424</v>
      </c>
      <c r="D2943" s="711" t="s">
        <v>5883</v>
      </c>
      <c r="E2943" s="713">
        <v>432.05</v>
      </c>
    </row>
    <row r="2944" spans="1:5">
      <c r="A2944" s="712">
        <v>90856</v>
      </c>
      <c r="B2944" s="711" t="s">
        <v>2505</v>
      </c>
      <c r="C2944" s="711" t="s">
        <v>424</v>
      </c>
      <c r="D2944" s="711" t="s">
        <v>5883</v>
      </c>
      <c r="E2944" s="713">
        <v>410.07</v>
      </c>
    </row>
    <row r="2945" spans="1:5">
      <c r="A2945" s="712">
        <v>90857</v>
      </c>
      <c r="B2945" s="711" t="s">
        <v>2506</v>
      </c>
      <c r="C2945" s="711" t="s">
        <v>424</v>
      </c>
      <c r="D2945" s="711" t="s">
        <v>5883</v>
      </c>
      <c r="E2945" s="713">
        <v>396.29</v>
      </c>
    </row>
    <row r="2946" spans="1:5">
      <c r="A2946" s="712">
        <v>90858</v>
      </c>
      <c r="B2946" s="711" t="s">
        <v>2507</v>
      </c>
      <c r="C2946" s="711" t="s">
        <v>424</v>
      </c>
      <c r="D2946" s="711" t="s">
        <v>5883</v>
      </c>
      <c r="E2946" s="713">
        <v>448.9</v>
      </c>
    </row>
    <row r="2947" spans="1:5">
      <c r="A2947" s="712">
        <v>90859</v>
      </c>
      <c r="B2947" s="711" t="s">
        <v>2508</v>
      </c>
      <c r="C2947" s="711" t="s">
        <v>424</v>
      </c>
      <c r="D2947" s="711" t="s">
        <v>5884</v>
      </c>
      <c r="E2947" s="713">
        <v>407.09</v>
      </c>
    </row>
    <row r="2948" spans="1:5">
      <c r="A2948" s="712">
        <v>90860</v>
      </c>
      <c r="B2948" s="711" t="s">
        <v>2509</v>
      </c>
      <c r="C2948" s="711" t="s">
        <v>424</v>
      </c>
      <c r="D2948" s="711" t="s">
        <v>5884</v>
      </c>
      <c r="E2948" s="713">
        <v>412.17</v>
      </c>
    </row>
    <row r="2949" spans="1:5">
      <c r="A2949" s="712">
        <v>90861</v>
      </c>
      <c r="B2949" s="711" t="s">
        <v>2510</v>
      </c>
      <c r="C2949" s="711" t="s">
        <v>424</v>
      </c>
      <c r="D2949" s="711" t="s">
        <v>5883</v>
      </c>
      <c r="E2949" s="713">
        <v>400.09</v>
      </c>
    </row>
    <row r="2950" spans="1:5">
      <c r="A2950" s="712">
        <v>90862</v>
      </c>
      <c r="B2950" s="711" t="s">
        <v>2511</v>
      </c>
      <c r="C2950" s="711" t="s">
        <v>424</v>
      </c>
      <c r="D2950" s="711" t="s">
        <v>5884</v>
      </c>
      <c r="E2950" s="713">
        <v>382.4</v>
      </c>
    </row>
    <row r="2951" spans="1:5">
      <c r="A2951" s="712">
        <v>92718</v>
      </c>
      <c r="B2951" s="711" t="s">
        <v>2512</v>
      </c>
      <c r="C2951" s="711" t="s">
        <v>424</v>
      </c>
      <c r="D2951" s="711" t="s">
        <v>5883</v>
      </c>
      <c r="E2951" s="713">
        <v>490.22</v>
      </c>
    </row>
    <row r="2952" spans="1:5">
      <c r="A2952" s="712">
        <v>92719</v>
      </c>
      <c r="B2952" s="711" t="s">
        <v>2513</v>
      </c>
      <c r="C2952" s="711" t="s">
        <v>424</v>
      </c>
      <c r="D2952" s="711" t="s">
        <v>5883</v>
      </c>
      <c r="E2952" s="713">
        <v>357.11</v>
      </c>
    </row>
    <row r="2953" spans="1:5">
      <c r="A2953" s="712">
        <v>92720</v>
      </c>
      <c r="B2953" s="711" t="s">
        <v>2514</v>
      </c>
      <c r="C2953" s="711" t="s">
        <v>424</v>
      </c>
      <c r="D2953" s="711" t="s">
        <v>5883</v>
      </c>
      <c r="E2953" s="713">
        <v>379.8</v>
      </c>
    </row>
    <row r="2954" spans="1:5">
      <c r="A2954" s="712">
        <v>92721</v>
      </c>
      <c r="B2954" s="711" t="s">
        <v>2515</v>
      </c>
      <c r="C2954" s="711" t="s">
        <v>424</v>
      </c>
      <c r="D2954" s="711" t="s">
        <v>5883</v>
      </c>
      <c r="E2954" s="713">
        <v>348.96</v>
      </c>
    </row>
    <row r="2955" spans="1:5">
      <c r="A2955" s="712">
        <v>92722</v>
      </c>
      <c r="B2955" s="711" t="s">
        <v>2516</v>
      </c>
      <c r="C2955" s="711" t="s">
        <v>424</v>
      </c>
      <c r="D2955" s="711" t="s">
        <v>5883</v>
      </c>
      <c r="E2955" s="713">
        <v>376.43</v>
      </c>
    </row>
    <row r="2956" spans="1:5">
      <c r="A2956" s="712">
        <v>92723</v>
      </c>
      <c r="B2956" s="711" t="s">
        <v>2517</v>
      </c>
      <c r="C2956" s="711" t="s">
        <v>424</v>
      </c>
      <c r="D2956" s="711" t="s">
        <v>5883</v>
      </c>
      <c r="E2956" s="713">
        <v>369.99</v>
      </c>
    </row>
    <row r="2957" spans="1:5">
      <c r="A2957" s="712">
        <v>92724</v>
      </c>
      <c r="B2957" s="711" t="s">
        <v>2518</v>
      </c>
      <c r="C2957" s="711" t="s">
        <v>424</v>
      </c>
      <c r="D2957" s="711" t="s">
        <v>5883</v>
      </c>
      <c r="E2957" s="713">
        <v>367</v>
      </c>
    </row>
    <row r="2958" spans="1:5">
      <c r="A2958" s="712">
        <v>92725</v>
      </c>
      <c r="B2958" s="711" t="s">
        <v>2519</v>
      </c>
      <c r="C2958" s="711" t="s">
        <v>424</v>
      </c>
      <c r="D2958" s="711" t="s">
        <v>5883</v>
      </c>
      <c r="E2958" s="713">
        <v>365.74</v>
      </c>
    </row>
    <row r="2959" spans="1:5">
      <c r="A2959" s="712">
        <v>92726</v>
      </c>
      <c r="B2959" s="711" t="s">
        <v>2520</v>
      </c>
      <c r="C2959" s="711" t="s">
        <v>424</v>
      </c>
      <c r="D2959" s="711" t="s">
        <v>5883</v>
      </c>
      <c r="E2959" s="713">
        <v>363.62</v>
      </c>
    </row>
    <row r="2960" spans="1:5">
      <c r="A2960" s="712">
        <v>92727</v>
      </c>
      <c r="B2960" s="711" t="s">
        <v>2521</v>
      </c>
      <c r="C2960" s="711" t="s">
        <v>424</v>
      </c>
      <c r="D2960" s="711" t="s">
        <v>5883</v>
      </c>
      <c r="E2960" s="713">
        <v>431.67</v>
      </c>
    </row>
    <row r="2961" spans="1:5">
      <c r="A2961" s="712">
        <v>92728</v>
      </c>
      <c r="B2961" s="711" t="s">
        <v>2522</v>
      </c>
      <c r="C2961" s="711" t="s">
        <v>424</v>
      </c>
      <c r="D2961" s="711" t="s">
        <v>5883</v>
      </c>
      <c r="E2961" s="713">
        <v>410.55</v>
      </c>
    </row>
    <row r="2962" spans="1:5">
      <c r="A2962" s="712">
        <v>92729</v>
      </c>
      <c r="B2962" s="711" t="s">
        <v>2523</v>
      </c>
      <c r="C2962" s="711" t="s">
        <v>424</v>
      </c>
      <c r="D2962" s="711" t="s">
        <v>5883</v>
      </c>
      <c r="E2962" s="713">
        <v>401.61</v>
      </c>
    </row>
    <row r="2963" spans="1:5">
      <c r="A2963" s="712">
        <v>92730</v>
      </c>
      <c r="B2963" s="711" t="s">
        <v>2524</v>
      </c>
      <c r="C2963" s="711" t="s">
        <v>424</v>
      </c>
      <c r="D2963" s="711" t="s">
        <v>5883</v>
      </c>
      <c r="E2963" s="713">
        <v>386.72</v>
      </c>
    </row>
    <row r="2964" spans="1:5">
      <c r="A2964" s="712">
        <v>92731</v>
      </c>
      <c r="B2964" s="711" t="s">
        <v>2525</v>
      </c>
      <c r="C2964" s="711" t="s">
        <v>424</v>
      </c>
      <c r="D2964" s="711" t="s">
        <v>5883</v>
      </c>
      <c r="E2964" s="713">
        <v>403.83</v>
      </c>
    </row>
    <row r="2965" spans="1:5">
      <c r="A2965" s="712">
        <v>92732</v>
      </c>
      <c r="B2965" s="711" t="s">
        <v>2526</v>
      </c>
      <c r="C2965" s="711" t="s">
        <v>424</v>
      </c>
      <c r="D2965" s="711" t="s">
        <v>5883</v>
      </c>
      <c r="E2965" s="713">
        <v>389.37</v>
      </c>
    </row>
    <row r="2966" spans="1:5">
      <c r="A2966" s="712">
        <v>92733</v>
      </c>
      <c r="B2966" s="711" t="s">
        <v>2527</v>
      </c>
      <c r="C2966" s="711" t="s">
        <v>424</v>
      </c>
      <c r="D2966" s="711" t="s">
        <v>5883</v>
      </c>
      <c r="E2966" s="713">
        <v>383.23</v>
      </c>
    </row>
    <row r="2967" spans="1:5">
      <c r="A2967" s="712">
        <v>92734</v>
      </c>
      <c r="B2967" s="711" t="s">
        <v>2528</v>
      </c>
      <c r="C2967" s="711" t="s">
        <v>424</v>
      </c>
      <c r="D2967" s="711" t="s">
        <v>5883</v>
      </c>
      <c r="E2967" s="713">
        <v>373.03</v>
      </c>
    </row>
    <row r="2968" spans="1:5">
      <c r="A2968" s="712">
        <v>92735</v>
      </c>
      <c r="B2968" s="711" t="s">
        <v>2529</v>
      </c>
      <c r="C2968" s="711" t="s">
        <v>424</v>
      </c>
      <c r="D2968" s="711" t="s">
        <v>5883</v>
      </c>
      <c r="E2968" s="713">
        <v>380.15</v>
      </c>
    </row>
    <row r="2969" spans="1:5">
      <c r="A2969" s="712">
        <v>92736</v>
      </c>
      <c r="B2969" s="711" t="s">
        <v>2530</v>
      </c>
      <c r="C2969" s="711" t="s">
        <v>424</v>
      </c>
      <c r="D2969" s="711" t="s">
        <v>5883</v>
      </c>
      <c r="E2969" s="713">
        <v>368.91</v>
      </c>
    </row>
    <row r="2970" spans="1:5">
      <c r="A2970" s="712">
        <v>92739</v>
      </c>
      <c r="B2970" s="711" t="s">
        <v>2531</v>
      </c>
      <c r="C2970" s="711" t="s">
        <v>424</v>
      </c>
      <c r="D2970" s="711" t="s">
        <v>5883</v>
      </c>
      <c r="E2970" s="713">
        <v>352.6</v>
      </c>
    </row>
    <row r="2971" spans="1:5">
      <c r="A2971" s="712">
        <v>92740</v>
      </c>
      <c r="B2971" s="711" t="s">
        <v>2532</v>
      </c>
      <c r="C2971" s="711" t="s">
        <v>424</v>
      </c>
      <c r="D2971" s="711" t="s">
        <v>5883</v>
      </c>
      <c r="E2971" s="713">
        <v>347.03</v>
      </c>
    </row>
    <row r="2972" spans="1:5">
      <c r="A2972" s="712">
        <v>92741</v>
      </c>
      <c r="B2972" s="711" t="s">
        <v>2533</v>
      </c>
      <c r="C2972" s="711" t="s">
        <v>424</v>
      </c>
      <c r="D2972" s="711" t="s">
        <v>5883</v>
      </c>
      <c r="E2972" s="713">
        <v>548.24</v>
      </c>
    </row>
    <row r="2973" spans="1:5">
      <c r="A2973" s="712">
        <v>92742</v>
      </c>
      <c r="B2973" s="711" t="s">
        <v>2534</v>
      </c>
      <c r="C2973" s="711" t="s">
        <v>424</v>
      </c>
      <c r="D2973" s="711" t="s">
        <v>5883</v>
      </c>
      <c r="E2973" s="713">
        <v>760.24</v>
      </c>
    </row>
    <row r="2974" spans="1:5">
      <c r="A2974" s="712">
        <v>92873</v>
      </c>
      <c r="B2974" s="711" t="s">
        <v>2535</v>
      </c>
      <c r="C2974" s="711" t="s">
        <v>424</v>
      </c>
      <c r="D2974" s="711" t="s">
        <v>5883</v>
      </c>
      <c r="E2974" s="713">
        <v>164.59</v>
      </c>
    </row>
    <row r="2975" spans="1:5">
      <c r="A2975" s="712">
        <v>92874</v>
      </c>
      <c r="B2975" s="711" t="s">
        <v>2536</v>
      </c>
      <c r="C2975" s="711" t="s">
        <v>424</v>
      </c>
      <c r="D2975" s="711" t="s">
        <v>5883</v>
      </c>
      <c r="E2975" s="713">
        <v>27.02</v>
      </c>
    </row>
    <row r="2976" spans="1:5">
      <c r="A2976" s="712">
        <v>94962</v>
      </c>
      <c r="B2976" s="711" t="s">
        <v>870</v>
      </c>
      <c r="C2976" s="711" t="s">
        <v>424</v>
      </c>
      <c r="D2976" s="711" t="s">
        <v>5884</v>
      </c>
      <c r="E2976" s="713">
        <v>310.73</v>
      </c>
    </row>
    <row r="2977" spans="1:5">
      <c r="A2977" s="712">
        <v>94963</v>
      </c>
      <c r="B2977" s="711" t="s">
        <v>2537</v>
      </c>
      <c r="C2977" s="711" t="s">
        <v>424</v>
      </c>
      <c r="D2977" s="711" t="s">
        <v>5884</v>
      </c>
      <c r="E2977" s="713">
        <v>337.12</v>
      </c>
    </row>
    <row r="2978" spans="1:5">
      <c r="A2978" s="712">
        <v>94964</v>
      </c>
      <c r="B2978" s="711" t="s">
        <v>2538</v>
      </c>
      <c r="C2978" s="711" t="s">
        <v>424</v>
      </c>
      <c r="D2978" s="711" t="s">
        <v>5884</v>
      </c>
      <c r="E2978" s="713">
        <v>362.18</v>
      </c>
    </row>
    <row r="2979" spans="1:5">
      <c r="A2979" s="712">
        <v>94965</v>
      </c>
      <c r="B2979" s="711" t="s">
        <v>844</v>
      </c>
      <c r="C2979" s="711" t="s">
        <v>424</v>
      </c>
      <c r="D2979" s="711" t="s">
        <v>5884</v>
      </c>
      <c r="E2979" s="713">
        <v>372.71</v>
      </c>
    </row>
    <row r="2980" spans="1:5">
      <c r="A2980" s="712">
        <v>94966</v>
      </c>
      <c r="B2980" s="711" t="s">
        <v>2539</v>
      </c>
      <c r="C2980" s="711" t="s">
        <v>424</v>
      </c>
      <c r="D2980" s="711" t="s">
        <v>5884</v>
      </c>
      <c r="E2980" s="713">
        <v>382.79</v>
      </c>
    </row>
    <row r="2981" spans="1:5">
      <c r="A2981" s="712">
        <v>94967</v>
      </c>
      <c r="B2981" s="711" t="s">
        <v>2540</v>
      </c>
      <c r="C2981" s="711" t="s">
        <v>424</v>
      </c>
      <c r="D2981" s="711" t="s">
        <v>5884</v>
      </c>
      <c r="E2981" s="713">
        <v>425.9</v>
      </c>
    </row>
    <row r="2982" spans="1:5">
      <c r="A2982" s="712">
        <v>94968</v>
      </c>
      <c r="B2982" s="711" t="s">
        <v>2541</v>
      </c>
      <c r="C2982" s="711" t="s">
        <v>424</v>
      </c>
      <c r="D2982" s="711" t="s">
        <v>5884</v>
      </c>
      <c r="E2982" s="713">
        <v>308.54000000000002</v>
      </c>
    </row>
    <row r="2983" spans="1:5">
      <c r="A2983" s="712">
        <v>94969</v>
      </c>
      <c r="B2983" s="711" t="s">
        <v>2542</v>
      </c>
      <c r="C2983" s="711" t="s">
        <v>424</v>
      </c>
      <c r="D2983" s="711" t="s">
        <v>5884</v>
      </c>
      <c r="E2983" s="713">
        <v>332.44</v>
      </c>
    </row>
    <row r="2984" spans="1:5">
      <c r="A2984" s="712">
        <v>94970</v>
      </c>
      <c r="B2984" s="711" t="s">
        <v>2543</v>
      </c>
      <c r="C2984" s="711" t="s">
        <v>424</v>
      </c>
      <c r="D2984" s="711" t="s">
        <v>5884</v>
      </c>
      <c r="E2984" s="713">
        <v>353.23</v>
      </c>
    </row>
    <row r="2985" spans="1:5">
      <c r="A2985" s="712">
        <v>94971</v>
      </c>
      <c r="B2985" s="711" t="s">
        <v>2544</v>
      </c>
      <c r="C2985" s="711" t="s">
        <v>424</v>
      </c>
      <c r="D2985" s="711" t="s">
        <v>5884</v>
      </c>
      <c r="E2985" s="713">
        <v>368.11</v>
      </c>
    </row>
    <row r="2986" spans="1:5">
      <c r="A2986" s="712">
        <v>94972</v>
      </c>
      <c r="B2986" s="711" t="s">
        <v>2545</v>
      </c>
      <c r="C2986" s="711" t="s">
        <v>424</v>
      </c>
      <c r="D2986" s="711" t="s">
        <v>5884</v>
      </c>
      <c r="E2986" s="713">
        <v>378.01</v>
      </c>
    </row>
    <row r="2987" spans="1:5">
      <c r="A2987" s="712">
        <v>94973</v>
      </c>
      <c r="B2987" s="711" t="s">
        <v>2546</v>
      </c>
      <c r="C2987" s="711" t="s">
        <v>424</v>
      </c>
      <c r="D2987" s="711" t="s">
        <v>5884</v>
      </c>
      <c r="E2987" s="713">
        <v>419.96</v>
      </c>
    </row>
    <row r="2988" spans="1:5">
      <c r="A2988" s="712">
        <v>94974</v>
      </c>
      <c r="B2988" s="711" t="s">
        <v>2547</v>
      </c>
      <c r="C2988" s="711" t="s">
        <v>424</v>
      </c>
      <c r="D2988" s="711" t="s">
        <v>5884</v>
      </c>
      <c r="E2988" s="713">
        <v>413.79</v>
      </c>
    </row>
    <row r="2989" spans="1:5">
      <c r="A2989" s="712">
        <v>94975</v>
      </c>
      <c r="B2989" s="711" t="s">
        <v>2548</v>
      </c>
      <c r="C2989" s="711" t="s">
        <v>424</v>
      </c>
      <c r="D2989" s="711" t="s">
        <v>5884</v>
      </c>
      <c r="E2989" s="713">
        <v>437.67</v>
      </c>
    </row>
    <row r="2990" spans="1:5">
      <c r="A2990" s="712">
        <v>96555</v>
      </c>
      <c r="B2990" s="711" t="s">
        <v>2549</v>
      </c>
      <c r="C2990" s="711" t="s">
        <v>424</v>
      </c>
      <c r="D2990" s="711" t="s">
        <v>5883</v>
      </c>
      <c r="E2990" s="713">
        <v>523.57000000000005</v>
      </c>
    </row>
    <row r="2991" spans="1:5">
      <c r="A2991" s="712">
        <v>96556</v>
      </c>
      <c r="B2991" s="711" t="s">
        <v>2550</v>
      </c>
      <c r="C2991" s="711" t="s">
        <v>424</v>
      </c>
      <c r="D2991" s="711" t="s">
        <v>5883</v>
      </c>
      <c r="E2991" s="713">
        <v>589.64</v>
      </c>
    </row>
    <row r="2992" spans="1:5">
      <c r="A2992" s="712">
        <v>96557</v>
      </c>
      <c r="B2992" s="711" t="s">
        <v>2551</v>
      </c>
      <c r="C2992" s="711" t="s">
        <v>424</v>
      </c>
      <c r="D2992" s="711" t="s">
        <v>5883</v>
      </c>
      <c r="E2992" s="713">
        <v>395.35</v>
      </c>
    </row>
    <row r="2993" spans="1:5">
      <c r="A2993" s="712">
        <v>96558</v>
      </c>
      <c r="B2993" s="711" t="s">
        <v>2552</v>
      </c>
      <c r="C2993" s="711" t="s">
        <v>424</v>
      </c>
      <c r="D2993" s="711" t="s">
        <v>5883</v>
      </c>
      <c r="E2993" s="713">
        <v>401.19</v>
      </c>
    </row>
    <row r="2994" spans="1:5">
      <c r="A2994" s="712">
        <v>99235</v>
      </c>
      <c r="B2994" s="711" t="s">
        <v>2553</v>
      </c>
      <c r="C2994" s="711" t="s">
        <v>424</v>
      </c>
      <c r="D2994" s="711" t="s">
        <v>5884</v>
      </c>
      <c r="E2994" s="713">
        <v>386.51</v>
      </c>
    </row>
    <row r="2995" spans="1:5">
      <c r="A2995" s="712">
        <v>99431</v>
      </c>
      <c r="B2995" s="711" t="s">
        <v>2554</v>
      </c>
      <c r="C2995" s="711" t="s">
        <v>424</v>
      </c>
      <c r="D2995" s="711" t="s">
        <v>5883</v>
      </c>
      <c r="E2995" s="713">
        <v>404.76</v>
      </c>
    </row>
    <row r="2996" spans="1:5">
      <c r="A2996" s="712">
        <v>99432</v>
      </c>
      <c r="B2996" s="711" t="s">
        <v>2555</v>
      </c>
      <c r="C2996" s="711" t="s">
        <v>424</v>
      </c>
      <c r="D2996" s="711" t="s">
        <v>5883</v>
      </c>
      <c r="E2996" s="713">
        <v>381.91</v>
      </c>
    </row>
    <row r="2997" spans="1:5">
      <c r="A2997" s="712">
        <v>99433</v>
      </c>
      <c r="B2997" s="711" t="s">
        <v>2556</v>
      </c>
      <c r="C2997" s="711" t="s">
        <v>424</v>
      </c>
      <c r="D2997" s="711" t="s">
        <v>5883</v>
      </c>
      <c r="E2997" s="713">
        <v>430.35</v>
      </c>
    </row>
    <row r="2998" spans="1:5">
      <c r="A2998" s="712">
        <v>99434</v>
      </c>
      <c r="B2998" s="711" t="s">
        <v>2557</v>
      </c>
      <c r="C2998" s="711" t="s">
        <v>424</v>
      </c>
      <c r="D2998" s="711" t="s">
        <v>5883</v>
      </c>
      <c r="E2998" s="713">
        <v>408.43</v>
      </c>
    </row>
    <row r="2999" spans="1:5">
      <c r="A2999" s="712">
        <v>99435</v>
      </c>
      <c r="B2999" s="711" t="s">
        <v>2558</v>
      </c>
      <c r="C2999" s="711" t="s">
        <v>424</v>
      </c>
      <c r="D2999" s="711" t="s">
        <v>5883</v>
      </c>
      <c r="E2999" s="713">
        <v>394.69</v>
      </c>
    </row>
    <row r="3000" spans="1:5">
      <c r="A3000" s="712">
        <v>99436</v>
      </c>
      <c r="B3000" s="711" t="s">
        <v>2559</v>
      </c>
      <c r="C3000" s="711" t="s">
        <v>424</v>
      </c>
      <c r="D3000" s="711" t="s">
        <v>5883</v>
      </c>
      <c r="E3000" s="713">
        <v>447.2</v>
      </c>
    </row>
    <row r="3001" spans="1:5">
      <c r="A3001" s="712">
        <v>99437</v>
      </c>
      <c r="B3001" s="711" t="s">
        <v>2560</v>
      </c>
      <c r="C3001" s="711" t="s">
        <v>424</v>
      </c>
      <c r="D3001" s="711" t="s">
        <v>5884</v>
      </c>
      <c r="E3001" s="713">
        <v>411.42</v>
      </c>
    </row>
    <row r="3002" spans="1:5">
      <c r="A3002" s="712">
        <v>99438</v>
      </c>
      <c r="B3002" s="711" t="s">
        <v>2561</v>
      </c>
      <c r="C3002" s="711" t="s">
        <v>424</v>
      </c>
      <c r="D3002" s="711" t="s">
        <v>5884</v>
      </c>
      <c r="E3002" s="713">
        <v>416.5</v>
      </c>
    </row>
    <row r="3003" spans="1:5">
      <c r="A3003" s="712">
        <v>99439</v>
      </c>
      <c r="B3003" s="711" t="s">
        <v>2562</v>
      </c>
      <c r="C3003" s="711" t="s">
        <v>424</v>
      </c>
      <c r="D3003" s="711" t="s">
        <v>5883</v>
      </c>
      <c r="E3003" s="713">
        <v>398.48</v>
      </c>
    </row>
    <row r="3004" spans="1:5">
      <c r="A3004" s="712">
        <v>101963</v>
      </c>
      <c r="B3004" s="711" t="s">
        <v>6527</v>
      </c>
      <c r="C3004" s="711" t="s">
        <v>281</v>
      </c>
      <c r="D3004" s="711" t="s">
        <v>5883</v>
      </c>
      <c r="E3004" s="713">
        <v>127.17</v>
      </c>
    </row>
    <row r="3005" spans="1:5">
      <c r="A3005" s="712">
        <v>101964</v>
      </c>
      <c r="B3005" s="711" t="s">
        <v>6528</v>
      </c>
      <c r="C3005" s="711" t="s">
        <v>281</v>
      </c>
      <c r="D3005" s="711" t="s">
        <v>5883</v>
      </c>
      <c r="E3005" s="713">
        <v>118.68</v>
      </c>
    </row>
    <row r="3006" spans="1:5">
      <c r="A3006" s="712">
        <v>101165</v>
      </c>
      <c r="B3006" s="711" t="s">
        <v>2563</v>
      </c>
      <c r="C3006" s="711" t="s">
        <v>424</v>
      </c>
      <c r="D3006" s="711" t="s">
        <v>5884</v>
      </c>
      <c r="E3006" s="713">
        <v>693.82</v>
      </c>
    </row>
    <row r="3007" spans="1:5">
      <c r="A3007" s="712">
        <v>101166</v>
      </c>
      <c r="B3007" s="711" t="s">
        <v>2564</v>
      </c>
      <c r="C3007" s="711" t="s">
        <v>424</v>
      </c>
      <c r="D3007" s="711" t="s">
        <v>5884</v>
      </c>
      <c r="E3007" s="713">
        <v>576.42999999999995</v>
      </c>
    </row>
    <row r="3008" spans="1:5">
      <c r="A3008" s="712">
        <v>98576</v>
      </c>
      <c r="B3008" s="711" t="s">
        <v>2565</v>
      </c>
      <c r="C3008" s="711" t="s">
        <v>585</v>
      </c>
      <c r="D3008" s="711" t="s">
        <v>5884</v>
      </c>
      <c r="E3008" s="713">
        <v>14.01</v>
      </c>
    </row>
    <row r="3009" spans="1:5">
      <c r="A3009" s="712">
        <v>93182</v>
      </c>
      <c r="B3009" s="711" t="s">
        <v>2566</v>
      </c>
      <c r="C3009" s="711" t="s">
        <v>585</v>
      </c>
      <c r="D3009" s="711" t="s">
        <v>5883</v>
      </c>
      <c r="E3009" s="713">
        <v>35.76</v>
      </c>
    </row>
    <row r="3010" spans="1:5">
      <c r="A3010" s="712">
        <v>93183</v>
      </c>
      <c r="B3010" s="711" t="s">
        <v>2567</v>
      </c>
      <c r="C3010" s="711" t="s">
        <v>585</v>
      </c>
      <c r="D3010" s="711" t="s">
        <v>5883</v>
      </c>
      <c r="E3010" s="713">
        <v>45.69</v>
      </c>
    </row>
    <row r="3011" spans="1:5">
      <c r="A3011" s="712">
        <v>93184</v>
      </c>
      <c r="B3011" s="711" t="s">
        <v>2568</v>
      </c>
      <c r="C3011" s="711" t="s">
        <v>585</v>
      </c>
      <c r="D3011" s="711" t="s">
        <v>5883</v>
      </c>
      <c r="E3011" s="713">
        <v>26.59</v>
      </c>
    </row>
    <row r="3012" spans="1:5">
      <c r="A3012" s="712">
        <v>93185</v>
      </c>
      <c r="B3012" s="711" t="s">
        <v>2569</v>
      </c>
      <c r="C3012" s="711" t="s">
        <v>585</v>
      </c>
      <c r="D3012" s="711" t="s">
        <v>5883</v>
      </c>
      <c r="E3012" s="713">
        <v>45.01</v>
      </c>
    </row>
    <row r="3013" spans="1:5">
      <c r="A3013" s="712">
        <v>93186</v>
      </c>
      <c r="B3013" s="711" t="s">
        <v>2570</v>
      </c>
      <c r="C3013" s="711" t="s">
        <v>585</v>
      </c>
      <c r="D3013" s="711" t="s">
        <v>5883</v>
      </c>
      <c r="E3013" s="713">
        <v>65.13</v>
      </c>
    </row>
    <row r="3014" spans="1:5">
      <c r="A3014" s="712">
        <v>93187</v>
      </c>
      <c r="B3014" s="711" t="s">
        <v>2571</v>
      </c>
      <c r="C3014" s="711" t="s">
        <v>585</v>
      </c>
      <c r="D3014" s="711" t="s">
        <v>5883</v>
      </c>
      <c r="E3014" s="713">
        <v>74.7</v>
      </c>
    </row>
    <row r="3015" spans="1:5">
      <c r="A3015" s="712">
        <v>93188</v>
      </c>
      <c r="B3015" s="711" t="s">
        <v>2572</v>
      </c>
      <c r="C3015" s="711" t="s">
        <v>585</v>
      </c>
      <c r="D3015" s="711" t="s">
        <v>5883</v>
      </c>
      <c r="E3015" s="713">
        <v>60.41</v>
      </c>
    </row>
    <row r="3016" spans="1:5">
      <c r="A3016" s="712">
        <v>93189</v>
      </c>
      <c r="B3016" s="711" t="s">
        <v>2573</v>
      </c>
      <c r="C3016" s="711" t="s">
        <v>585</v>
      </c>
      <c r="D3016" s="711" t="s">
        <v>5883</v>
      </c>
      <c r="E3016" s="713">
        <v>75.28</v>
      </c>
    </row>
    <row r="3017" spans="1:5">
      <c r="A3017" s="712">
        <v>93190</v>
      </c>
      <c r="B3017" s="711" t="s">
        <v>2574</v>
      </c>
      <c r="C3017" s="711" t="s">
        <v>585</v>
      </c>
      <c r="D3017" s="711" t="s">
        <v>5884</v>
      </c>
      <c r="E3017" s="713">
        <v>34.83</v>
      </c>
    </row>
    <row r="3018" spans="1:5">
      <c r="A3018" s="712">
        <v>93191</v>
      </c>
      <c r="B3018" s="711" t="s">
        <v>2575</v>
      </c>
      <c r="C3018" s="711" t="s">
        <v>585</v>
      </c>
      <c r="D3018" s="711" t="s">
        <v>5884</v>
      </c>
      <c r="E3018" s="713">
        <v>36.57</v>
      </c>
    </row>
    <row r="3019" spans="1:5">
      <c r="A3019" s="712">
        <v>93192</v>
      </c>
      <c r="B3019" s="711" t="s">
        <v>2576</v>
      </c>
      <c r="C3019" s="711" t="s">
        <v>585</v>
      </c>
      <c r="D3019" s="711" t="s">
        <v>5884</v>
      </c>
      <c r="E3019" s="713">
        <v>37.94</v>
      </c>
    </row>
    <row r="3020" spans="1:5">
      <c r="A3020" s="712">
        <v>93193</v>
      </c>
      <c r="B3020" s="711" t="s">
        <v>2577</v>
      </c>
      <c r="C3020" s="711" t="s">
        <v>585</v>
      </c>
      <c r="D3020" s="711" t="s">
        <v>5884</v>
      </c>
      <c r="E3020" s="713">
        <v>37.24</v>
      </c>
    </row>
    <row r="3021" spans="1:5">
      <c r="A3021" s="712">
        <v>93194</v>
      </c>
      <c r="B3021" s="711" t="s">
        <v>2578</v>
      </c>
      <c r="C3021" s="711" t="s">
        <v>585</v>
      </c>
      <c r="D3021" s="711" t="s">
        <v>5883</v>
      </c>
      <c r="E3021" s="713">
        <v>35.07</v>
      </c>
    </row>
    <row r="3022" spans="1:5">
      <c r="A3022" s="712">
        <v>93195</v>
      </c>
      <c r="B3022" s="711" t="s">
        <v>2579</v>
      </c>
      <c r="C3022" s="711" t="s">
        <v>585</v>
      </c>
      <c r="D3022" s="711" t="s">
        <v>5883</v>
      </c>
      <c r="E3022" s="713">
        <v>42.38</v>
      </c>
    </row>
    <row r="3023" spans="1:5">
      <c r="A3023" s="712">
        <v>93196</v>
      </c>
      <c r="B3023" s="711" t="s">
        <v>2580</v>
      </c>
      <c r="C3023" s="711" t="s">
        <v>585</v>
      </c>
      <c r="D3023" s="711" t="s">
        <v>5883</v>
      </c>
      <c r="E3023" s="713">
        <v>63.24</v>
      </c>
    </row>
    <row r="3024" spans="1:5">
      <c r="A3024" s="712">
        <v>93197</v>
      </c>
      <c r="B3024" s="711" t="s">
        <v>2581</v>
      </c>
      <c r="C3024" s="711" t="s">
        <v>585</v>
      </c>
      <c r="D3024" s="711" t="s">
        <v>5883</v>
      </c>
      <c r="E3024" s="713">
        <v>70.680000000000007</v>
      </c>
    </row>
    <row r="3025" spans="1:5">
      <c r="A3025" s="712">
        <v>93198</v>
      </c>
      <c r="B3025" s="711" t="s">
        <v>2582</v>
      </c>
      <c r="C3025" s="711" t="s">
        <v>585</v>
      </c>
      <c r="D3025" s="711" t="s">
        <v>5884</v>
      </c>
      <c r="E3025" s="713">
        <v>30.74</v>
      </c>
    </row>
    <row r="3026" spans="1:5">
      <c r="A3026" s="712">
        <v>93199</v>
      </c>
      <c r="B3026" s="711" t="s">
        <v>2583</v>
      </c>
      <c r="C3026" s="711" t="s">
        <v>585</v>
      </c>
      <c r="D3026" s="711" t="s">
        <v>5884</v>
      </c>
      <c r="E3026" s="713">
        <v>30.27</v>
      </c>
    </row>
    <row r="3027" spans="1:5">
      <c r="A3027" s="712">
        <v>93200</v>
      </c>
      <c r="B3027" s="711" t="s">
        <v>2584</v>
      </c>
      <c r="C3027" s="711" t="s">
        <v>585</v>
      </c>
      <c r="D3027" s="711" t="s">
        <v>5884</v>
      </c>
      <c r="E3027" s="713">
        <v>2.44</v>
      </c>
    </row>
    <row r="3028" spans="1:5">
      <c r="A3028" s="712">
        <v>93201</v>
      </c>
      <c r="B3028" s="711" t="s">
        <v>2585</v>
      </c>
      <c r="C3028" s="711" t="s">
        <v>585</v>
      </c>
      <c r="D3028" s="711" t="s">
        <v>5884</v>
      </c>
      <c r="E3028" s="713">
        <v>4.99</v>
      </c>
    </row>
    <row r="3029" spans="1:5">
      <c r="A3029" s="712">
        <v>93202</v>
      </c>
      <c r="B3029" s="711" t="s">
        <v>2586</v>
      </c>
      <c r="C3029" s="711" t="s">
        <v>585</v>
      </c>
      <c r="D3029" s="711" t="s">
        <v>5884</v>
      </c>
      <c r="E3029" s="713">
        <v>22.72</v>
      </c>
    </row>
    <row r="3030" spans="1:5">
      <c r="A3030" s="712">
        <v>93203</v>
      </c>
      <c r="B3030" s="711" t="s">
        <v>2587</v>
      </c>
      <c r="C3030" s="711" t="s">
        <v>585</v>
      </c>
      <c r="D3030" s="711" t="s">
        <v>5942</v>
      </c>
      <c r="E3030" s="713">
        <v>11.03</v>
      </c>
    </row>
    <row r="3031" spans="1:5">
      <c r="A3031" s="712">
        <v>93204</v>
      </c>
      <c r="B3031" s="711" t="s">
        <v>2588</v>
      </c>
      <c r="C3031" s="711" t="s">
        <v>585</v>
      </c>
      <c r="D3031" s="711" t="s">
        <v>5883</v>
      </c>
      <c r="E3031" s="713">
        <v>47.34</v>
      </c>
    </row>
    <row r="3032" spans="1:5">
      <c r="A3032" s="712">
        <v>93205</v>
      </c>
      <c r="B3032" s="711" t="s">
        <v>2589</v>
      </c>
      <c r="C3032" s="711" t="s">
        <v>585</v>
      </c>
      <c r="D3032" s="711" t="s">
        <v>5884</v>
      </c>
      <c r="E3032" s="713">
        <v>29.9</v>
      </c>
    </row>
    <row r="3033" spans="1:5">
      <c r="A3033" s="712">
        <v>95952</v>
      </c>
      <c r="B3033" s="711" t="s">
        <v>2590</v>
      </c>
      <c r="C3033" s="711" t="s">
        <v>424</v>
      </c>
      <c r="D3033" s="711" t="s">
        <v>5883</v>
      </c>
      <c r="E3033" s="714">
        <v>1638.56</v>
      </c>
    </row>
    <row r="3034" spans="1:5">
      <c r="A3034" s="712">
        <v>95953</v>
      </c>
      <c r="B3034" s="711" t="s">
        <v>2591</v>
      </c>
      <c r="C3034" s="711" t="s">
        <v>424</v>
      </c>
      <c r="D3034" s="711" t="s">
        <v>5883</v>
      </c>
      <c r="E3034" s="714">
        <v>2680.02</v>
      </c>
    </row>
    <row r="3035" spans="1:5">
      <c r="A3035" s="712">
        <v>95954</v>
      </c>
      <c r="B3035" s="711" t="s">
        <v>2592</v>
      </c>
      <c r="C3035" s="711" t="s">
        <v>424</v>
      </c>
      <c r="D3035" s="711" t="s">
        <v>5883</v>
      </c>
      <c r="E3035" s="714">
        <v>1905.56</v>
      </c>
    </row>
    <row r="3036" spans="1:5">
      <c r="A3036" s="712">
        <v>95955</v>
      </c>
      <c r="B3036" s="711" t="s">
        <v>2593</v>
      </c>
      <c r="C3036" s="711" t="s">
        <v>424</v>
      </c>
      <c r="D3036" s="711" t="s">
        <v>5883</v>
      </c>
      <c r="E3036" s="714">
        <v>2381.61</v>
      </c>
    </row>
    <row r="3037" spans="1:5">
      <c r="A3037" s="712">
        <v>95956</v>
      </c>
      <c r="B3037" s="711" t="s">
        <v>2594</v>
      </c>
      <c r="C3037" s="711" t="s">
        <v>424</v>
      </c>
      <c r="D3037" s="711" t="s">
        <v>5883</v>
      </c>
      <c r="E3037" s="714">
        <v>1868.34</v>
      </c>
    </row>
    <row r="3038" spans="1:5">
      <c r="A3038" s="712">
        <v>95957</v>
      </c>
      <c r="B3038" s="711" t="s">
        <v>2595</v>
      </c>
      <c r="C3038" s="711" t="s">
        <v>424</v>
      </c>
      <c r="D3038" s="711" t="s">
        <v>5883</v>
      </c>
      <c r="E3038" s="714">
        <v>2433.64</v>
      </c>
    </row>
    <row r="3039" spans="1:5">
      <c r="A3039" s="712">
        <v>95969</v>
      </c>
      <c r="B3039" s="711" t="s">
        <v>2596</v>
      </c>
      <c r="C3039" s="711" t="s">
        <v>424</v>
      </c>
      <c r="D3039" s="711" t="s">
        <v>5883</v>
      </c>
      <c r="E3039" s="714">
        <v>2358.73</v>
      </c>
    </row>
    <row r="3040" spans="1:5">
      <c r="A3040" s="712">
        <v>97733</v>
      </c>
      <c r="B3040" s="711" t="s">
        <v>2597</v>
      </c>
      <c r="C3040" s="711" t="s">
        <v>424</v>
      </c>
      <c r="D3040" s="711" t="s">
        <v>5883</v>
      </c>
      <c r="E3040" s="714">
        <v>2640.31</v>
      </c>
    </row>
    <row r="3041" spans="1:5">
      <c r="A3041" s="712">
        <v>97734</v>
      </c>
      <c r="B3041" s="711" t="s">
        <v>2598</v>
      </c>
      <c r="C3041" s="711" t="s">
        <v>424</v>
      </c>
      <c r="D3041" s="711" t="s">
        <v>5883</v>
      </c>
      <c r="E3041" s="714">
        <v>2279.77</v>
      </c>
    </row>
    <row r="3042" spans="1:5">
      <c r="A3042" s="712">
        <v>97735</v>
      </c>
      <c r="B3042" s="711" t="s">
        <v>2599</v>
      </c>
      <c r="C3042" s="711" t="s">
        <v>424</v>
      </c>
      <c r="D3042" s="711" t="s">
        <v>5883</v>
      </c>
      <c r="E3042" s="714">
        <v>1897.83</v>
      </c>
    </row>
    <row r="3043" spans="1:5">
      <c r="A3043" s="712">
        <v>97736</v>
      </c>
      <c r="B3043" s="711" t="s">
        <v>2600</v>
      </c>
      <c r="C3043" s="711" t="s">
        <v>424</v>
      </c>
      <c r="D3043" s="711" t="s">
        <v>5883</v>
      </c>
      <c r="E3043" s="714">
        <v>1204.4000000000001</v>
      </c>
    </row>
    <row r="3044" spans="1:5">
      <c r="A3044" s="712">
        <v>97737</v>
      </c>
      <c r="B3044" s="711" t="s">
        <v>2601</v>
      </c>
      <c r="C3044" s="711" t="s">
        <v>424</v>
      </c>
      <c r="D3044" s="711" t="s">
        <v>5883</v>
      </c>
      <c r="E3044" s="714">
        <v>2669.87</v>
      </c>
    </row>
    <row r="3045" spans="1:5">
      <c r="A3045" s="712">
        <v>97738</v>
      </c>
      <c r="B3045" s="711" t="s">
        <v>2602</v>
      </c>
      <c r="C3045" s="711" t="s">
        <v>424</v>
      </c>
      <c r="D3045" s="711" t="s">
        <v>5883</v>
      </c>
      <c r="E3045" s="714">
        <v>3552.7</v>
      </c>
    </row>
    <row r="3046" spans="1:5">
      <c r="A3046" s="712">
        <v>97739</v>
      </c>
      <c r="B3046" s="711" t="s">
        <v>2603</v>
      </c>
      <c r="C3046" s="711" t="s">
        <v>424</v>
      </c>
      <c r="D3046" s="711" t="s">
        <v>5883</v>
      </c>
      <c r="E3046" s="714">
        <v>2171.89</v>
      </c>
    </row>
    <row r="3047" spans="1:5">
      <c r="A3047" s="712">
        <v>97740</v>
      </c>
      <c r="B3047" s="711" t="s">
        <v>2604</v>
      </c>
      <c r="C3047" s="711" t="s">
        <v>424</v>
      </c>
      <c r="D3047" s="711" t="s">
        <v>5883</v>
      </c>
      <c r="E3047" s="714">
        <v>1595.17</v>
      </c>
    </row>
    <row r="3048" spans="1:5">
      <c r="A3048" s="712">
        <v>98615</v>
      </c>
      <c r="B3048" s="711" t="s">
        <v>2605</v>
      </c>
      <c r="C3048" s="711" t="s">
        <v>281</v>
      </c>
      <c r="D3048" s="711" t="s">
        <v>5883</v>
      </c>
      <c r="E3048" s="713">
        <v>87.17</v>
      </c>
    </row>
    <row r="3049" spans="1:5">
      <c r="A3049" s="712">
        <v>98616</v>
      </c>
      <c r="B3049" s="711" t="s">
        <v>2606</v>
      </c>
      <c r="C3049" s="711" t="s">
        <v>281</v>
      </c>
      <c r="D3049" s="711" t="s">
        <v>5883</v>
      </c>
      <c r="E3049" s="713">
        <v>68.239999999999995</v>
      </c>
    </row>
    <row r="3050" spans="1:5">
      <c r="A3050" s="712">
        <v>98617</v>
      </c>
      <c r="B3050" s="711" t="s">
        <v>2607</v>
      </c>
      <c r="C3050" s="711" t="s">
        <v>281</v>
      </c>
      <c r="D3050" s="711" t="s">
        <v>5883</v>
      </c>
      <c r="E3050" s="713">
        <v>63</v>
      </c>
    </row>
    <row r="3051" spans="1:5">
      <c r="A3051" s="712">
        <v>98618</v>
      </c>
      <c r="B3051" s="711" t="s">
        <v>2608</v>
      </c>
      <c r="C3051" s="711" t="s">
        <v>281</v>
      </c>
      <c r="D3051" s="711" t="s">
        <v>5883</v>
      </c>
      <c r="E3051" s="713">
        <v>86.52</v>
      </c>
    </row>
    <row r="3052" spans="1:5">
      <c r="A3052" s="712">
        <v>98619</v>
      </c>
      <c r="B3052" s="711" t="s">
        <v>2609</v>
      </c>
      <c r="C3052" s="711" t="s">
        <v>281</v>
      </c>
      <c r="D3052" s="711" t="s">
        <v>5883</v>
      </c>
      <c r="E3052" s="713">
        <v>78.58</v>
      </c>
    </row>
    <row r="3053" spans="1:5">
      <c r="A3053" s="712">
        <v>98620</v>
      </c>
      <c r="B3053" s="711" t="s">
        <v>2610</v>
      </c>
      <c r="C3053" s="711" t="s">
        <v>281</v>
      </c>
      <c r="D3053" s="711" t="s">
        <v>5883</v>
      </c>
      <c r="E3053" s="713">
        <v>74.569999999999993</v>
      </c>
    </row>
    <row r="3054" spans="1:5">
      <c r="A3054" s="712">
        <v>98621</v>
      </c>
      <c r="B3054" s="711" t="s">
        <v>2611</v>
      </c>
      <c r="C3054" s="711" t="s">
        <v>281</v>
      </c>
      <c r="D3054" s="711" t="s">
        <v>5883</v>
      </c>
      <c r="E3054" s="713">
        <v>97.84</v>
      </c>
    </row>
    <row r="3055" spans="1:5">
      <c r="A3055" s="712">
        <v>98622</v>
      </c>
      <c r="B3055" s="711" t="s">
        <v>2612</v>
      </c>
      <c r="C3055" s="711" t="s">
        <v>281</v>
      </c>
      <c r="D3055" s="711" t="s">
        <v>5883</v>
      </c>
      <c r="E3055" s="713">
        <v>91.46</v>
      </c>
    </row>
    <row r="3056" spans="1:5">
      <c r="A3056" s="712">
        <v>98623</v>
      </c>
      <c r="B3056" s="711" t="s">
        <v>2613</v>
      </c>
      <c r="C3056" s="711" t="s">
        <v>281</v>
      </c>
      <c r="D3056" s="711" t="s">
        <v>5883</v>
      </c>
      <c r="E3056" s="713">
        <v>88.21</v>
      </c>
    </row>
    <row r="3057" spans="1:5">
      <c r="A3057" s="712">
        <v>98624</v>
      </c>
      <c r="B3057" s="711" t="s">
        <v>2614</v>
      </c>
      <c r="C3057" s="711" t="s">
        <v>281</v>
      </c>
      <c r="D3057" s="711" t="s">
        <v>5883</v>
      </c>
      <c r="E3057" s="713">
        <v>110.28</v>
      </c>
    </row>
    <row r="3058" spans="1:5">
      <c r="A3058" s="712">
        <v>98625</v>
      </c>
      <c r="B3058" s="711" t="s">
        <v>2615</v>
      </c>
      <c r="C3058" s="711" t="s">
        <v>281</v>
      </c>
      <c r="D3058" s="711" t="s">
        <v>5883</v>
      </c>
      <c r="E3058" s="713">
        <v>104.9</v>
      </c>
    </row>
    <row r="3059" spans="1:5">
      <c r="A3059" s="712">
        <v>98626</v>
      </c>
      <c r="B3059" s="711" t="s">
        <v>2616</v>
      </c>
      <c r="C3059" s="711" t="s">
        <v>281</v>
      </c>
      <c r="D3059" s="711" t="s">
        <v>5883</v>
      </c>
      <c r="E3059" s="713">
        <v>102.1</v>
      </c>
    </row>
    <row r="3060" spans="1:5">
      <c r="A3060" s="712">
        <v>98655</v>
      </c>
      <c r="B3060" s="711" t="s">
        <v>2617</v>
      </c>
      <c r="C3060" s="711" t="s">
        <v>585</v>
      </c>
      <c r="D3060" s="711" t="s">
        <v>5883</v>
      </c>
      <c r="E3060" s="713">
        <v>502.13</v>
      </c>
    </row>
    <row r="3061" spans="1:5">
      <c r="A3061" s="712">
        <v>98656</v>
      </c>
      <c r="B3061" s="711" t="s">
        <v>2618</v>
      </c>
      <c r="C3061" s="711" t="s">
        <v>585</v>
      </c>
      <c r="D3061" s="711" t="s">
        <v>5883</v>
      </c>
      <c r="E3061" s="713">
        <v>508.4</v>
      </c>
    </row>
    <row r="3062" spans="1:5">
      <c r="A3062" s="712">
        <v>98657</v>
      </c>
      <c r="B3062" s="711" t="s">
        <v>2619</v>
      </c>
      <c r="C3062" s="711" t="s">
        <v>585</v>
      </c>
      <c r="D3062" s="711" t="s">
        <v>5883</v>
      </c>
      <c r="E3062" s="713">
        <v>514.66</v>
      </c>
    </row>
    <row r="3063" spans="1:5">
      <c r="A3063" s="712">
        <v>98658</v>
      </c>
      <c r="B3063" s="711" t="s">
        <v>2620</v>
      </c>
      <c r="C3063" s="711" t="s">
        <v>585</v>
      </c>
      <c r="D3063" s="711" t="s">
        <v>5883</v>
      </c>
      <c r="E3063" s="713">
        <v>520.91999999999996</v>
      </c>
    </row>
    <row r="3064" spans="1:5">
      <c r="A3064" s="712">
        <v>98659</v>
      </c>
      <c r="B3064" s="711" t="s">
        <v>2621</v>
      </c>
      <c r="C3064" s="711" t="s">
        <v>585</v>
      </c>
      <c r="D3064" s="711" t="s">
        <v>5883</v>
      </c>
      <c r="E3064" s="713">
        <v>533.45000000000005</v>
      </c>
    </row>
    <row r="3065" spans="1:5">
      <c r="A3065" s="712">
        <v>98746</v>
      </c>
      <c r="B3065" s="711" t="s">
        <v>2622</v>
      </c>
      <c r="C3065" s="711" t="s">
        <v>585</v>
      </c>
      <c r="D3065" s="711" t="s">
        <v>5884</v>
      </c>
      <c r="E3065" s="713">
        <v>44.46</v>
      </c>
    </row>
    <row r="3066" spans="1:5">
      <c r="A3066" s="712">
        <v>98749</v>
      </c>
      <c r="B3066" s="711" t="s">
        <v>2623</v>
      </c>
      <c r="C3066" s="711" t="s">
        <v>585</v>
      </c>
      <c r="D3066" s="711" t="s">
        <v>5884</v>
      </c>
      <c r="E3066" s="713">
        <v>51.37</v>
      </c>
    </row>
    <row r="3067" spans="1:5">
      <c r="A3067" s="712">
        <v>98750</v>
      </c>
      <c r="B3067" s="711" t="s">
        <v>2624</v>
      </c>
      <c r="C3067" s="711" t="s">
        <v>585</v>
      </c>
      <c r="D3067" s="711" t="s">
        <v>5884</v>
      </c>
      <c r="E3067" s="713">
        <v>59.56</v>
      </c>
    </row>
    <row r="3068" spans="1:5">
      <c r="A3068" s="712">
        <v>98751</v>
      </c>
      <c r="B3068" s="711" t="s">
        <v>2625</v>
      </c>
      <c r="C3068" s="711" t="s">
        <v>585</v>
      </c>
      <c r="D3068" s="711" t="s">
        <v>5884</v>
      </c>
      <c r="E3068" s="713">
        <v>80.87</v>
      </c>
    </row>
    <row r="3069" spans="1:5">
      <c r="A3069" s="712">
        <v>98752</v>
      </c>
      <c r="B3069" s="711" t="s">
        <v>2626</v>
      </c>
      <c r="C3069" s="711" t="s">
        <v>585</v>
      </c>
      <c r="D3069" s="711" t="s">
        <v>5884</v>
      </c>
      <c r="E3069" s="713">
        <v>106.28</v>
      </c>
    </row>
    <row r="3070" spans="1:5">
      <c r="A3070" s="712">
        <v>98753</v>
      </c>
      <c r="B3070" s="711" t="s">
        <v>2627</v>
      </c>
      <c r="C3070" s="711" t="s">
        <v>585</v>
      </c>
      <c r="D3070" s="711" t="s">
        <v>5884</v>
      </c>
      <c r="E3070" s="713">
        <v>137.68</v>
      </c>
    </row>
    <row r="3071" spans="1:5">
      <c r="A3071" s="712">
        <v>100763</v>
      </c>
      <c r="B3071" s="711" t="s">
        <v>2628</v>
      </c>
      <c r="C3071" s="711" t="s">
        <v>285</v>
      </c>
      <c r="D3071" s="711" t="s">
        <v>5883</v>
      </c>
      <c r="E3071" s="713">
        <v>11.36</v>
      </c>
    </row>
    <row r="3072" spans="1:5">
      <c r="A3072" s="712">
        <v>100764</v>
      </c>
      <c r="B3072" s="711" t="s">
        <v>2629</v>
      </c>
      <c r="C3072" s="711" t="s">
        <v>285</v>
      </c>
      <c r="D3072" s="711" t="s">
        <v>5883</v>
      </c>
      <c r="E3072" s="713">
        <v>11.29</v>
      </c>
    </row>
    <row r="3073" spans="1:5">
      <c r="A3073" s="712">
        <v>100765</v>
      </c>
      <c r="B3073" s="711" t="s">
        <v>2630</v>
      </c>
      <c r="C3073" s="711" t="s">
        <v>285</v>
      </c>
      <c r="D3073" s="711" t="s">
        <v>5883</v>
      </c>
      <c r="E3073" s="713">
        <v>10.69</v>
      </c>
    </row>
    <row r="3074" spans="1:5">
      <c r="A3074" s="712">
        <v>100766</v>
      </c>
      <c r="B3074" s="711" t="s">
        <v>2631</v>
      </c>
      <c r="C3074" s="711" t="s">
        <v>285</v>
      </c>
      <c r="D3074" s="711" t="s">
        <v>5883</v>
      </c>
      <c r="E3074" s="713">
        <v>10.93</v>
      </c>
    </row>
    <row r="3075" spans="1:5">
      <c r="A3075" s="712">
        <v>100767</v>
      </c>
      <c r="B3075" s="711" t="s">
        <v>2632</v>
      </c>
      <c r="C3075" s="711" t="s">
        <v>285</v>
      </c>
      <c r="D3075" s="711" t="s">
        <v>5883</v>
      </c>
      <c r="E3075" s="713">
        <v>11.26</v>
      </c>
    </row>
    <row r="3076" spans="1:5">
      <c r="A3076" s="712">
        <v>100768</v>
      </c>
      <c r="B3076" s="711" t="s">
        <v>2633</v>
      </c>
      <c r="C3076" s="711" t="s">
        <v>285</v>
      </c>
      <c r="D3076" s="711" t="s">
        <v>5883</v>
      </c>
      <c r="E3076" s="713">
        <v>14.83</v>
      </c>
    </row>
    <row r="3077" spans="1:5">
      <c r="A3077" s="712">
        <v>100769</v>
      </c>
      <c r="B3077" s="711" t="s">
        <v>2634</v>
      </c>
      <c r="C3077" s="711" t="s">
        <v>285</v>
      </c>
      <c r="D3077" s="711" t="s">
        <v>5883</v>
      </c>
      <c r="E3077" s="713">
        <v>15.95</v>
      </c>
    </row>
    <row r="3078" spans="1:5">
      <c r="A3078" s="712">
        <v>100770</v>
      </c>
      <c r="B3078" s="711" t="s">
        <v>2635</v>
      </c>
      <c r="C3078" s="711" t="s">
        <v>285</v>
      </c>
      <c r="D3078" s="711" t="s">
        <v>5883</v>
      </c>
      <c r="E3078" s="713">
        <v>15.55</v>
      </c>
    </row>
    <row r="3079" spans="1:5">
      <c r="A3079" s="712">
        <v>100771</v>
      </c>
      <c r="B3079" s="711" t="s">
        <v>2636</v>
      </c>
      <c r="C3079" s="711" t="s">
        <v>285</v>
      </c>
      <c r="D3079" s="711" t="s">
        <v>5883</v>
      </c>
      <c r="E3079" s="713">
        <v>18.25</v>
      </c>
    </row>
    <row r="3080" spans="1:5">
      <c r="A3080" s="712">
        <v>100772</v>
      </c>
      <c r="B3080" s="711" t="s">
        <v>2637</v>
      </c>
      <c r="C3080" s="711" t="s">
        <v>285</v>
      </c>
      <c r="D3080" s="711" t="s">
        <v>5883</v>
      </c>
      <c r="E3080" s="713">
        <v>11.23</v>
      </c>
    </row>
    <row r="3081" spans="1:5">
      <c r="A3081" s="712">
        <v>100773</v>
      </c>
      <c r="B3081" s="711" t="s">
        <v>2638</v>
      </c>
      <c r="C3081" s="711" t="s">
        <v>285</v>
      </c>
      <c r="D3081" s="711" t="s">
        <v>5883</v>
      </c>
      <c r="E3081" s="713">
        <v>14.24</v>
      </c>
    </row>
    <row r="3082" spans="1:5">
      <c r="A3082" s="712">
        <v>100774</v>
      </c>
      <c r="B3082" s="711" t="s">
        <v>2639</v>
      </c>
      <c r="C3082" s="711" t="s">
        <v>285</v>
      </c>
      <c r="D3082" s="711" t="s">
        <v>5883</v>
      </c>
      <c r="E3082" s="713">
        <v>8.26</v>
      </c>
    </row>
    <row r="3083" spans="1:5">
      <c r="A3083" s="712">
        <v>100775</v>
      </c>
      <c r="B3083" s="711" t="s">
        <v>2640</v>
      </c>
      <c r="C3083" s="711" t="s">
        <v>285</v>
      </c>
      <c r="D3083" s="711" t="s">
        <v>5883</v>
      </c>
      <c r="E3083" s="713">
        <v>9.74</v>
      </c>
    </row>
    <row r="3084" spans="1:5">
      <c r="A3084" s="712">
        <v>100776</v>
      </c>
      <c r="B3084" s="711" t="s">
        <v>2641</v>
      </c>
      <c r="C3084" s="711" t="s">
        <v>285</v>
      </c>
      <c r="D3084" s="711" t="s">
        <v>5883</v>
      </c>
      <c r="E3084" s="713">
        <v>14.33</v>
      </c>
    </row>
    <row r="3085" spans="1:5">
      <c r="A3085" s="712">
        <v>100777</v>
      </c>
      <c r="B3085" s="711" t="s">
        <v>2642</v>
      </c>
      <c r="C3085" s="711" t="s">
        <v>285</v>
      </c>
      <c r="D3085" s="711" t="s">
        <v>5883</v>
      </c>
      <c r="E3085" s="713">
        <v>10.33</v>
      </c>
    </row>
    <row r="3086" spans="1:5">
      <c r="A3086" s="712">
        <v>100778</v>
      </c>
      <c r="B3086" s="711" t="s">
        <v>2643</v>
      </c>
      <c r="C3086" s="711" t="s">
        <v>285</v>
      </c>
      <c r="D3086" s="711" t="s">
        <v>5883</v>
      </c>
      <c r="E3086" s="713">
        <v>7.08</v>
      </c>
    </row>
    <row r="3087" spans="1:5">
      <c r="A3087" s="712">
        <v>98560</v>
      </c>
      <c r="B3087" s="711" t="s">
        <v>2644</v>
      </c>
      <c r="C3087" s="711" t="s">
        <v>281</v>
      </c>
      <c r="D3087" s="711" t="s">
        <v>5884</v>
      </c>
      <c r="E3087" s="713">
        <v>36.51</v>
      </c>
    </row>
    <row r="3088" spans="1:5">
      <c r="A3088" s="712">
        <v>98561</v>
      </c>
      <c r="B3088" s="711" t="s">
        <v>2645</v>
      </c>
      <c r="C3088" s="711" t="s">
        <v>281</v>
      </c>
      <c r="D3088" s="711" t="s">
        <v>5884</v>
      </c>
      <c r="E3088" s="713">
        <v>33.409999999999997</v>
      </c>
    </row>
    <row r="3089" spans="1:5">
      <c r="A3089" s="712">
        <v>98562</v>
      </c>
      <c r="B3089" s="711" t="s">
        <v>2646</v>
      </c>
      <c r="C3089" s="711" t="s">
        <v>281</v>
      </c>
      <c r="D3089" s="711" t="s">
        <v>5884</v>
      </c>
      <c r="E3089" s="713">
        <v>32.21</v>
      </c>
    </row>
    <row r="3090" spans="1:5">
      <c r="A3090" s="712">
        <v>98555</v>
      </c>
      <c r="B3090" s="711" t="s">
        <v>2647</v>
      </c>
      <c r="C3090" s="711" t="s">
        <v>281</v>
      </c>
      <c r="D3090" s="711" t="s">
        <v>5884</v>
      </c>
      <c r="E3090" s="713">
        <v>21.32</v>
      </c>
    </row>
    <row r="3091" spans="1:5">
      <c r="A3091" s="712">
        <v>98556</v>
      </c>
      <c r="B3091" s="711" t="s">
        <v>2648</v>
      </c>
      <c r="C3091" s="711" t="s">
        <v>281</v>
      </c>
      <c r="D3091" s="711" t="s">
        <v>5884</v>
      </c>
      <c r="E3091" s="713">
        <v>38.479999999999997</v>
      </c>
    </row>
    <row r="3092" spans="1:5">
      <c r="A3092" s="712">
        <v>98558</v>
      </c>
      <c r="B3092" s="711" t="s">
        <v>2649</v>
      </c>
      <c r="C3092" s="711" t="s">
        <v>269</v>
      </c>
      <c r="D3092" s="711" t="s">
        <v>5884</v>
      </c>
      <c r="E3092" s="713">
        <v>5.84</v>
      </c>
    </row>
    <row r="3093" spans="1:5">
      <c r="A3093" s="712">
        <v>98559</v>
      </c>
      <c r="B3093" s="711" t="s">
        <v>2650</v>
      </c>
      <c r="C3093" s="711" t="s">
        <v>585</v>
      </c>
      <c r="D3093" s="711" t="s">
        <v>5884</v>
      </c>
      <c r="E3093" s="713">
        <v>3.2</v>
      </c>
    </row>
    <row r="3094" spans="1:5">
      <c r="A3094" s="712">
        <v>98546</v>
      </c>
      <c r="B3094" s="711" t="s">
        <v>2651</v>
      </c>
      <c r="C3094" s="711" t="s">
        <v>281</v>
      </c>
      <c r="D3094" s="711" t="s">
        <v>5884</v>
      </c>
      <c r="E3094" s="713">
        <v>70.42</v>
      </c>
    </row>
    <row r="3095" spans="1:5">
      <c r="A3095" s="712">
        <v>98547</v>
      </c>
      <c r="B3095" s="711" t="s">
        <v>2652</v>
      </c>
      <c r="C3095" s="711" t="s">
        <v>281</v>
      </c>
      <c r="D3095" s="711" t="s">
        <v>5884</v>
      </c>
      <c r="E3095" s="713">
        <v>129.30000000000001</v>
      </c>
    </row>
    <row r="3096" spans="1:5">
      <c r="A3096" s="712">
        <v>98553</v>
      </c>
      <c r="B3096" s="711" t="s">
        <v>2653</v>
      </c>
      <c r="C3096" s="711" t="s">
        <v>281</v>
      </c>
      <c r="D3096" s="711" t="s">
        <v>5884</v>
      </c>
      <c r="E3096" s="713">
        <v>105.34</v>
      </c>
    </row>
    <row r="3097" spans="1:5">
      <c r="A3097" s="712">
        <v>98554</v>
      </c>
      <c r="B3097" s="711" t="s">
        <v>2654</v>
      </c>
      <c r="C3097" s="711" t="s">
        <v>281</v>
      </c>
      <c r="D3097" s="711" t="s">
        <v>5884</v>
      </c>
      <c r="E3097" s="713">
        <v>35.950000000000003</v>
      </c>
    </row>
    <row r="3098" spans="1:5">
      <c r="A3098" s="712">
        <v>98557</v>
      </c>
      <c r="B3098" s="711" t="s">
        <v>2655</v>
      </c>
      <c r="C3098" s="711" t="s">
        <v>281</v>
      </c>
      <c r="D3098" s="711" t="s">
        <v>5884</v>
      </c>
      <c r="E3098" s="713">
        <v>31.19</v>
      </c>
    </row>
    <row r="3099" spans="1:5">
      <c r="A3099" s="712">
        <v>98563</v>
      </c>
      <c r="B3099" s="711" t="s">
        <v>2656</v>
      </c>
      <c r="C3099" s="711" t="s">
        <v>281</v>
      </c>
      <c r="D3099" s="711" t="s">
        <v>5884</v>
      </c>
      <c r="E3099" s="713">
        <v>25.56</v>
      </c>
    </row>
    <row r="3100" spans="1:5">
      <c r="A3100" s="712">
        <v>98564</v>
      </c>
      <c r="B3100" s="711" t="s">
        <v>2657</v>
      </c>
      <c r="C3100" s="711" t="s">
        <v>281</v>
      </c>
      <c r="D3100" s="711" t="s">
        <v>5884</v>
      </c>
      <c r="E3100" s="713">
        <v>35.4</v>
      </c>
    </row>
    <row r="3101" spans="1:5">
      <c r="A3101" s="712">
        <v>98565</v>
      </c>
      <c r="B3101" s="711" t="s">
        <v>2658</v>
      </c>
      <c r="C3101" s="711" t="s">
        <v>281</v>
      </c>
      <c r="D3101" s="711" t="s">
        <v>5884</v>
      </c>
      <c r="E3101" s="713">
        <v>36.96</v>
      </c>
    </row>
    <row r="3102" spans="1:5">
      <c r="A3102" s="712">
        <v>98566</v>
      </c>
      <c r="B3102" s="711" t="s">
        <v>2659</v>
      </c>
      <c r="C3102" s="711" t="s">
        <v>281</v>
      </c>
      <c r="D3102" s="711" t="s">
        <v>5884</v>
      </c>
      <c r="E3102" s="713">
        <v>46.8</v>
      </c>
    </row>
    <row r="3103" spans="1:5">
      <c r="A3103" s="712">
        <v>98567</v>
      </c>
      <c r="B3103" s="711" t="s">
        <v>2660</v>
      </c>
      <c r="C3103" s="711" t="s">
        <v>281</v>
      </c>
      <c r="D3103" s="711" t="s">
        <v>5884</v>
      </c>
      <c r="E3103" s="713">
        <v>47.83</v>
      </c>
    </row>
    <row r="3104" spans="1:5">
      <c r="A3104" s="712">
        <v>98568</v>
      </c>
      <c r="B3104" s="711" t="s">
        <v>2661</v>
      </c>
      <c r="C3104" s="711" t="s">
        <v>281</v>
      </c>
      <c r="D3104" s="711" t="s">
        <v>5884</v>
      </c>
      <c r="E3104" s="713">
        <v>57.65</v>
      </c>
    </row>
    <row r="3105" spans="1:5">
      <c r="A3105" s="712">
        <v>98569</v>
      </c>
      <c r="B3105" s="711" t="s">
        <v>2662</v>
      </c>
      <c r="C3105" s="711" t="s">
        <v>281</v>
      </c>
      <c r="D3105" s="711" t="s">
        <v>5884</v>
      </c>
      <c r="E3105" s="713">
        <v>59.22</v>
      </c>
    </row>
    <row r="3106" spans="1:5">
      <c r="A3106" s="712">
        <v>98570</v>
      </c>
      <c r="B3106" s="711" t="s">
        <v>2663</v>
      </c>
      <c r="C3106" s="711" t="s">
        <v>281</v>
      </c>
      <c r="D3106" s="711" t="s">
        <v>5884</v>
      </c>
      <c r="E3106" s="713">
        <v>69.069999999999993</v>
      </c>
    </row>
    <row r="3107" spans="1:5">
      <c r="A3107" s="712">
        <v>98571</v>
      </c>
      <c r="B3107" s="711" t="s">
        <v>2664</v>
      </c>
      <c r="C3107" s="711" t="s">
        <v>281</v>
      </c>
      <c r="D3107" s="711" t="s">
        <v>5884</v>
      </c>
      <c r="E3107" s="713">
        <v>28.77</v>
      </c>
    </row>
    <row r="3108" spans="1:5">
      <c r="A3108" s="712">
        <v>98572</v>
      </c>
      <c r="B3108" s="711" t="s">
        <v>2665</v>
      </c>
      <c r="C3108" s="711" t="s">
        <v>281</v>
      </c>
      <c r="D3108" s="711" t="s">
        <v>5884</v>
      </c>
      <c r="E3108" s="713">
        <v>35.56</v>
      </c>
    </row>
    <row r="3109" spans="1:5">
      <c r="A3109" s="712">
        <v>98573</v>
      </c>
      <c r="B3109" s="711" t="s">
        <v>2666</v>
      </c>
      <c r="C3109" s="711" t="s">
        <v>281</v>
      </c>
      <c r="D3109" s="711" t="s">
        <v>5884</v>
      </c>
      <c r="E3109" s="713">
        <v>45.08</v>
      </c>
    </row>
    <row r="3110" spans="1:5">
      <c r="A3110" s="712">
        <v>91831</v>
      </c>
      <c r="B3110" s="711" t="s">
        <v>2667</v>
      </c>
      <c r="C3110" s="711" t="s">
        <v>585</v>
      </c>
      <c r="D3110" s="711" t="s">
        <v>5884</v>
      </c>
      <c r="E3110" s="713">
        <v>6.27</v>
      </c>
    </row>
    <row r="3111" spans="1:5">
      <c r="A3111" s="712">
        <v>91833</v>
      </c>
      <c r="B3111" s="711" t="s">
        <v>2668</v>
      </c>
      <c r="C3111" s="711" t="s">
        <v>585</v>
      </c>
      <c r="D3111" s="711" t="s">
        <v>5884</v>
      </c>
      <c r="E3111" s="713">
        <v>6.71</v>
      </c>
    </row>
    <row r="3112" spans="1:5">
      <c r="A3112" s="712">
        <v>91834</v>
      </c>
      <c r="B3112" s="711" t="s">
        <v>2669</v>
      </c>
      <c r="C3112" s="711" t="s">
        <v>585</v>
      </c>
      <c r="D3112" s="711" t="s">
        <v>5884</v>
      </c>
      <c r="E3112" s="713">
        <v>7.01</v>
      </c>
    </row>
    <row r="3113" spans="1:5">
      <c r="A3113" s="712">
        <v>91835</v>
      </c>
      <c r="B3113" s="711" t="s">
        <v>2670</v>
      </c>
      <c r="C3113" s="711" t="s">
        <v>585</v>
      </c>
      <c r="D3113" s="711" t="s">
        <v>5884</v>
      </c>
      <c r="E3113" s="713">
        <v>8.1199999999999992</v>
      </c>
    </row>
    <row r="3114" spans="1:5">
      <c r="A3114" s="712">
        <v>91836</v>
      </c>
      <c r="B3114" s="711" t="s">
        <v>2671</v>
      </c>
      <c r="C3114" s="711" t="s">
        <v>585</v>
      </c>
      <c r="D3114" s="711" t="s">
        <v>5884</v>
      </c>
      <c r="E3114" s="713">
        <v>9.27</v>
      </c>
    </row>
    <row r="3115" spans="1:5">
      <c r="A3115" s="712">
        <v>91837</v>
      </c>
      <c r="B3115" s="711" t="s">
        <v>2672</v>
      </c>
      <c r="C3115" s="711" t="s">
        <v>585</v>
      </c>
      <c r="D3115" s="711" t="s">
        <v>5884</v>
      </c>
      <c r="E3115" s="713">
        <v>11.86</v>
      </c>
    </row>
    <row r="3116" spans="1:5">
      <c r="A3116" s="712">
        <v>91839</v>
      </c>
      <c r="B3116" s="711" t="s">
        <v>2673</v>
      </c>
      <c r="C3116" s="711" t="s">
        <v>585</v>
      </c>
      <c r="D3116" s="711" t="s">
        <v>5883</v>
      </c>
      <c r="E3116" s="713">
        <v>7.78</v>
      </c>
    </row>
    <row r="3117" spans="1:5">
      <c r="A3117" s="712">
        <v>91840</v>
      </c>
      <c r="B3117" s="711" t="s">
        <v>2674</v>
      </c>
      <c r="C3117" s="711" t="s">
        <v>585</v>
      </c>
      <c r="D3117" s="711" t="s">
        <v>5883</v>
      </c>
      <c r="E3117" s="713">
        <v>9.74</v>
      </c>
    </row>
    <row r="3118" spans="1:5">
      <c r="A3118" s="712">
        <v>91841</v>
      </c>
      <c r="B3118" s="711" t="s">
        <v>2675</v>
      </c>
      <c r="C3118" s="711" t="s">
        <v>585</v>
      </c>
      <c r="D3118" s="711" t="s">
        <v>5883</v>
      </c>
      <c r="E3118" s="713">
        <v>9.25</v>
      </c>
    </row>
    <row r="3119" spans="1:5">
      <c r="A3119" s="712">
        <v>91842</v>
      </c>
      <c r="B3119" s="711" t="s">
        <v>2676</v>
      </c>
      <c r="C3119" s="711" t="s">
        <v>585</v>
      </c>
      <c r="D3119" s="711" t="s">
        <v>5884</v>
      </c>
      <c r="E3119" s="713">
        <v>4.67</v>
      </c>
    </row>
    <row r="3120" spans="1:5">
      <c r="A3120" s="712">
        <v>91843</v>
      </c>
      <c r="B3120" s="711" t="s">
        <v>2677</v>
      </c>
      <c r="C3120" s="711" t="s">
        <v>585</v>
      </c>
      <c r="D3120" s="711" t="s">
        <v>5884</v>
      </c>
      <c r="E3120" s="713">
        <v>5.1100000000000003</v>
      </c>
    </row>
    <row r="3121" spans="1:5">
      <c r="A3121" s="712">
        <v>91844</v>
      </c>
      <c r="B3121" s="711" t="s">
        <v>2678</v>
      </c>
      <c r="C3121" s="711" t="s">
        <v>585</v>
      </c>
      <c r="D3121" s="711" t="s">
        <v>5884</v>
      </c>
      <c r="E3121" s="713">
        <v>5.4</v>
      </c>
    </row>
    <row r="3122" spans="1:5">
      <c r="A3122" s="712">
        <v>91845</v>
      </c>
      <c r="B3122" s="711" t="s">
        <v>2679</v>
      </c>
      <c r="C3122" s="711" t="s">
        <v>585</v>
      </c>
      <c r="D3122" s="711" t="s">
        <v>5884</v>
      </c>
      <c r="E3122" s="713">
        <v>6.51</v>
      </c>
    </row>
    <row r="3123" spans="1:5">
      <c r="A3123" s="712">
        <v>91846</v>
      </c>
      <c r="B3123" s="711" t="s">
        <v>2680</v>
      </c>
      <c r="C3123" s="711" t="s">
        <v>585</v>
      </c>
      <c r="D3123" s="711" t="s">
        <v>5884</v>
      </c>
      <c r="E3123" s="713">
        <v>7.68</v>
      </c>
    </row>
    <row r="3124" spans="1:5">
      <c r="A3124" s="712">
        <v>91847</v>
      </c>
      <c r="B3124" s="711" t="s">
        <v>2681</v>
      </c>
      <c r="C3124" s="711" t="s">
        <v>585</v>
      </c>
      <c r="D3124" s="711" t="s">
        <v>5884</v>
      </c>
      <c r="E3124" s="713">
        <v>10.27</v>
      </c>
    </row>
    <row r="3125" spans="1:5">
      <c r="A3125" s="712">
        <v>91849</v>
      </c>
      <c r="B3125" s="711" t="s">
        <v>2682</v>
      </c>
      <c r="C3125" s="711" t="s">
        <v>585</v>
      </c>
      <c r="D3125" s="711" t="s">
        <v>5883</v>
      </c>
      <c r="E3125" s="713">
        <v>6.19</v>
      </c>
    </row>
    <row r="3126" spans="1:5">
      <c r="A3126" s="712">
        <v>91850</v>
      </c>
      <c r="B3126" s="711" t="s">
        <v>2683</v>
      </c>
      <c r="C3126" s="711" t="s">
        <v>585</v>
      </c>
      <c r="D3126" s="711" t="s">
        <v>5883</v>
      </c>
      <c r="E3126" s="713">
        <v>8.19</v>
      </c>
    </row>
    <row r="3127" spans="1:5">
      <c r="A3127" s="712">
        <v>91851</v>
      </c>
      <c r="B3127" s="711" t="s">
        <v>2684</v>
      </c>
      <c r="C3127" s="711" t="s">
        <v>585</v>
      </c>
      <c r="D3127" s="711" t="s">
        <v>5883</v>
      </c>
      <c r="E3127" s="713">
        <v>7.7</v>
      </c>
    </row>
    <row r="3128" spans="1:5">
      <c r="A3128" s="712">
        <v>91852</v>
      </c>
      <c r="B3128" s="711" t="s">
        <v>2685</v>
      </c>
      <c r="C3128" s="711" t="s">
        <v>585</v>
      </c>
      <c r="D3128" s="711" t="s">
        <v>5884</v>
      </c>
      <c r="E3128" s="713">
        <v>6.66</v>
      </c>
    </row>
    <row r="3129" spans="1:5">
      <c r="A3129" s="712">
        <v>91853</v>
      </c>
      <c r="B3129" s="711" t="s">
        <v>2686</v>
      </c>
      <c r="C3129" s="711" t="s">
        <v>585</v>
      </c>
      <c r="D3129" s="711" t="s">
        <v>5884</v>
      </c>
      <c r="E3129" s="713">
        <v>7.06</v>
      </c>
    </row>
    <row r="3130" spans="1:5">
      <c r="A3130" s="712">
        <v>91854</v>
      </c>
      <c r="B3130" s="711" t="s">
        <v>2687</v>
      </c>
      <c r="C3130" s="711" t="s">
        <v>585</v>
      </c>
      <c r="D3130" s="711" t="s">
        <v>5884</v>
      </c>
      <c r="E3130" s="713">
        <v>7.37</v>
      </c>
    </row>
    <row r="3131" spans="1:5">
      <c r="A3131" s="712">
        <v>91855</v>
      </c>
      <c r="B3131" s="711" t="s">
        <v>2688</v>
      </c>
      <c r="C3131" s="711" t="s">
        <v>585</v>
      </c>
      <c r="D3131" s="711" t="s">
        <v>5884</v>
      </c>
      <c r="E3131" s="713">
        <v>8.39</v>
      </c>
    </row>
    <row r="3132" spans="1:5">
      <c r="A3132" s="712">
        <v>91856</v>
      </c>
      <c r="B3132" s="711" t="s">
        <v>2689</v>
      </c>
      <c r="C3132" s="711" t="s">
        <v>585</v>
      </c>
      <c r="D3132" s="711" t="s">
        <v>5884</v>
      </c>
      <c r="E3132" s="713">
        <v>9.51</v>
      </c>
    </row>
    <row r="3133" spans="1:5">
      <c r="A3133" s="712">
        <v>91857</v>
      </c>
      <c r="B3133" s="711" t="s">
        <v>2690</v>
      </c>
      <c r="C3133" s="711" t="s">
        <v>585</v>
      </c>
      <c r="D3133" s="711" t="s">
        <v>5884</v>
      </c>
      <c r="E3133" s="713">
        <v>11.91</v>
      </c>
    </row>
    <row r="3134" spans="1:5">
      <c r="A3134" s="712">
        <v>91859</v>
      </c>
      <c r="B3134" s="711" t="s">
        <v>2691</v>
      </c>
      <c r="C3134" s="711" t="s">
        <v>585</v>
      </c>
      <c r="D3134" s="711" t="s">
        <v>5883</v>
      </c>
      <c r="E3134" s="713">
        <v>8.14</v>
      </c>
    </row>
    <row r="3135" spans="1:5">
      <c r="A3135" s="712">
        <v>91860</v>
      </c>
      <c r="B3135" s="711" t="s">
        <v>2692</v>
      </c>
      <c r="C3135" s="711" t="s">
        <v>585</v>
      </c>
      <c r="D3135" s="711" t="s">
        <v>5883</v>
      </c>
      <c r="E3135" s="713">
        <v>10.07</v>
      </c>
    </row>
    <row r="3136" spans="1:5">
      <c r="A3136" s="712">
        <v>91861</v>
      </c>
      <c r="B3136" s="711" t="s">
        <v>2693</v>
      </c>
      <c r="C3136" s="711" t="s">
        <v>585</v>
      </c>
      <c r="D3136" s="711" t="s">
        <v>5883</v>
      </c>
      <c r="E3136" s="713">
        <v>9.61</v>
      </c>
    </row>
    <row r="3137" spans="1:5">
      <c r="A3137" s="712">
        <v>91862</v>
      </c>
      <c r="B3137" s="711" t="s">
        <v>2694</v>
      </c>
      <c r="C3137" s="711" t="s">
        <v>585</v>
      </c>
      <c r="D3137" s="711" t="s">
        <v>5884</v>
      </c>
      <c r="E3137" s="713">
        <v>7.69</v>
      </c>
    </row>
    <row r="3138" spans="1:5">
      <c r="A3138" s="712">
        <v>91863</v>
      </c>
      <c r="B3138" s="711" t="s">
        <v>2695</v>
      </c>
      <c r="C3138" s="711" t="s">
        <v>585</v>
      </c>
      <c r="D3138" s="711" t="s">
        <v>5884</v>
      </c>
      <c r="E3138" s="713">
        <v>9.07</v>
      </c>
    </row>
    <row r="3139" spans="1:5">
      <c r="A3139" s="712">
        <v>91864</v>
      </c>
      <c r="B3139" s="711" t="s">
        <v>2696</v>
      </c>
      <c r="C3139" s="711" t="s">
        <v>585</v>
      </c>
      <c r="D3139" s="711" t="s">
        <v>5884</v>
      </c>
      <c r="E3139" s="713">
        <v>12.06</v>
      </c>
    </row>
    <row r="3140" spans="1:5">
      <c r="A3140" s="712">
        <v>91865</v>
      </c>
      <c r="B3140" s="711" t="s">
        <v>2697</v>
      </c>
      <c r="C3140" s="711" t="s">
        <v>585</v>
      </c>
      <c r="D3140" s="711" t="s">
        <v>5884</v>
      </c>
      <c r="E3140" s="713">
        <v>15.05</v>
      </c>
    </row>
    <row r="3141" spans="1:5">
      <c r="A3141" s="712">
        <v>91866</v>
      </c>
      <c r="B3141" s="711" t="s">
        <v>2698</v>
      </c>
      <c r="C3141" s="711" t="s">
        <v>585</v>
      </c>
      <c r="D3141" s="711" t="s">
        <v>5884</v>
      </c>
      <c r="E3141" s="713">
        <v>6.21</v>
      </c>
    </row>
    <row r="3142" spans="1:5">
      <c r="A3142" s="712">
        <v>91867</v>
      </c>
      <c r="B3142" s="711" t="s">
        <v>2699</v>
      </c>
      <c r="C3142" s="711" t="s">
        <v>585</v>
      </c>
      <c r="D3142" s="711" t="s">
        <v>5884</v>
      </c>
      <c r="E3142" s="713">
        <v>7.58</v>
      </c>
    </row>
    <row r="3143" spans="1:5">
      <c r="A3143" s="712">
        <v>91868</v>
      </c>
      <c r="B3143" s="711" t="s">
        <v>2700</v>
      </c>
      <c r="C3143" s="711" t="s">
        <v>585</v>
      </c>
      <c r="D3143" s="711" t="s">
        <v>5884</v>
      </c>
      <c r="E3143" s="713">
        <v>10.59</v>
      </c>
    </row>
    <row r="3144" spans="1:5">
      <c r="A3144" s="712">
        <v>91869</v>
      </c>
      <c r="B3144" s="711" t="s">
        <v>2701</v>
      </c>
      <c r="C3144" s="711" t="s">
        <v>585</v>
      </c>
      <c r="D3144" s="711" t="s">
        <v>5884</v>
      </c>
      <c r="E3144" s="713">
        <v>13.57</v>
      </c>
    </row>
    <row r="3145" spans="1:5">
      <c r="A3145" s="712">
        <v>91870</v>
      </c>
      <c r="B3145" s="711" t="s">
        <v>2702</v>
      </c>
      <c r="C3145" s="711" t="s">
        <v>585</v>
      </c>
      <c r="D3145" s="711" t="s">
        <v>5884</v>
      </c>
      <c r="E3145" s="713">
        <v>8.7100000000000009</v>
      </c>
    </row>
    <row r="3146" spans="1:5">
      <c r="A3146" s="712">
        <v>91871</v>
      </c>
      <c r="B3146" s="711" t="s">
        <v>2703</v>
      </c>
      <c r="C3146" s="711" t="s">
        <v>585</v>
      </c>
      <c r="D3146" s="711" t="s">
        <v>5884</v>
      </c>
      <c r="E3146" s="713">
        <v>10.119999999999999</v>
      </c>
    </row>
    <row r="3147" spans="1:5">
      <c r="A3147" s="712">
        <v>91872</v>
      </c>
      <c r="B3147" s="711" t="s">
        <v>2704</v>
      </c>
      <c r="C3147" s="711" t="s">
        <v>585</v>
      </c>
      <c r="D3147" s="711" t="s">
        <v>5884</v>
      </c>
      <c r="E3147" s="713">
        <v>13.12</v>
      </c>
    </row>
    <row r="3148" spans="1:5">
      <c r="A3148" s="712">
        <v>91873</v>
      </c>
      <c r="B3148" s="711" t="s">
        <v>2705</v>
      </c>
      <c r="C3148" s="711" t="s">
        <v>585</v>
      </c>
      <c r="D3148" s="711" t="s">
        <v>5884</v>
      </c>
      <c r="E3148" s="713">
        <v>16.059999999999999</v>
      </c>
    </row>
    <row r="3149" spans="1:5">
      <c r="A3149" s="712">
        <v>93008</v>
      </c>
      <c r="B3149" s="711" t="s">
        <v>2706</v>
      </c>
      <c r="C3149" s="711" t="s">
        <v>585</v>
      </c>
      <c r="D3149" s="711" t="s">
        <v>5884</v>
      </c>
      <c r="E3149" s="713">
        <v>13.44</v>
      </c>
    </row>
    <row r="3150" spans="1:5">
      <c r="A3150" s="712">
        <v>93009</v>
      </c>
      <c r="B3150" s="711" t="s">
        <v>2707</v>
      </c>
      <c r="C3150" s="711" t="s">
        <v>585</v>
      </c>
      <c r="D3150" s="711" t="s">
        <v>5884</v>
      </c>
      <c r="E3150" s="713">
        <v>19.95</v>
      </c>
    </row>
    <row r="3151" spans="1:5">
      <c r="A3151" s="712">
        <v>93010</v>
      </c>
      <c r="B3151" s="711" t="s">
        <v>2708</v>
      </c>
      <c r="C3151" s="711" t="s">
        <v>585</v>
      </c>
      <c r="D3151" s="711" t="s">
        <v>5884</v>
      </c>
      <c r="E3151" s="713">
        <v>27.8</v>
      </c>
    </row>
    <row r="3152" spans="1:5">
      <c r="A3152" s="712">
        <v>93011</v>
      </c>
      <c r="B3152" s="711" t="s">
        <v>2709</v>
      </c>
      <c r="C3152" s="711" t="s">
        <v>585</v>
      </c>
      <c r="D3152" s="711" t="s">
        <v>5884</v>
      </c>
      <c r="E3152" s="713">
        <v>34.04</v>
      </c>
    </row>
    <row r="3153" spans="1:5">
      <c r="A3153" s="712">
        <v>93012</v>
      </c>
      <c r="B3153" s="711" t="s">
        <v>2710</v>
      </c>
      <c r="C3153" s="711" t="s">
        <v>585</v>
      </c>
      <c r="D3153" s="711" t="s">
        <v>5884</v>
      </c>
      <c r="E3153" s="713">
        <v>51.52</v>
      </c>
    </row>
    <row r="3154" spans="1:5">
      <c r="A3154" s="712">
        <v>95726</v>
      </c>
      <c r="B3154" s="711" t="s">
        <v>2711</v>
      </c>
      <c r="C3154" s="711" t="s">
        <v>585</v>
      </c>
      <c r="D3154" s="711" t="s">
        <v>5884</v>
      </c>
      <c r="E3154" s="713">
        <v>5.2</v>
      </c>
    </row>
    <row r="3155" spans="1:5">
      <c r="A3155" s="712">
        <v>95727</v>
      </c>
      <c r="B3155" s="711" t="s">
        <v>2712</v>
      </c>
      <c r="C3155" s="711" t="s">
        <v>585</v>
      </c>
      <c r="D3155" s="711" t="s">
        <v>5884</v>
      </c>
      <c r="E3155" s="713">
        <v>5.97</v>
      </c>
    </row>
    <row r="3156" spans="1:5">
      <c r="A3156" s="712">
        <v>95728</v>
      </c>
      <c r="B3156" s="711" t="s">
        <v>2713</v>
      </c>
      <c r="C3156" s="711" t="s">
        <v>585</v>
      </c>
      <c r="D3156" s="711" t="s">
        <v>5884</v>
      </c>
      <c r="E3156" s="713">
        <v>7.61</v>
      </c>
    </row>
    <row r="3157" spans="1:5">
      <c r="A3157" s="712">
        <v>95729</v>
      </c>
      <c r="B3157" s="711" t="s">
        <v>2714</v>
      </c>
      <c r="C3157" s="711" t="s">
        <v>585</v>
      </c>
      <c r="D3157" s="711" t="s">
        <v>5884</v>
      </c>
      <c r="E3157" s="713">
        <v>6.83</v>
      </c>
    </row>
    <row r="3158" spans="1:5">
      <c r="A3158" s="712">
        <v>95730</v>
      </c>
      <c r="B3158" s="711" t="s">
        <v>2715</v>
      </c>
      <c r="C3158" s="711" t="s">
        <v>585</v>
      </c>
      <c r="D3158" s="711" t="s">
        <v>5884</v>
      </c>
      <c r="E3158" s="713">
        <v>7.59</v>
      </c>
    </row>
    <row r="3159" spans="1:5">
      <c r="A3159" s="712">
        <v>95731</v>
      </c>
      <c r="B3159" s="711" t="s">
        <v>2716</v>
      </c>
      <c r="C3159" s="711" t="s">
        <v>585</v>
      </c>
      <c r="D3159" s="711" t="s">
        <v>5884</v>
      </c>
      <c r="E3159" s="713">
        <v>9.23</v>
      </c>
    </row>
    <row r="3160" spans="1:5">
      <c r="A3160" s="712">
        <v>95732</v>
      </c>
      <c r="B3160" s="711" t="s">
        <v>2717</v>
      </c>
      <c r="C3160" s="711" t="s">
        <v>269</v>
      </c>
      <c r="D3160" s="711" t="s">
        <v>5884</v>
      </c>
      <c r="E3160" s="713">
        <v>3.62</v>
      </c>
    </row>
    <row r="3161" spans="1:5">
      <c r="A3161" s="712">
        <v>95745</v>
      </c>
      <c r="B3161" s="711" t="s">
        <v>2718</v>
      </c>
      <c r="C3161" s="711" t="s">
        <v>585</v>
      </c>
      <c r="D3161" s="711" t="s">
        <v>5883</v>
      </c>
      <c r="E3161" s="713">
        <v>15.8</v>
      </c>
    </row>
    <row r="3162" spans="1:5">
      <c r="A3162" s="712">
        <v>95746</v>
      </c>
      <c r="B3162" s="711" t="s">
        <v>2719</v>
      </c>
      <c r="C3162" s="711" t="s">
        <v>585</v>
      </c>
      <c r="D3162" s="711" t="s">
        <v>5883</v>
      </c>
      <c r="E3162" s="713">
        <v>19.600000000000001</v>
      </c>
    </row>
    <row r="3163" spans="1:5">
      <c r="A3163" s="712">
        <v>95747</v>
      </c>
      <c r="B3163" s="711" t="s">
        <v>2720</v>
      </c>
      <c r="C3163" s="711" t="s">
        <v>585</v>
      </c>
      <c r="D3163" s="711" t="s">
        <v>5883</v>
      </c>
      <c r="E3163" s="713">
        <v>32.04</v>
      </c>
    </row>
    <row r="3164" spans="1:5">
      <c r="A3164" s="712">
        <v>95748</v>
      </c>
      <c r="B3164" s="711" t="s">
        <v>2721</v>
      </c>
      <c r="C3164" s="711" t="s">
        <v>585</v>
      </c>
      <c r="D3164" s="711" t="s">
        <v>5883</v>
      </c>
      <c r="E3164" s="713">
        <v>34.75</v>
      </c>
    </row>
    <row r="3165" spans="1:5">
      <c r="A3165" s="712">
        <v>95749</v>
      </c>
      <c r="B3165" s="711" t="s">
        <v>2722</v>
      </c>
      <c r="C3165" s="711" t="s">
        <v>585</v>
      </c>
      <c r="D3165" s="711" t="s">
        <v>5883</v>
      </c>
      <c r="E3165" s="713">
        <v>21.02</v>
      </c>
    </row>
    <row r="3166" spans="1:5">
      <c r="A3166" s="712">
        <v>95750</v>
      </c>
      <c r="B3166" s="711" t="s">
        <v>2723</v>
      </c>
      <c r="C3166" s="711" t="s">
        <v>585</v>
      </c>
      <c r="D3166" s="711" t="s">
        <v>5883</v>
      </c>
      <c r="E3166" s="713">
        <v>24.71</v>
      </c>
    </row>
    <row r="3167" spans="1:5">
      <c r="A3167" s="712">
        <v>95751</v>
      </c>
      <c r="B3167" s="711" t="s">
        <v>2724</v>
      </c>
      <c r="C3167" s="711" t="s">
        <v>585</v>
      </c>
      <c r="D3167" s="711" t="s">
        <v>5883</v>
      </c>
      <c r="E3167" s="713">
        <v>36.99</v>
      </c>
    </row>
    <row r="3168" spans="1:5">
      <c r="A3168" s="712">
        <v>95752</v>
      </c>
      <c r="B3168" s="711" t="s">
        <v>2725</v>
      </c>
      <c r="C3168" s="711" t="s">
        <v>585</v>
      </c>
      <c r="D3168" s="711" t="s">
        <v>5883</v>
      </c>
      <c r="E3168" s="713">
        <v>39.520000000000003</v>
      </c>
    </row>
    <row r="3169" spans="1:5">
      <c r="A3169" s="712">
        <v>97667</v>
      </c>
      <c r="B3169" s="711" t="s">
        <v>2726</v>
      </c>
      <c r="C3169" s="711" t="s">
        <v>585</v>
      </c>
      <c r="D3169" s="711" t="s">
        <v>5883</v>
      </c>
      <c r="E3169" s="713">
        <v>6.03</v>
      </c>
    </row>
    <row r="3170" spans="1:5">
      <c r="A3170" s="712">
        <v>97668</v>
      </c>
      <c r="B3170" s="711" t="s">
        <v>2727</v>
      </c>
      <c r="C3170" s="711" t="s">
        <v>585</v>
      </c>
      <c r="D3170" s="711" t="s">
        <v>5883</v>
      </c>
      <c r="E3170" s="713">
        <v>9.2799999999999994</v>
      </c>
    </row>
    <row r="3171" spans="1:5">
      <c r="A3171" s="712">
        <v>97669</v>
      </c>
      <c r="B3171" s="711" t="s">
        <v>2728</v>
      </c>
      <c r="C3171" s="711" t="s">
        <v>585</v>
      </c>
      <c r="D3171" s="711" t="s">
        <v>5883</v>
      </c>
      <c r="E3171" s="713">
        <v>14.86</v>
      </c>
    </row>
    <row r="3172" spans="1:5">
      <c r="A3172" s="712">
        <v>97670</v>
      </c>
      <c r="B3172" s="711" t="s">
        <v>2729</v>
      </c>
      <c r="C3172" s="711" t="s">
        <v>585</v>
      </c>
      <c r="D3172" s="711" t="s">
        <v>5883</v>
      </c>
      <c r="E3172" s="713">
        <v>19.07</v>
      </c>
    </row>
    <row r="3173" spans="1:5">
      <c r="A3173" s="712">
        <v>91874</v>
      </c>
      <c r="B3173" s="711" t="s">
        <v>2730</v>
      </c>
      <c r="C3173" s="711" t="s">
        <v>269</v>
      </c>
      <c r="D3173" s="711" t="s">
        <v>5884</v>
      </c>
      <c r="E3173" s="713">
        <v>3.75</v>
      </c>
    </row>
    <row r="3174" spans="1:5">
      <c r="A3174" s="712">
        <v>91875</v>
      </c>
      <c r="B3174" s="711" t="s">
        <v>2731</v>
      </c>
      <c r="C3174" s="711" t="s">
        <v>269</v>
      </c>
      <c r="D3174" s="711" t="s">
        <v>5884</v>
      </c>
      <c r="E3174" s="713">
        <v>4.97</v>
      </c>
    </row>
    <row r="3175" spans="1:5">
      <c r="A3175" s="712">
        <v>91876</v>
      </c>
      <c r="B3175" s="711" t="s">
        <v>2732</v>
      </c>
      <c r="C3175" s="711" t="s">
        <v>269</v>
      </c>
      <c r="D3175" s="711" t="s">
        <v>5884</v>
      </c>
      <c r="E3175" s="713">
        <v>6.54</v>
      </c>
    </row>
    <row r="3176" spans="1:5">
      <c r="A3176" s="712">
        <v>91877</v>
      </c>
      <c r="B3176" s="711" t="s">
        <v>2733</v>
      </c>
      <c r="C3176" s="711" t="s">
        <v>269</v>
      </c>
      <c r="D3176" s="711" t="s">
        <v>5884</v>
      </c>
      <c r="E3176" s="713">
        <v>8.67</v>
      </c>
    </row>
    <row r="3177" spans="1:5">
      <c r="A3177" s="712">
        <v>91878</v>
      </c>
      <c r="B3177" s="711" t="s">
        <v>2734</v>
      </c>
      <c r="C3177" s="711" t="s">
        <v>269</v>
      </c>
      <c r="D3177" s="711" t="s">
        <v>5884</v>
      </c>
      <c r="E3177" s="713">
        <v>4.84</v>
      </c>
    </row>
    <row r="3178" spans="1:5">
      <c r="A3178" s="712">
        <v>91879</v>
      </c>
      <c r="B3178" s="711" t="s">
        <v>2735</v>
      </c>
      <c r="C3178" s="711" t="s">
        <v>269</v>
      </c>
      <c r="D3178" s="711" t="s">
        <v>5884</v>
      </c>
      <c r="E3178" s="713">
        <v>6.02</v>
      </c>
    </row>
    <row r="3179" spans="1:5">
      <c r="A3179" s="712">
        <v>91880</v>
      </c>
      <c r="B3179" s="711" t="s">
        <v>2736</v>
      </c>
      <c r="C3179" s="711" t="s">
        <v>269</v>
      </c>
      <c r="D3179" s="711" t="s">
        <v>5884</v>
      </c>
      <c r="E3179" s="713">
        <v>7.63</v>
      </c>
    </row>
    <row r="3180" spans="1:5">
      <c r="A3180" s="712">
        <v>91881</v>
      </c>
      <c r="B3180" s="711" t="s">
        <v>2737</v>
      </c>
      <c r="C3180" s="711" t="s">
        <v>269</v>
      </c>
      <c r="D3180" s="711" t="s">
        <v>5884</v>
      </c>
      <c r="E3180" s="713">
        <v>9.76</v>
      </c>
    </row>
    <row r="3181" spans="1:5">
      <c r="A3181" s="712">
        <v>91882</v>
      </c>
      <c r="B3181" s="711" t="s">
        <v>2738</v>
      </c>
      <c r="C3181" s="711" t="s">
        <v>269</v>
      </c>
      <c r="D3181" s="711" t="s">
        <v>5884</v>
      </c>
      <c r="E3181" s="713">
        <v>6.01</v>
      </c>
    </row>
    <row r="3182" spans="1:5">
      <c r="A3182" s="712">
        <v>91884</v>
      </c>
      <c r="B3182" s="711" t="s">
        <v>2739</v>
      </c>
      <c r="C3182" s="711" t="s">
        <v>269</v>
      </c>
      <c r="D3182" s="711" t="s">
        <v>5884</v>
      </c>
      <c r="E3182" s="713">
        <v>6.92</v>
      </c>
    </row>
    <row r="3183" spans="1:5">
      <c r="A3183" s="712">
        <v>91885</v>
      </c>
      <c r="B3183" s="711" t="s">
        <v>2740</v>
      </c>
      <c r="C3183" s="711" t="s">
        <v>269</v>
      </c>
      <c r="D3183" s="711" t="s">
        <v>5884</v>
      </c>
      <c r="E3183" s="713">
        <v>8.16</v>
      </c>
    </row>
    <row r="3184" spans="1:5">
      <c r="A3184" s="712">
        <v>91886</v>
      </c>
      <c r="B3184" s="711" t="s">
        <v>2741</v>
      </c>
      <c r="C3184" s="711" t="s">
        <v>269</v>
      </c>
      <c r="D3184" s="711" t="s">
        <v>5884</v>
      </c>
      <c r="E3184" s="713">
        <v>9.8699999999999992</v>
      </c>
    </row>
    <row r="3185" spans="1:5">
      <c r="A3185" s="712">
        <v>91887</v>
      </c>
      <c r="B3185" s="711" t="s">
        <v>2742</v>
      </c>
      <c r="C3185" s="711" t="s">
        <v>269</v>
      </c>
      <c r="D3185" s="711" t="s">
        <v>5884</v>
      </c>
      <c r="E3185" s="713">
        <v>6.85</v>
      </c>
    </row>
    <row r="3186" spans="1:5">
      <c r="A3186" s="712">
        <v>91889</v>
      </c>
      <c r="B3186" s="711" t="s">
        <v>2743</v>
      </c>
      <c r="C3186" s="711" t="s">
        <v>269</v>
      </c>
      <c r="D3186" s="711" t="s">
        <v>5884</v>
      </c>
      <c r="E3186" s="713">
        <v>6.61</v>
      </c>
    </row>
    <row r="3187" spans="1:5">
      <c r="A3187" s="712">
        <v>91890</v>
      </c>
      <c r="B3187" s="711" t="s">
        <v>2744</v>
      </c>
      <c r="C3187" s="711" t="s">
        <v>269</v>
      </c>
      <c r="D3187" s="711" t="s">
        <v>5884</v>
      </c>
      <c r="E3187" s="713">
        <v>8.1999999999999993</v>
      </c>
    </row>
    <row r="3188" spans="1:5">
      <c r="A3188" s="712">
        <v>91892</v>
      </c>
      <c r="B3188" s="711" t="s">
        <v>2745</v>
      </c>
      <c r="C3188" s="711" t="s">
        <v>269</v>
      </c>
      <c r="D3188" s="711" t="s">
        <v>5884</v>
      </c>
      <c r="E3188" s="713">
        <v>9.76</v>
      </c>
    </row>
    <row r="3189" spans="1:5">
      <c r="A3189" s="712">
        <v>91893</v>
      </c>
      <c r="B3189" s="711" t="s">
        <v>2746</v>
      </c>
      <c r="C3189" s="711" t="s">
        <v>269</v>
      </c>
      <c r="D3189" s="711" t="s">
        <v>5884</v>
      </c>
      <c r="E3189" s="713">
        <v>11.16</v>
      </c>
    </row>
    <row r="3190" spans="1:5">
      <c r="A3190" s="712">
        <v>91895</v>
      </c>
      <c r="B3190" s="711" t="s">
        <v>2747</v>
      </c>
      <c r="C3190" s="711" t="s">
        <v>269</v>
      </c>
      <c r="D3190" s="711" t="s">
        <v>5884</v>
      </c>
      <c r="E3190" s="713">
        <v>12.75</v>
      </c>
    </row>
    <row r="3191" spans="1:5">
      <c r="A3191" s="712">
        <v>91896</v>
      </c>
      <c r="B3191" s="711" t="s">
        <v>2748</v>
      </c>
      <c r="C3191" s="711" t="s">
        <v>269</v>
      </c>
      <c r="D3191" s="711" t="s">
        <v>5884</v>
      </c>
      <c r="E3191" s="713">
        <v>13.67</v>
      </c>
    </row>
    <row r="3192" spans="1:5">
      <c r="A3192" s="712">
        <v>91898</v>
      </c>
      <c r="B3192" s="711" t="s">
        <v>2749</v>
      </c>
      <c r="C3192" s="711" t="s">
        <v>269</v>
      </c>
      <c r="D3192" s="711" t="s">
        <v>5884</v>
      </c>
      <c r="E3192" s="713">
        <v>15.37</v>
      </c>
    </row>
    <row r="3193" spans="1:5">
      <c r="A3193" s="712">
        <v>91899</v>
      </c>
      <c r="B3193" s="711" t="s">
        <v>2750</v>
      </c>
      <c r="C3193" s="711" t="s">
        <v>269</v>
      </c>
      <c r="D3193" s="711" t="s">
        <v>5884</v>
      </c>
      <c r="E3193" s="713">
        <v>8.44</v>
      </c>
    </row>
    <row r="3194" spans="1:5">
      <c r="A3194" s="712">
        <v>91901</v>
      </c>
      <c r="B3194" s="711" t="s">
        <v>2751</v>
      </c>
      <c r="C3194" s="711" t="s">
        <v>269</v>
      </c>
      <c r="D3194" s="711" t="s">
        <v>5884</v>
      </c>
      <c r="E3194" s="713">
        <v>8.1999999999999993</v>
      </c>
    </row>
    <row r="3195" spans="1:5">
      <c r="A3195" s="712">
        <v>91902</v>
      </c>
      <c r="B3195" s="711" t="s">
        <v>2752</v>
      </c>
      <c r="C3195" s="711" t="s">
        <v>269</v>
      </c>
      <c r="D3195" s="711" t="s">
        <v>5884</v>
      </c>
      <c r="E3195" s="713">
        <v>9.7799999999999994</v>
      </c>
    </row>
    <row r="3196" spans="1:5">
      <c r="A3196" s="712">
        <v>91904</v>
      </c>
      <c r="B3196" s="711" t="s">
        <v>2753</v>
      </c>
      <c r="C3196" s="711" t="s">
        <v>269</v>
      </c>
      <c r="D3196" s="711" t="s">
        <v>5884</v>
      </c>
      <c r="E3196" s="713">
        <v>11.34</v>
      </c>
    </row>
    <row r="3197" spans="1:5">
      <c r="A3197" s="712">
        <v>91905</v>
      </c>
      <c r="B3197" s="711" t="s">
        <v>2754</v>
      </c>
      <c r="C3197" s="711" t="s">
        <v>269</v>
      </c>
      <c r="D3197" s="711" t="s">
        <v>5884</v>
      </c>
      <c r="E3197" s="713">
        <v>12.74</v>
      </c>
    </row>
    <row r="3198" spans="1:5">
      <c r="A3198" s="712">
        <v>91907</v>
      </c>
      <c r="B3198" s="711" t="s">
        <v>2755</v>
      </c>
      <c r="C3198" s="711" t="s">
        <v>269</v>
      </c>
      <c r="D3198" s="711" t="s">
        <v>5884</v>
      </c>
      <c r="E3198" s="713">
        <v>14.33</v>
      </c>
    </row>
    <row r="3199" spans="1:5">
      <c r="A3199" s="712">
        <v>91908</v>
      </c>
      <c r="B3199" s="711" t="s">
        <v>2756</v>
      </c>
      <c r="C3199" s="711" t="s">
        <v>269</v>
      </c>
      <c r="D3199" s="711" t="s">
        <v>5884</v>
      </c>
      <c r="E3199" s="713">
        <v>15.28</v>
      </c>
    </row>
    <row r="3200" spans="1:5">
      <c r="A3200" s="712">
        <v>91910</v>
      </c>
      <c r="B3200" s="711" t="s">
        <v>2757</v>
      </c>
      <c r="C3200" s="711" t="s">
        <v>269</v>
      </c>
      <c r="D3200" s="711" t="s">
        <v>5884</v>
      </c>
      <c r="E3200" s="713">
        <v>16.98</v>
      </c>
    </row>
    <row r="3201" spans="1:5">
      <c r="A3201" s="712">
        <v>91911</v>
      </c>
      <c r="B3201" s="711" t="s">
        <v>2758</v>
      </c>
      <c r="C3201" s="711" t="s">
        <v>269</v>
      </c>
      <c r="D3201" s="711" t="s">
        <v>5884</v>
      </c>
      <c r="E3201" s="713">
        <v>10.24</v>
      </c>
    </row>
    <row r="3202" spans="1:5">
      <c r="A3202" s="712">
        <v>91913</v>
      </c>
      <c r="B3202" s="711" t="s">
        <v>2759</v>
      </c>
      <c r="C3202" s="711" t="s">
        <v>269</v>
      </c>
      <c r="D3202" s="711" t="s">
        <v>5884</v>
      </c>
      <c r="E3202" s="713">
        <v>10</v>
      </c>
    </row>
    <row r="3203" spans="1:5">
      <c r="A3203" s="712">
        <v>91914</v>
      </c>
      <c r="B3203" s="711" t="s">
        <v>2760</v>
      </c>
      <c r="C3203" s="711" t="s">
        <v>269</v>
      </c>
      <c r="D3203" s="711" t="s">
        <v>5884</v>
      </c>
      <c r="E3203" s="713">
        <v>11.17</v>
      </c>
    </row>
    <row r="3204" spans="1:5">
      <c r="A3204" s="712">
        <v>91916</v>
      </c>
      <c r="B3204" s="711" t="s">
        <v>2761</v>
      </c>
      <c r="C3204" s="711" t="s">
        <v>269</v>
      </c>
      <c r="D3204" s="711" t="s">
        <v>5884</v>
      </c>
      <c r="E3204" s="713">
        <v>12.73</v>
      </c>
    </row>
    <row r="3205" spans="1:5">
      <c r="A3205" s="712">
        <v>91917</v>
      </c>
      <c r="B3205" s="711" t="s">
        <v>2762</v>
      </c>
      <c r="C3205" s="711" t="s">
        <v>269</v>
      </c>
      <c r="D3205" s="711" t="s">
        <v>5884</v>
      </c>
      <c r="E3205" s="713">
        <v>13.58</v>
      </c>
    </row>
    <row r="3206" spans="1:5">
      <c r="A3206" s="712">
        <v>91919</v>
      </c>
      <c r="B3206" s="711" t="s">
        <v>2763</v>
      </c>
      <c r="C3206" s="711" t="s">
        <v>269</v>
      </c>
      <c r="D3206" s="711" t="s">
        <v>5884</v>
      </c>
      <c r="E3206" s="713">
        <v>15.17</v>
      </c>
    </row>
    <row r="3207" spans="1:5">
      <c r="A3207" s="712">
        <v>91920</v>
      </c>
      <c r="B3207" s="711" t="s">
        <v>2764</v>
      </c>
      <c r="C3207" s="711" t="s">
        <v>269</v>
      </c>
      <c r="D3207" s="711" t="s">
        <v>5884</v>
      </c>
      <c r="E3207" s="713">
        <v>15.47</v>
      </c>
    </row>
    <row r="3208" spans="1:5">
      <c r="A3208" s="712">
        <v>91922</v>
      </c>
      <c r="B3208" s="711" t="s">
        <v>2765</v>
      </c>
      <c r="C3208" s="711" t="s">
        <v>269</v>
      </c>
      <c r="D3208" s="711" t="s">
        <v>5884</v>
      </c>
      <c r="E3208" s="713">
        <v>17.170000000000002</v>
      </c>
    </row>
    <row r="3209" spans="1:5">
      <c r="A3209" s="712">
        <v>93013</v>
      </c>
      <c r="B3209" s="711" t="s">
        <v>2766</v>
      </c>
      <c r="C3209" s="711" t="s">
        <v>269</v>
      </c>
      <c r="D3209" s="711" t="s">
        <v>5884</v>
      </c>
      <c r="E3209" s="713">
        <v>11.24</v>
      </c>
    </row>
    <row r="3210" spans="1:5">
      <c r="A3210" s="712">
        <v>93014</v>
      </c>
      <c r="B3210" s="711" t="s">
        <v>2767</v>
      </c>
      <c r="C3210" s="711" t="s">
        <v>269</v>
      </c>
      <c r="D3210" s="711" t="s">
        <v>5884</v>
      </c>
      <c r="E3210" s="713">
        <v>13.79</v>
      </c>
    </row>
    <row r="3211" spans="1:5">
      <c r="A3211" s="712">
        <v>93015</v>
      </c>
      <c r="B3211" s="711" t="s">
        <v>2768</v>
      </c>
      <c r="C3211" s="711" t="s">
        <v>269</v>
      </c>
      <c r="D3211" s="711" t="s">
        <v>5884</v>
      </c>
      <c r="E3211" s="713">
        <v>20.68</v>
      </c>
    </row>
    <row r="3212" spans="1:5">
      <c r="A3212" s="712">
        <v>93016</v>
      </c>
      <c r="B3212" s="711" t="s">
        <v>2769</v>
      </c>
      <c r="C3212" s="711" t="s">
        <v>269</v>
      </c>
      <c r="D3212" s="711" t="s">
        <v>5884</v>
      </c>
      <c r="E3212" s="713">
        <v>25.08</v>
      </c>
    </row>
    <row r="3213" spans="1:5">
      <c r="A3213" s="712">
        <v>93017</v>
      </c>
      <c r="B3213" s="711" t="s">
        <v>2770</v>
      </c>
      <c r="C3213" s="711" t="s">
        <v>269</v>
      </c>
      <c r="D3213" s="711" t="s">
        <v>5884</v>
      </c>
      <c r="E3213" s="713">
        <v>37.49</v>
      </c>
    </row>
    <row r="3214" spans="1:5">
      <c r="A3214" s="712">
        <v>93018</v>
      </c>
      <c r="B3214" s="711" t="s">
        <v>2771</v>
      </c>
      <c r="C3214" s="711" t="s">
        <v>269</v>
      </c>
      <c r="D3214" s="711" t="s">
        <v>5884</v>
      </c>
      <c r="E3214" s="713">
        <v>17.16</v>
      </c>
    </row>
    <row r="3215" spans="1:5">
      <c r="A3215" s="712">
        <v>93020</v>
      </c>
      <c r="B3215" s="711" t="s">
        <v>2772</v>
      </c>
      <c r="C3215" s="711" t="s">
        <v>269</v>
      </c>
      <c r="D3215" s="711" t="s">
        <v>5884</v>
      </c>
      <c r="E3215" s="713">
        <v>21.91</v>
      </c>
    </row>
    <row r="3216" spans="1:5">
      <c r="A3216" s="712">
        <v>93022</v>
      </c>
      <c r="B3216" s="711" t="s">
        <v>2773</v>
      </c>
      <c r="C3216" s="711" t="s">
        <v>269</v>
      </c>
      <c r="D3216" s="711" t="s">
        <v>5884</v>
      </c>
      <c r="E3216" s="713">
        <v>36.19</v>
      </c>
    </row>
    <row r="3217" spans="1:5">
      <c r="A3217" s="712">
        <v>93024</v>
      </c>
      <c r="B3217" s="711" t="s">
        <v>2774</v>
      </c>
      <c r="C3217" s="711" t="s">
        <v>269</v>
      </c>
      <c r="D3217" s="711" t="s">
        <v>5884</v>
      </c>
      <c r="E3217" s="713">
        <v>38.090000000000003</v>
      </c>
    </row>
    <row r="3218" spans="1:5">
      <c r="A3218" s="712">
        <v>93026</v>
      </c>
      <c r="B3218" s="711" t="s">
        <v>2775</v>
      </c>
      <c r="C3218" s="711" t="s">
        <v>269</v>
      </c>
      <c r="D3218" s="711" t="s">
        <v>5884</v>
      </c>
      <c r="E3218" s="713">
        <v>61.81</v>
      </c>
    </row>
    <row r="3219" spans="1:5">
      <c r="A3219" s="712">
        <v>95733</v>
      </c>
      <c r="B3219" s="711" t="s">
        <v>2776</v>
      </c>
      <c r="C3219" s="711" t="s">
        <v>269</v>
      </c>
      <c r="D3219" s="711" t="s">
        <v>5884</v>
      </c>
      <c r="E3219" s="713">
        <v>4.7300000000000004</v>
      </c>
    </row>
    <row r="3220" spans="1:5">
      <c r="A3220" s="712">
        <v>95734</v>
      </c>
      <c r="B3220" s="711" t="s">
        <v>2777</v>
      </c>
      <c r="C3220" s="711" t="s">
        <v>269</v>
      </c>
      <c r="D3220" s="711" t="s">
        <v>5884</v>
      </c>
      <c r="E3220" s="713">
        <v>6.28</v>
      </c>
    </row>
    <row r="3221" spans="1:5">
      <c r="A3221" s="712">
        <v>95735</v>
      </c>
      <c r="B3221" s="711" t="s">
        <v>2778</v>
      </c>
      <c r="C3221" s="711" t="s">
        <v>269</v>
      </c>
      <c r="D3221" s="711" t="s">
        <v>5884</v>
      </c>
      <c r="E3221" s="713">
        <v>5.3</v>
      </c>
    </row>
    <row r="3222" spans="1:5">
      <c r="A3222" s="712">
        <v>95736</v>
      </c>
      <c r="B3222" s="711" t="s">
        <v>2779</v>
      </c>
      <c r="C3222" s="711" t="s">
        <v>269</v>
      </c>
      <c r="D3222" s="711" t="s">
        <v>5884</v>
      </c>
      <c r="E3222" s="713">
        <v>6.21</v>
      </c>
    </row>
    <row r="3223" spans="1:5">
      <c r="A3223" s="712">
        <v>95738</v>
      </c>
      <c r="B3223" s="711" t="s">
        <v>2780</v>
      </c>
      <c r="C3223" s="711" t="s">
        <v>269</v>
      </c>
      <c r="D3223" s="711" t="s">
        <v>5884</v>
      </c>
      <c r="E3223" s="713">
        <v>7.47</v>
      </c>
    </row>
    <row r="3224" spans="1:5">
      <c r="A3224" s="712">
        <v>95753</v>
      </c>
      <c r="B3224" s="711" t="s">
        <v>2781</v>
      </c>
      <c r="C3224" s="711" t="s">
        <v>269</v>
      </c>
      <c r="D3224" s="711" t="s">
        <v>5883</v>
      </c>
      <c r="E3224" s="713">
        <v>5.48</v>
      </c>
    </row>
    <row r="3225" spans="1:5">
      <c r="A3225" s="712">
        <v>95754</v>
      </c>
      <c r="B3225" s="711" t="s">
        <v>2782</v>
      </c>
      <c r="C3225" s="711" t="s">
        <v>269</v>
      </c>
      <c r="D3225" s="711" t="s">
        <v>5883</v>
      </c>
      <c r="E3225" s="713">
        <v>6.84</v>
      </c>
    </row>
    <row r="3226" spans="1:5">
      <c r="A3226" s="712">
        <v>95755</v>
      </c>
      <c r="B3226" s="711" t="s">
        <v>2783</v>
      </c>
      <c r="C3226" s="711" t="s">
        <v>269</v>
      </c>
      <c r="D3226" s="711" t="s">
        <v>5883</v>
      </c>
      <c r="E3226" s="713">
        <v>9.77</v>
      </c>
    </row>
    <row r="3227" spans="1:5">
      <c r="A3227" s="712">
        <v>95756</v>
      </c>
      <c r="B3227" s="711" t="s">
        <v>2784</v>
      </c>
      <c r="C3227" s="711" t="s">
        <v>269</v>
      </c>
      <c r="D3227" s="711" t="s">
        <v>5883</v>
      </c>
      <c r="E3227" s="713">
        <v>12.96</v>
      </c>
    </row>
    <row r="3228" spans="1:5">
      <c r="A3228" s="712">
        <v>95757</v>
      </c>
      <c r="B3228" s="711" t="s">
        <v>2785</v>
      </c>
      <c r="C3228" s="711" t="s">
        <v>269</v>
      </c>
      <c r="D3228" s="711" t="s">
        <v>5883</v>
      </c>
      <c r="E3228" s="713">
        <v>8.3800000000000008</v>
      </c>
    </row>
    <row r="3229" spans="1:5">
      <c r="A3229" s="712">
        <v>95758</v>
      </c>
      <c r="B3229" s="711" t="s">
        <v>2786</v>
      </c>
      <c r="C3229" s="711" t="s">
        <v>269</v>
      </c>
      <c r="D3229" s="711" t="s">
        <v>5883</v>
      </c>
      <c r="E3229" s="713">
        <v>9.4</v>
      </c>
    </row>
    <row r="3230" spans="1:5">
      <c r="A3230" s="712">
        <v>95759</v>
      </c>
      <c r="B3230" s="711" t="s">
        <v>2787</v>
      </c>
      <c r="C3230" s="711" t="s">
        <v>269</v>
      </c>
      <c r="D3230" s="711" t="s">
        <v>5883</v>
      </c>
      <c r="E3230" s="713">
        <v>11.85</v>
      </c>
    </row>
    <row r="3231" spans="1:5">
      <c r="A3231" s="712">
        <v>95760</v>
      </c>
      <c r="B3231" s="711" t="s">
        <v>2788</v>
      </c>
      <c r="C3231" s="711" t="s">
        <v>269</v>
      </c>
      <c r="D3231" s="711" t="s">
        <v>5883</v>
      </c>
      <c r="E3231" s="713">
        <v>14.49</v>
      </c>
    </row>
    <row r="3232" spans="1:5">
      <c r="A3232" s="712">
        <v>97559</v>
      </c>
      <c r="B3232" s="711" t="s">
        <v>2789</v>
      </c>
      <c r="C3232" s="711" t="s">
        <v>269</v>
      </c>
      <c r="D3232" s="711" t="s">
        <v>5884</v>
      </c>
      <c r="E3232" s="713">
        <v>8.02</v>
      </c>
    </row>
    <row r="3233" spans="1:5">
      <c r="A3233" s="712">
        <v>97562</v>
      </c>
      <c r="B3233" s="711" t="s">
        <v>2790</v>
      </c>
      <c r="C3233" s="711" t="s">
        <v>269</v>
      </c>
      <c r="D3233" s="711" t="s">
        <v>5884</v>
      </c>
      <c r="E3233" s="713">
        <v>9.6</v>
      </c>
    </row>
    <row r="3234" spans="1:5">
      <c r="A3234" s="712">
        <v>97564</v>
      </c>
      <c r="B3234" s="711" t="s">
        <v>2791</v>
      </c>
      <c r="C3234" s="711" t="s">
        <v>269</v>
      </c>
      <c r="D3234" s="711" t="s">
        <v>5884</v>
      </c>
      <c r="E3234" s="713">
        <v>10.99</v>
      </c>
    </row>
    <row r="3235" spans="1:5">
      <c r="A3235" s="712">
        <v>91924</v>
      </c>
      <c r="B3235" s="711" t="s">
        <v>2792</v>
      </c>
      <c r="C3235" s="711" t="s">
        <v>585</v>
      </c>
      <c r="D3235" s="711" t="s">
        <v>5884</v>
      </c>
      <c r="E3235" s="713">
        <v>2.72</v>
      </c>
    </row>
    <row r="3236" spans="1:5">
      <c r="A3236" s="712">
        <v>91925</v>
      </c>
      <c r="B3236" s="711" t="s">
        <v>2793</v>
      </c>
      <c r="C3236" s="711" t="s">
        <v>585</v>
      </c>
      <c r="D3236" s="711" t="s">
        <v>5884</v>
      </c>
      <c r="E3236" s="713">
        <v>4</v>
      </c>
    </row>
    <row r="3237" spans="1:5">
      <c r="A3237" s="712">
        <v>91926</v>
      </c>
      <c r="B3237" s="711" t="s">
        <v>2794</v>
      </c>
      <c r="C3237" s="711" t="s">
        <v>585</v>
      </c>
      <c r="D3237" s="711" t="s">
        <v>5884</v>
      </c>
      <c r="E3237" s="713">
        <v>4.0199999999999996</v>
      </c>
    </row>
    <row r="3238" spans="1:5">
      <c r="A3238" s="712">
        <v>91927</v>
      </c>
      <c r="B3238" s="711" t="s">
        <v>2795</v>
      </c>
      <c r="C3238" s="711" t="s">
        <v>585</v>
      </c>
      <c r="D3238" s="711" t="s">
        <v>5884</v>
      </c>
      <c r="E3238" s="713">
        <v>5.43</v>
      </c>
    </row>
    <row r="3239" spans="1:5">
      <c r="A3239" s="712">
        <v>91928</v>
      </c>
      <c r="B3239" s="711" t="s">
        <v>2796</v>
      </c>
      <c r="C3239" s="711" t="s">
        <v>585</v>
      </c>
      <c r="D3239" s="711" t="s">
        <v>5884</v>
      </c>
      <c r="E3239" s="713">
        <v>6.67</v>
      </c>
    </row>
    <row r="3240" spans="1:5">
      <c r="A3240" s="712">
        <v>91929</v>
      </c>
      <c r="B3240" s="711" t="s">
        <v>2797</v>
      </c>
      <c r="C3240" s="711" t="s">
        <v>585</v>
      </c>
      <c r="D3240" s="711" t="s">
        <v>5884</v>
      </c>
      <c r="E3240" s="713">
        <v>7.67</v>
      </c>
    </row>
    <row r="3241" spans="1:5">
      <c r="A3241" s="712">
        <v>91930</v>
      </c>
      <c r="B3241" s="711" t="s">
        <v>2798</v>
      </c>
      <c r="C3241" s="711" t="s">
        <v>585</v>
      </c>
      <c r="D3241" s="711" t="s">
        <v>5884</v>
      </c>
      <c r="E3241" s="713">
        <v>9.19</v>
      </c>
    </row>
    <row r="3242" spans="1:5">
      <c r="A3242" s="712">
        <v>91931</v>
      </c>
      <c r="B3242" s="711" t="s">
        <v>2799</v>
      </c>
      <c r="C3242" s="711" t="s">
        <v>585</v>
      </c>
      <c r="D3242" s="711" t="s">
        <v>5884</v>
      </c>
      <c r="E3242" s="713">
        <v>10.35</v>
      </c>
    </row>
    <row r="3243" spans="1:5">
      <c r="A3243" s="712">
        <v>91932</v>
      </c>
      <c r="B3243" s="711" t="s">
        <v>2800</v>
      </c>
      <c r="C3243" s="711" t="s">
        <v>585</v>
      </c>
      <c r="D3243" s="711" t="s">
        <v>5884</v>
      </c>
      <c r="E3243" s="713">
        <v>15.22</v>
      </c>
    </row>
    <row r="3244" spans="1:5">
      <c r="A3244" s="712">
        <v>91933</v>
      </c>
      <c r="B3244" s="711" t="s">
        <v>2801</v>
      </c>
      <c r="C3244" s="711" t="s">
        <v>585</v>
      </c>
      <c r="D3244" s="711" t="s">
        <v>5884</v>
      </c>
      <c r="E3244" s="713">
        <v>16.329999999999998</v>
      </c>
    </row>
    <row r="3245" spans="1:5">
      <c r="A3245" s="712">
        <v>91934</v>
      </c>
      <c r="B3245" s="711" t="s">
        <v>2802</v>
      </c>
      <c r="C3245" s="711" t="s">
        <v>585</v>
      </c>
      <c r="D3245" s="711" t="s">
        <v>5884</v>
      </c>
      <c r="E3245" s="713">
        <v>23.32</v>
      </c>
    </row>
    <row r="3246" spans="1:5">
      <c r="A3246" s="712">
        <v>91935</v>
      </c>
      <c r="B3246" s="711" t="s">
        <v>2803</v>
      </c>
      <c r="C3246" s="711" t="s">
        <v>585</v>
      </c>
      <c r="D3246" s="711" t="s">
        <v>5884</v>
      </c>
      <c r="E3246" s="713">
        <v>24.93</v>
      </c>
    </row>
    <row r="3247" spans="1:5">
      <c r="A3247" s="712">
        <v>92979</v>
      </c>
      <c r="B3247" s="711" t="s">
        <v>2804</v>
      </c>
      <c r="C3247" s="711" t="s">
        <v>585</v>
      </c>
      <c r="D3247" s="711" t="s">
        <v>5884</v>
      </c>
      <c r="E3247" s="713">
        <v>10.98</v>
      </c>
    </row>
    <row r="3248" spans="1:5">
      <c r="A3248" s="712">
        <v>92980</v>
      </c>
      <c r="B3248" s="711" t="s">
        <v>2805</v>
      </c>
      <c r="C3248" s="711" t="s">
        <v>585</v>
      </c>
      <c r="D3248" s="711" t="s">
        <v>5884</v>
      </c>
      <c r="E3248" s="713">
        <v>11.94</v>
      </c>
    </row>
    <row r="3249" spans="1:5">
      <c r="A3249" s="712">
        <v>92981</v>
      </c>
      <c r="B3249" s="711" t="s">
        <v>2806</v>
      </c>
      <c r="C3249" s="711" t="s">
        <v>585</v>
      </c>
      <c r="D3249" s="711" t="s">
        <v>5884</v>
      </c>
      <c r="E3249" s="713">
        <v>16.899999999999999</v>
      </c>
    </row>
    <row r="3250" spans="1:5">
      <c r="A3250" s="712">
        <v>92982</v>
      </c>
      <c r="B3250" s="711" t="s">
        <v>2807</v>
      </c>
      <c r="C3250" s="711" t="s">
        <v>585</v>
      </c>
      <c r="D3250" s="711" t="s">
        <v>5884</v>
      </c>
      <c r="E3250" s="713">
        <v>18.29</v>
      </c>
    </row>
    <row r="3251" spans="1:5">
      <c r="A3251" s="712">
        <v>92983</v>
      </c>
      <c r="B3251" s="711" t="s">
        <v>2808</v>
      </c>
      <c r="C3251" s="711" t="s">
        <v>585</v>
      </c>
      <c r="D3251" s="711" t="s">
        <v>5884</v>
      </c>
      <c r="E3251" s="713">
        <v>28.4</v>
      </c>
    </row>
    <row r="3252" spans="1:5">
      <c r="A3252" s="712">
        <v>92984</v>
      </c>
      <c r="B3252" s="711" t="s">
        <v>2809</v>
      </c>
      <c r="C3252" s="711" t="s">
        <v>585</v>
      </c>
      <c r="D3252" s="711" t="s">
        <v>5884</v>
      </c>
      <c r="E3252" s="713">
        <v>29.17</v>
      </c>
    </row>
    <row r="3253" spans="1:5">
      <c r="A3253" s="712">
        <v>92985</v>
      </c>
      <c r="B3253" s="711" t="s">
        <v>2810</v>
      </c>
      <c r="C3253" s="711" t="s">
        <v>585</v>
      </c>
      <c r="D3253" s="711" t="s">
        <v>5884</v>
      </c>
      <c r="E3253" s="713">
        <v>38.47</v>
      </c>
    </row>
    <row r="3254" spans="1:5">
      <c r="A3254" s="712">
        <v>92986</v>
      </c>
      <c r="B3254" s="711" t="s">
        <v>2811</v>
      </c>
      <c r="C3254" s="711" t="s">
        <v>585</v>
      </c>
      <c r="D3254" s="711" t="s">
        <v>5884</v>
      </c>
      <c r="E3254" s="713">
        <v>39.630000000000003</v>
      </c>
    </row>
    <row r="3255" spans="1:5">
      <c r="A3255" s="712">
        <v>92987</v>
      </c>
      <c r="B3255" s="711" t="s">
        <v>2812</v>
      </c>
      <c r="C3255" s="711" t="s">
        <v>585</v>
      </c>
      <c r="D3255" s="711" t="s">
        <v>5884</v>
      </c>
      <c r="E3255" s="713">
        <v>55.69</v>
      </c>
    </row>
    <row r="3256" spans="1:5">
      <c r="A3256" s="712">
        <v>92988</v>
      </c>
      <c r="B3256" s="711" t="s">
        <v>2813</v>
      </c>
      <c r="C3256" s="711" t="s">
        <v>585</v>
      </c>
      <c r="D3256" s="711" t="s">
        <v>5884</v>
      </c>
      <c r="E3256" s="713">
        <v>55.83</v>
      </c>
    </row>
    <row r="3257" spans="1:5">
      <c r="A3257" s="712">
        <v>92989</v>
      </c>
      <c r="B3257" s="711" t="s">
        <v>2814</v>
      </c>
      <c r="C3257" s="711" t="s">
        <v>585</v>
      </c>
      <c r="D3257" s="711" t="s">
        <v>5884</v>
      </c>
      <c r="E3257" s="713">
        <v>77.67</v>
      </c>
    </row>
    <row r="3258" spans="1:5">
      <c r="A3258" s="712">
        <v>92990</v>
      </c>
      <c r="B3258" s="711" t="s">
        <v>2815</v>
      </c>
      <c r="C3258" s="711" t="s">
        <v>585</v>
      </c>
      <c r="D3258" s="711" t="s">
        <v>5884</v>
      </c>
      <c r="E3258" s="713">
        <v>76.760000000000005</v>
      </c>
    </row>
    <row r="3259" spans="1:5">
      <c r="A3259" s="712">
        <v>92991</v>
      </c>
      <c r="B3259" s="711" t="s">
        <v>2816</v>
      </c>
      <c r="C3259" s="711" t="s">
        <v>585</v>
      </c>
      <c r="D3259" s="711" t="s">
        <v>5884</v>
      </c>
      <c r="E3259" s="713">
        <v>101.46</v>
      </c>
    </row>
    <row r="3260" spans="1:5">
      <c r="A3260" s="712">
        <v>92992</v>
      </c>
      <c r="B3260" s="711" t="s">
        <v>2817</v>
      </c>
      <c r="C3260" s="711" t="s">
        <v>585</v>
      </c>
      <c r="D3260" s="711" t="s">
        <v>5884</v>
      </c>
      <c r="E3260" s="713">
        <v>101.53</v>
      </c>
    </row>
    <row r="3261" spans="1:5">
      <c r="A3261" s="712">
        <v>92993</v>
      </c>
      <c r="B3261" s="711" t="s">
        <v>2818</v>
      </c>
      <c r="C3261" s="711" t="s">
        <v>585</v>
      </c>
      <c r="D3261" s="711" t="s">
        <v>5884</v>
      </c>
      <c r="E3261" s="713">
        <v>130.29</v>
      </c>
    </row>
    <row r="3262" spans="1:5">
      <c r="A3262" s="712">
        <v>92994</v>
      </c>
      <c r="B3262" s="711" t="s">
        <v>2819</v>
      </c>
      <c r="C3262" s="711" t="s">
        <v>585</v>
      </c>
      <c r="D3262" s="711" t="s">
        <v>5884</v>
      </c>
      <c r="E3262" s="713">
        <v>131.61000000000001</v>
      </c>
    </row>
    <row r="3263" spans="1:5">
      <c r="A3263" s="712">
        <v>92995</v>
      </c>
      <c r="B3263" s="711" t="s">
        <v>2820</v>
      </c>
      <c r="C3263" s="711" t="s">
        <v>585</v>
      </c>
      <c r="D3263" s="711" t="s">
        <v>5884</v>
      </c>
      <c r="E3263" s="713">
        <v>162.25</v>
      </c>
    </row>
    <row r="3264" spans="1:5">
      <c r="A3264" s="712">
        <v>92996</v>
      </c>
      <c r="B3264" s="711" t="s">
        <v>2821</v>
      </c>
      <c r="C3264" s="711" t="s">
        <v>585</v>
      </c>
      <c r="D3264" s="711" t="s">
        <v>5884</v>
      </c>
      <c r="E3264" s="713">
        <v>162.71</v>
      </c>
    </row>
    <row r="3265" spans="1:5">
      <c r="A3265" s="712">
        <v>92997</v>
      </c>
      <c r="B3265" s="711" t="s">
        <v>2822</v>
      </c>
      <c r="C3265" s="711" t="s">
        <v>585</v>
      </c>
      <c r="D3265" s="711" t="s">
        <v>5884</v>
      </c>
      <c r="E3265" s="713">
        <v>197.23</v>
      </c>
    </row>
    <row r="3266" spans="1:5">
      <c r="A3266" s="712">
        <v>92998</v>
      </c>
      <c r="B3266" s="711" t="s">
        <v>2823</v>
      </c>
      <c r="C3266" s="711" t="s">
        <v>585</v>
      </c>
      <c r="D3266" s="711" t="s">
        <v>5884</v>
      </c>
      <c r="E3266" s="713">
        <v>199.17</v>
      </c>
    </row>
    <row r="3267" spans="1:5">
      <c r="A3267" s="712">
        <v>92999</v>
      </c>
      <c r="B3267" s="711" t="s">
        <v>2824</v>
      </c>
      <c r="C3267" s="711" t="s">
        <v>585</v>
      </c>
      <c r="D3267" s="711" t="s">
        <v>5884</v>
      </c>
      <c r="E3267" s="713">
        <v>260.04000000000002</v>
      </c>
    </row>
    <row r="3268" spans="1:5">
      <c r="A3268" s="712">
        <v>93000</v>
      </c>
      <c r="B3268" s="711" t="s">
        <v>2825</v>
      </c>
      <c r="C3268" s="711" t="s">
        <v>585</v>
      </c>
      <c r="D3268" s="711" t="s">
        <v>5884</v>
      </c>
      <c r="E3268" s="713">
        <v>261.66000000000003</v>
      </c>
    </row>
    <row r="3269" spans="1:5">
      <c r="A3269" s="712">
        <v>93001</v>
      </c>
      <c r="B3269" s="711" t="s">
        <v>2826</v>
      </c>
      <c r="C3269" s="711" t="s">
        <v>585</v>
      </c>
      <c r="D3269" s="711" t="s">
        <v>5884</v>
      </c>
      <c r="E3269" s="713">
        <v>317.77999999999997</v>
      </c>
    </row>
    <row r="3270" spans="1:5">
      <c r="A3270" s="712">
        <v>93002</v>
      </c>
      <c r="B3270" s="711" t="s">
        <v>2827</v>
      </c>
      <c r="C3270" s="711" t="s">
        <v>585</v>
      </c>
      <c r="D3270" s="711" t="s">
        <v>5884</v>
      </c>
      <c r="E3270" s="713">
        <v>326.77</v>
      </c>
    </row>
    <row r="3271" spans="1:5">
      <c r="A3271" s="712">
        <v>101884</v>
      </c>
      <c r="B3271" s="711" t="s">
        <v>6529</v>
      </c>
      <c r="C3271" s="711" t="s">
        <v>585</v>
      </c>
      <c r="D3271" s="711" t="s">
        <v>5884</v>
      </c>
      <c r="E3271" s="713">
        <v>10.79</v>
      </c>
    </row>
    <row r="3272" spans="1:5">
      <c r="A3272" s="712">
        <v>101885</v>
      </c>
      <c r="B3272" s="711" t="s">
        <v>6530</v>
      </c>
      <c r="C3272" s="711" t="s">
        <v>585</v>
      </c>
      <c r="D3272" s="711" t="s">
        <v>5884</v>
      </c>
      <c r="E3272" s="713">
        <v>11.75</v>
      </c>
    </row>
    <row r="3273" spans="1:5">
      <c r="A3273" s="712">
        <v>101886</v>
      </c>
      <c r="B3273" s="711" t="s">
        <v>6531</v>
      </c>
      <c r="C3273" s="711" t="s">
        <v>585</v>
      </c>
      <c r="D3273" s="711" t="s">
        <v>5884</v>
      </c>
      <c r="E3273" s="713">
        <v>16.670000000000002</v>
      </c>
    </row>
    <row r="3274" spans="1:5">
      <c r="A3274" s="712">
        <v>101887</v>
      </c>
      <c r="B3274" s="711" t="s">
        <v>6532</v>
      </c>
      <c r="C3274" s="711" t="s">
        <v>585</v>
      </c>
      <c r="D3274" s="711" t="s">
        <v>5884</v>
      </c>
      <c r="E3274" s="713">
        <v>18.059999999999999</v>
      </c>
    </row>
    <row r="3275" spans="1:5">
      <c r="A3275" s="712">
        <v>101888</v>
      </c>
      <c r="B3275" s="711" t="s">
        <v>6533</v>
      </c>
      <c r="C3275" s="711" t="s">
        <v>585</v>
      </c>
      <c r="D3275" s="711" t="s">
        <v>5884</v>
      </c>
      <c r="E3275" s="713">
        <v>26.76</v>
      </c>
    </row>
    <row r="3276" spans="1:5">
      <c r="A3276" s="712">
        <v>101889</v>
      </c>
      <c r="B3276" s="711" t="s">
        <v>6534</v>
      </c>
      <c r="C3276" s="711" t="s">
        <v>585</v>
      </c>
      <c r="D3276" s="711" t="s">
        <v>5884</v>
      </c>
      <c r="E3276" s="713">
        <v>27.54</v>
      </c>
    </row>
    <row r="3277" spans="1:5">
      <c r="A3277" s="712">
        <v>91936</v>
      </c>
      <c r="B3277" s="711" t="s">
        <v>2828</v>
      </c>
      <c r="C3277" s="711" t="s">
        <v>269</v>
      </c>
      <c r="D3277" s="711" t="s">
        <v>5884</v>
      </c>
      <c r="E3277" s="713">
        <v>10.25</v>
      </c>
    </row>
    <row r="3278" spans="1:5">
      <c r="A3278" s="712">
        <v>91937</v>
      </c>
      <c r="B3278" s="711" t="s">
        <v>2829</v>
      </c>
      <c r="C3278" s="711" t="s">
        <v>269</v>
      </c>
      <c r="D3278" s="711" t="s">
        <v>5884</v>
      </c>
      <c r="E3278" s="713">
        <v>8.75</v>
      </c>
    </row>
    <row r="3279" spans="1:5">
      <c r="A3279" s="712">
        <v>91939</v>
      </c>
      <c r="B3279" s="711" t="s">
        <v>2830</v>
      </c>
      <c r="C3279" s="711" t="s">
        <v>269</v>
      </c>
      <c r="D3279" s="711" t="s">
        <v>5884</v>
      </c>
      <c r="E3279" s="713">
        <v>21.82</v>
      </c>
    </row>
    <row r="3280" spans="1:5">
      <c r="A3280" s="712">
        <v>91940</v>
      </c>
      <c r="B3280" s="711" t="s">
        <v>2831</v>
      </c>
      <c r="C3280" s="711" t="s">
        <v>269</v>
      </c>
      <c r="D3280" s="711" t="s">
        <v>5884</v>
      </c>
      <c r="E3280" s="713">
        <v>11.59</v>
      </c>
    </row>
    <row r="3281" spans="1:5">
      <c r="A3281" s="712">
        <v>91941</v>
      </c>
      <c r="B3281" s="711" t="s">
        <v>2832</v>
      </c>
      <c r="C3281" s="711" t="s">
        <v>269</v>
      </c>
      <c r="D3281" s="711" t="s">
        <v>5884</v>
      </c>
      <c r="E3281" s="713">
        <v>7.74</v>
      </c>
    </row>
    <row r="3282" spans="1:5">
      <c r="A3282" s="712">
        <v>91942</v>
      </c>
      <c r="B3282" s="711" t="s">
        <v>2833</v>
      </c>
      <c r="C3282" s="711" t="s">
        <v>269</v>
      </c>
      <c r="D3282" s="711" t="s">
        <v>5884</v>
      </c>
      <c r="E3282" s="713">
        <v>26.72</v>
      </c>
    </row>
    <row r="3283" spans="1:5">
      <c r="A3283" s="712">
        <v>91943</v>
      </c>
      <c r="B3283" s="711" t="s">
        <v>2834</v>
      </c>
      <c r="C3283" s="711" t="s">
        <v>269</v>
      </c>
      <c r="D3283" s="711" t="s">
        <v>5884</v>
      </c>
      <c r="E3283" s="713">
        <v>14.94</v>
      </c>
    </row>
    <row r="3284" spans="1:5">
      <c r="A3284" s="712">
        <v>91944</v>
      </c>
      <c r="B3284" s="711" t="s">
        <v>2835</v>
      </c>
      <c r="C3284" s="711" t="s">
        <v>269</v>
      </c>
      <c r="D3284" s="711" t="s">
        <v>5884</v>
      </c>
      <c r="E3284" s="713">
        <v>10.54</v>
      </c>
    </row>
    <row r="3285" spans="1:5">
      <c r="A3285" s="712">
        <v>92865</v>
      </c>
      <c r="B3285" s="711" t="s">
        <v>2836</v>
      </c>
      <c r="C3285" s="711" t="s">
        <v>269</v>
      </c>
      <c r="D3285" s="711" t="s">
        <v>5884</v>
      </c>
      <c r="E3285" s="713">
        <v>8.27</v>
      </c>
    </row>
    <row r="3286" spans="1:5">
      <c r="A3286" s="712">
        <v>92866</v>
      </c>
      <c r="B3286" s="711" t="s">
        <v>2837</v>
      </c>
      <c r="C3286" s="711" t="s">
        <v>269</v>
      </c>
      <c r="D3286" s="711" t="s">
        <v>5884</v>
      </c>
      <c r="E3286" s="713">
        <v>6.69</v>
      </c>
    </row>
    <row r="3287" spans="1:5">
      <c r="A3287" s="712">
        <v>92867</v>
      </c>
      <c r="B3287" s="711" t="s">
        <v>2838</v>
      </c>
      <c r="C3287" s="711" t="s">
        <v>269</v>
      </c>
      <c r="D3287" s="711" t="s">
        <v>5884</v>
      </c>
      <c r="E3287" s="713">
        <v>21.3</v>
      </c>
    </row>
    <row r="3288" spans="1:5">
      <c r="A3288" s="712">
        <v>92868</v>
      </c>
      <c r="B3288" s="711" t="s">
        <v>2839</v>
      </c>
      <c r="C3288" s="711" t="s">
        <v>269</v>
      </c>
      <c r="D3288" s="711" t="s">
        <v>5884</v>
      </c>
      <c r="E3288" s="713">
        <v>11.07</v>
      </c>
    </row>
    <row r="3289" spans="1:5">
      <c r="A3289" s="712">
        <v>92869</v>
      </c>
      <c r="B3289" s="711" t="s">
        <v>2840</v>
      </c>
      <c r="C3289" s="711" t="s">
        <v>269</v>
      </c>
      <c r="D3289" s="711" t="s">
        <v>5884</v>
      </c>
      <c r="E3289" s="713">
        <v>7.22</v>
      </c>
    </row>
    <row r="3290" spans="1:5">
      <c r="A3290" s="712">
        <v>92870</v>
      </c>
      <c r="B3290" s="711" t="s">
        <v>2841</v>
      </c>
      <c r="C3290" s="711" t="s">
        <v>269</v>
      </c>
      <c r="D3290" s="711" t="s">
        <v>5884</v>
      </c>
      <c r="E3290" s="713">
        <v>25.87</v>
      </c>
    </row>
    <row r="3291" spans="1:5">
      <c r="A3291" s="712">
        <v>92871</v>
      </c>
      <c r="B3291" s="711" t="s">
        <v>2842</v>
      </c>
      <c r="C3291" s="711" t="s">
        <v>269</v>
      </c>
      <c r="D3291" s="711" t="s">
        <v>5884</v>
      </c>
      <c r="E3291" s="713">
        <v>14.09</v>
      </c>
    </row>
    <row r="3292" spans="1:5">
      <c r="A3292" s="712">
        <v>92872</v>
      </c>
      <c r="B3292" s="711" t="s">
        <v>2843</v>
      </c>
      <c r="C3292" s="711" t="s">
        <v>269</v>
      </c>
      <c r="D3292" s="711" t="s">
        <v>5884</v>
      </c>
      <c r="E3292" s="713">
        <v>9.69</v>
      </c>
    </row>
    <row r="3293" spans="1:5">
      <c r="A3293" s="712">
        <v>95777</v>
      </c>
      <c r="B3293" s="711" t="s">
        <v>2844</v>
      </c>
      <c r="C3293" s="711" t="s">
        <v>269</v>
      </c>
      <c r="D3293" s="711" t="s">
        <v>5884</v>
      </c>
      <c r="E3293" s="713">
        <v>21.53</v>
      </c>
    </row>
    <row r="3294" spans="1:5">
      <c r="A3294" s="712">
        <v>95778</v>
      </c>
      <c r="B3294" s="711" t="s">
        <v>2845</v>
      </c>
      <c r="C3294" s="711" t="s">
        <v>269</v>
      </c>
      <c r="D3294" s="711" t="s">
        <v>5884</v>
      </c>
      <c r="E3294" s="713">
        <v>22.01</v>
      </c>
    </row>
    <row r="3295" spans="1:5">
      <c r="A3295" s="712">
        <v>95779</v>
      </c>
      <c r="B3295" s="711" t="s">
        <v>2846</v>
      </c>
      <c r="C3295" s="711" t="s">
        <v>269</v>
      </c>
      <c r="D3295" s="711" t="s">
        <v>5884</v>
      </c>
      <c r="E3295" s="713">
        <v>20.41</v>
      </c>
    </row>
    <row r="3296" spans="1:5">
      <c r="A3296" s="712">
        <v>95780</v>
      </c>
      <c r="B3296" s="711" t="s">
        <v>2847</v>
      </c>
      <c r="C3296" s="711" t="s">
        <v>269</v>
      </c>
      <c r="D3296" s="711" t="s">
        <v>5884</v>
      </c>
      <c r="E3296" s="713">
        <v>24.26</v>
      </c>
    </row>
    <row r="3297" spans="1:5">
      <c r="A3297" s="712">
        <v>95781</v>
      </c>
      <c r="B3297" s="711" t="s">
        <v>2848</v>
      </c>
      <c r="C3297" s="711" t="s">
        <v>269</v>
      </c>
      <c r="D3297" s="711" t="s">
        <v>5884</v>
      </c>
      <c r="E3297" s="713">
        <v>24.62</v>
      </c>
    </row>
    <row r="3298" spans="1:5">
      <c r="A3298" s="712">
        <v>95782</v>
      </c>
      <c r="B3298" s="711" t="s">
        <v>2849</v>
      </c>
      <c r="C3298" s="711" t="s">
        <v>269</v>
      </c>
      <c r="D3298" s="711" t="s">
        <v>5884</v>
      </c>
      <c r="E3298" s="713">
        <v>25.55</v>
      </c>
    </row>
    <row r="3299" spans="1:5">
      <c r="A3299" s="712">
        <v>95785</v>
      </c>
      <c r="B3299" s="711" t="s">
        <v>2850</v>
      </c>
      <c r="C3299" s="711" t="s">
        <v>269</v>
      </c>
      <c r="D3299" s="711" t="s">
        <v>5884</v>
      </c>
      <c r="E3299" s="713">
        <v>28.87</v>
      </c>
    </row>
    <row r="3300" spans="1:5">
      <c r="A3300" s="712">
        <v>95787</v>
      </c>
      <c r="B3300" s="711" t="s">
        <v>2851</v>
      </c>
      <c r="C3300" s="711" t="s">
        <v>269</v>
      </c>
      <c r="D3300" s="711" t="s">
        <v>5884</v>
      </c>
      <c r="E3300" s="713">
        <v>21.88</v>
      </c>
    </row>
    <row r="3301" spans="1:5">
      <c r="A3301" s="712">
        <v>95789</v>
      </c>
      <c r="B3301" s="711" t="s">
        <v>2852</v>
      </c>
      <c r="C3301" s="711" t="s">
        <v>269</v>
      </c>
      <c r="D3301" s="711" t="s">
        <v>5884</v>
      </c>
      <c r="E3301" s="713">
        <v>26.71</v>
      </c>
    </row>
    <row r="3302" spans="1:5">
      <c r="A3302" s="712">
        <v>95791</v>
      </c>
      <c r="B3302" s="711" t="s">
        <v>2853</v>
      </c>
      <c r="C3302" s="711" t="s">
        <v>269</v>
      </c>
      <c r="D3302" s="711" t="s">
        <v>5884</v>
      </c>
      <c r="E3302" s="713">
        <v>33.89</v>
      </c>
    </row>
    <row r="3303" spans="1:5">
      <c r="A3303" s="712">
        <v>95795</v>
      </c>
      <c r="B3303" s="711" t="s">
        <v>2854</v>
      </c>
      <c r="C3303" s="711" t="s">
        <v>269</v>
      </c>
      <c r="D3303" s="711" t="s">
        <v>5884</v>
      </c>
      <c r="E3303" s="713">
        <v>25.22</v>
      </c>
    </row>
    <row r="3304" spans="1:5">
      <c r="A3304" s="712">
        <v>95796</v>
      </c>
      <c r="B3304" s="711" t="s">
        <v>2855</v>
      </c>
      <c r="C3304" s="711" t="s">
        <v>269</v>
      </c>
      <c r="D3304" s="711" t="s">
        <v>5884</v>
      </c>
      <c r="E3304" s="713">
        <v>31.37</v>
      </c>
    </row>
    <row r="3305" spans="1:5">
      <c r="A3305" s="712">
        <v>95797</v>
      </c>
      <c r="B3305" s="711" t="s">
        <v>2856</v>
      </c>
      <c r="C3305" s="711" t="s">
        <v>269</v>
      </c>
      <c r="D3305" s="711" t="s">
        <v>5884</v>
      </c>
      <c r="E3305" s="713">
        <v>39.39</v>
      </c>
    </row>
    <row r="3306" spans="1:5">
      <c r="A3306" s="712">
        <v>95801</v>
      </c>
      <c r="B3306" s="711" t="s">
        <v>2857</v>
      </c>
      <c r="C3306" s="711" t="s">
        <v>269</v>
      </c>
      <c r="D3306" s="711" t="s">
        <v>5884</v>
      </c>
      <c r="E3306" s="713">
        <v>30.08</v>
      </c>
    </row>
    <row r="3307" spans="1:5">
      <c r="A3307" s="712">
        <v>95802</v>
      </c>
      <c r="B3307" s="711" t="s">
        <v>2858</v>
      </c>
      <c r="C3307" s="711" t="s">
        <v>269</v>
      </c>
      <c r="D3307" s="711" t="s">
        <v>5884</v>
      </c>
      <c r="E3307" s="713">
        <v>33.450000000000003</v>
      </c>
    </row>
    <row r="3308" spans="1:5">
      <c r="A3308" s="712">
        <v>95803</v>
      </c>
      <c r="B3308" s="711" t="s">
        <v>2859</v>
      </c>
      <c r="C3308" s="711" t="s">
        <v>269</v>
      </c>
      <c r="D3308" s="711" t="s">
        <v>5884</v>
      </c>
      <c r="E3308" s="713">
        <v>43.7</v>
      </c>
    </row>
    <row r="3309" spans="1:5">
      <c r="A3309" s="712">
        <v>95804</v>
      </c>
      <c r="B3309" s="711" t="s">
        <v>2860</v>
      </c>
      <c r="C3309" s="711" t="s">
        <v>269</v>
      </c>
      <c r="D3309" s="711" t="s">
        <v>5884</v>
      </c>
      <c r="E3309" s="713">
        <v>19.27</v>
      </c>
    </row>
    <row r="3310" spans="1:5">
      <c r="A3310" s="712">
        <v>95805</v>
      </c>
      <c r="B3310" s="711" t="s">
        <v>2861</v>
      </c>
      <c r="C3310" s="711" t="s">
        <v>269</v>
      </c>
      <c r="D3310" s="711" t="s">
        <v>5884</v>
      </c>
      <c r="E3310" s="713">
        <v>19.45</v>
      </c>
    </row>
    <row r="3311" spans="1:5">
      <c r="A3311" s="712">
        <v>95806</v>
      </c>
      <c r="B3311" s="711" t="s">
        <v>2862</v>
      </c>
      <c r="C3311" s="711" t="s">
        <v>269</v>
      </c>
      <c r="D3311" s="711" t="s">
        <v>5884</v>
      </c>
      <c r="E3311" s="713">
        <v>20.07</v>
      </c>
    </row>
    <row r="3312" spans="1:5">
      <c r="A3312" s="712">
        <v>95807</v>
      </c>
      <c r="B3312" s="711" t="s">
        <v>2863</v>
      </c>
      <c r="C3312" s="711" t="s">
        <v>269</v>
      </c>
      <c r="D3312" s="711" t="s">
        <v>5884</v>
      </c>
      <c r="E3312" s="713">
        <v>22.12</v>
      </c>
    </row>
    <row r="3313" spans="1:5">
      <c r="A3313" s="712">
        <v>95808</v>
      </c>
      <c r="B3313" s="711" t="s">
        <v>2864</v>
      </c>
      <c r="C3313" s="711" t="s">
        <v>269</v>
      </c>
      <c r="D3313" s="711" t="s">
        <v>5884</v>
      </c>
      <c r="E3313" s="713">
        <v>22.64</v>
      </c>
    </row>
    <row r="3314" spans="1:5">
      <c r="A3314" s="712">
        <v>95809</v>
      </c>
      <c r="B3314" s="711" t="s">
        <v>2865</v>
      </c>
      <c r="C3314" s="711" t="s">
        <v>269</v>
      </c>
      <c r="D3314" s="711" t="s">
        <v>5884</v>
      </c>
      <c r="E3314" s="713">
        <v>24.83</v>
      </c>
    </row>
    <row r="3315" spans="1:5">
      <c r="A3315" s="712">
        <v>95810</v>
      </c>
      <c r="B3315" s="711" t="s">
        <v>2866</v>
      </c>
      <c r="C3315" s="711" t="s">
        <v>269</v>
      </c>
      <c r="D3315" s="711" t="s">
        <v>5884</v>
      </c>
      <c r="E3315" s="713">
        <v>11.78</v>
      </c>
    </row>
    <row r="3316" spans="1:5">
      <c r="A3316" s="712">
        <v>95811</v>
      </c>
      <c r="B3316" s="711" t="s">
        <v>2867</v>
      </c>
      <c r="C3316" s="711" t="s">
        <v>269</v>
      </c>
      <c r="D3316" s="711" t="s">
        <v>5884</v>
      </c>
      <c r="E3316" s="713">
        <v>12.32</v>
      </c>
    </row>
    <row r="3317" spans="1:5">
      <c r="A3317" s="712">
        <v>95812</v>
      </c>
      <c r="B3317" s="711" t="s">
        <v>2868</v>
      </c>
      <c r="C3317" s="711" t="s">
        <v>269</v>
      </c>
      <c r="D3317" s="711" t="s">
        <v>5884</v>
      </c>
      <c r="E3317" s="713">
        <v>14.49</v>
      </c>
    </row>
    <row r="3318" spans="1:5">
      <c r="A3318" s="712">
        <v>95813</v>
      </c>
      <c r="B3318" s="711" t="s">
        <v>2869</v>
      </c>
      <c r="C3318" s="711" t="s">
        <v>269</v>
      </c>
      <c r="D3318" s="711" t="s">
        <v>5884</v>
      </c>
      <c r="E3318" s="713">
        <v>14.2</v>
      </c>
    </row>
    <row r="3319" spans="1:5">
      <c r="A3319" s="712">
        <v>95814</v>
      </c>
      <c r="B3319" s="711" t="s">
        <v>2870</v>
      </c>
      <c r="C3319" s="711" t="s">
        <v>269</v>
      </c>
      <c r="D3319" s="711" t="s">
        <v>5884</v>
      </c>
      <c r="E3319" s="713">
        <v>15.01</v>
      </c>
    </row>
    <row r="3320" spans="1:5">
      <c r="A3320" s="712">
        <v>95815</v>
      </c>
      <c r="B3320" s="711" t="s">
        <v>2871</v>
      </c>
      <c r="C3320" s="711" t="s">
        <v>269</v>
      </c>
      <c r="D3320" s="711" t="s">
        <v>5884</v>
      </c>
      <c r="E3320" s="713">
        <v>19.2</v>
      </c>
    </row>
    <row r="3321" spans="1:5">
      <c r="A3321" s="712">
        <v>95816</v>
      </c>
      <c r="B3321" s="711" t="s">
        <v>2872</v>
      </c>
      <c r="C3321" s="711" t="s">
        <v>269</v>
      </c>
      <c r="D3321" s="711" t="s">
        <v>5884</v>
      </c>
      <c r="E3321" s="713">
        <v>27.17</v>
      </c>
    </row>
    <row r="3322" spans="1:5">
      <c r="A3322" s="712">
        <v>95817</v>
      </c>
      <c r="B3322" s="711" t="s">
        <v>2873</v>
      </c>
      <c r="C3322" s="711" t="s">
        <v>269</v>
      </c>
      <c r="D3322" s="711" t="s">
        <v>5884</v>
      </c>
      <c r="E3322" s="713">
        <v>27.88</v>
      </c>
    </row>
    <row r="3323" spans="1:5">
      <c r="A3323" s="712">
        <v>95818</v>
      </c>
      <c r="B3323" s="711" t="s">
        <v>2874</v>
      </c>
      <c r="C3323" s="711" t="s">
        <v>269</v>
      </c>
      <c r="D3323" s="711" t="s">
        <v>5884</v>
      </c>
      <c r="E3323" s="713">
        <v>33.51</v>
      </c>
    </row>
    <row r="3324" spans="1:5">
      <c r="A3324" s="712">
        <v>97881</v>
      </c>
      <c r="B3324" s="711" t="s">
        <v>6535</v>
      </c>
      <c r="C3324" s="711" t="s">
        <v>269</v>
      </c>
      <c r="D3324" s="711" t="s">
        <v>5883</v>
      </c>
      <c r="E3324" s="713">
        <v>99.22</v>
      </c>
    </row>
    <row r="3325" spans="1:5">
      <c r="A3325" s="712">
        <v>97882</v>
      </c>
      <c r="B3325" s="711" t="s">
        <v>6536</v>
      </c>
      <c r="C3325" s="711" t="s">
        <v>269</v>
      </c>
      <c r="D3325" s="711" t="s">
        <v>5883</v>
      </c>
      <c r="E3325" s="713">
        <v>154.87</v>
      </c>
    </row>
    <row r="3326" spans="1:5">
      <c r="A3326" s="712">
        <v>97883</v>
      </c>
      <c r="B3326" s="711" t="s">
        <v>6537</v>
      </c>
      <c r="C3326" s="711" t="s">
        <v>269</v>
      </c>
      <c r="D3326" s="711" t="s">
        <v>5883</v>
      </c>
      <c r="E3326" s="713">
        <v>294.17</v>
      </c>
    </row>
    <row r="3327" spans="1:5">
      <c r="A3327" s="712">
        <v>97884</v>
      </c>
      <c r="B3327" s="711" t="s">
        <v>6538</v>
      </c>
      <c r="C3327" s="711" t="s">
        <v>269</v>
      </c>
      <c r="D3327" s="711" t="s">
        <v>5883</v>
      </c>
      <c r="E3327" s="713">
        <v>562.29999999999995</v>
      </c>
    </row>
    <row r="3328" spans="1:5">
      <c r="A3328" s="712">
        <v>97885</v>
      </c>
      <c r="B3328" s="711" t="s">
        <v>6539</v>
      </c>
      <c r="C3328" s="711" t="s">
        <v>269</v>
      </c>
      <c r="D3328" s="711" t="s">
        <v>5883</v>
      </c>
      <c r="E3328" s="713">
        <v>869.9</v>
      </c>
    </row>
    <row r="3329" spans="1:5">
      <c r="A3329" s="712">
        <v>97886</v>
      </c>
      <c r="B3329" s="711" t="s">
        <v>6540</v>
      </c>
      <c r="C3329" s="711" t="s">
        <v>269</v>
      </c>
      <c r="D3329" s="711" t="s">
        <v>5883</v>
      </c>
      <c r="E3329" s="713">
        <v>151.08000000000001</v>
      </c>
    </row>
    <row r="3330" spans="1:5">
      <c r="A3330" s="712">
        <v>97887</v>
      </c>
      <c r="B3330" s="711" t="s">
        <v>6541</v>
      </c>
      <c r="C3330" s="711" t="s">
        <v>269</v>
      </c>
      <c r="D3330" s="711" t="s">
        <v>5883</v>
      </c>
      <c r="E3330" s="713">
        <v>238.97</v>
      </c>
    </row>
    <row r="3331" spans="1:5">
      <c r="A3331" s="712">
        <v>97888</v>
      </c>
      <c r="B3331" s="711" t="s">
        <v>6542</v>
      </c>
      <c r="C3331" s="711" t="s">
        <v>269</v>
      </c>
      <c r="D3331" s="711" t="s">
        <v>5883</v>
      </c>
      <c r="E3331" s="713">
        <v>464.35</v>
      </c>
    </row>
    <row r="3332" spans="1:5">
      <c r="A3332" s="712">
        <v>97889</v>
      </c>
      <c r="B3332" s="711" t="s">
        <v>6543</v>
      </c>
      <c r="C3332" s="711" t="s">
        <v>269</v>
      </c>
      <c r="D3332" s="711" t="s">
        <v>5883</v>
      </c>
      <c r="E3332" s="713">
        <v>612.80999999999995</v>
      </c>
    </row>
    <row r="3333" spans="1:5">
      <c r="A3333" s="712">
        <v>97890</v>
      </c>
      <c r="B3333" s="711" t="s">
        <v>6544</v>
      </c>
      <c r="C3333" s="711" t="s">
        <v>269</v>
      </c>
      <c r="D3333" s="711" t="s">
        <v>5883</v>
      </c>
      <c r="E3333" s="713">
        <v>709.34</v>
      </c>
    </row>
    <row r="3334" spans="1:5">
      <c r="A3334" s="712">
        <v>97891</v>
      </c>
      <c r="B3334" s="711" t="s">
        <v>6545</v>
      </c>
      <c r="C3334" s="711" t="s">
        <v>269</v>
      </c>
      <c r="D3334" s="711" t="s">
        <v>5883</v>
      </c>
      <c r="E3334" s="713">
        <v>163.63999999999999</v>
      </c>
    </row>
    <row r="3335" spans="1:5">
      <c r="A3335" s="712">
        <v>97892</v>
      </c>
      <c r="B3335" s="711" t="s">
        <v>6546</v>
      </c>
      <c r="C3335" s="711" t="s">
        <v>269</v>
      </c>
      <c r="D3335" s="711" t="s">
        <v>5883</v>
      </c>
      <c r="E3335" s="713">
        <v>305.04000000000002</v>
      </c>
    </row>
    <row r="3336" spans="1:5">
      <c r="A3336" s="712">
        <v>97893</v>
      </c>
      <c r="B3336" s="711" t="s">
        <v>6547</v>
      </c>
      <c r="C3336" s="711" t="s">
        <v>269</v>
      </c>
      <c r="D3336" s="711" t="s">
        <v>5883</v>
      </c>
      <c r="E3336" s="713">
        <v>409.67</v>
      </c>
    </row>
    <row r="3337" spans="1:5">
      <c r="A3337" s="712">
        <v>97894</v>
      </c>
      <c r="B3337" s="711" t="s">
        <v>6548</v>
      </c>
      <c r="C3337" s="711" t="s">
        <v>269</v>
      </c>
      <c r="D3337" s="711" t="s">
        <v>5883</v>
      </c>
      <c r="E3337" s="713">
        <v>463.17</v>
      </c>
    </row>
    <row r="3338" spans="1:5">
      <c r="A3338" s="712">
        <v>93653</v>
      </c>
      <c r="B3338" s="711" t="s">
        <v>6549</v>
      </c>
      <c r="C3338" s="711" t="s">
        <v>269</v>
      </c>
      <c r="D3338" s="711" t="s">
        <v>5884</v>
      </c>
      <c r="E3338" s="713">
        <v>11.05</v>
      </c>
    </row>
    <row r="3339" spans="1:5">
      <c r="A3339" s="712">
        <v>93654</v>
      </c>
      <c r="B3339" s="711" t="s">
        <v>6550</v>
      </c>
      <c r="C3339" s="711" t="s">
        <v>269</v>
      </c>
      <c r="D3339" s="711" t="s">
        <v>5884</v>
      </c>
      <c r="E3339" s="713">
        <v>11.52</v>
      </c>
    </row>
    <row r="3340" spans="1:5">
      <c r="A3340" s="712">
        <v>93655</v>
      </c>
      <c r="B3340" s="711" t="s">
        <v>6551</v>
      </c>
      <c r="C3340" s="711" t="s">
        <v>269</v>
      </c>
      <c r="D3340" s="711" t="s">
        <v>5884</v>
      </c>
      <c r="E3340" s="713">
        <v>12.46</v>
      </c>
    </row>
    <row r="3341" spans="1:5">
      <c r="A3341" s="712">
        <v>93656</v>
      </c>
      <c r="B3341" s="711" t="s">
        <v>6552</v>
      </c>
      <c r="C3341" s="711" t="s">
        <v>269</v>
      </c>
      <c r="D3341" s="711" t="s">
        <v>5884</v>
      </c>
      <c r="E3341" s="713">
        <v>12.46</v>
      </c>
    </row>
    <row r="3342" spans="1:5">
      <c r="A3342" s="712">
        <v>93657</v>
      </c>
      <c r="B3342" s="711" t="s">
        <v>6553</v>
      </c>
      <c r="C3342" s="711" t="s">
        <v>269</v>
      </c>
      <c r="D3342" s="711" t="s">
        <v>5884</v>
      </c>
      <c r="E3342" s="713">
        <v>13.59</v>
      </c>
    </row>
    <row r="3343" spans="1:5">
      <c r="A3343" s="712">
        <v>93658</v>
      </c>
      <c r="B3343" s="711" t="s">
        <v>6554</v>
      </c>
      <c r="C3343" s="711" t="s">
        <v>269</v>
      </c>
      <c r="D3343" s="711" t="s">
        <v>5884</v>
      </c>
      <c r="E3343" s="713">
        <v>19.68</v>
      </c>
    </row>
    <row r="3344" spans="1:5">
      <c r="A3344" s="712">
        <v>93659</v>
      </c>
      <c r="B3344" s="711" t="s">
        <v>6555</v>
      </c>
      <c r="C3344" s="711" t="s">
        <v>269</v>
      </c>
      <c r="D3344" s="711" t="s">
        <v>5884</v>
      </c>
      <c r="E3344" s="713">
        <v>21.95</v>
      </c>
    </row>
    <row r="3345" spans="1:5">
      <c r="A3345" s="712">
        <v>93660</v>
      </c>
      <c r="B3345" s="711" t="s">
        <v>6556</v>
      </c>
      <c r="C3345" s="711" t="s">
        <v>269</v>
      </c>
      <c r="D3345" s="711" t="s">
        <v>5884</v>
      </c>
      <c r="E3345" s="713">
        <v>55.53</v>
      </c>
    </row>
    <row r="3346" spans="1:5">
      <c r="A3346" s="712">
        <v>93661</v>
      </c>
      <c r="B3346" s="711" t="s">
        <v>6557</v>
      </c>
      <c r="C3346" s="711" t="s">
        <v>269</v>
      </c>
      <c r="D3346" s="711" t="s">
        <v>5884</v>
      </c>
      <c r="E3346" s="713">
        <v>56.48</v>
      </c>
    </row>
    <row r="3347" spans="1:5">
      <c r="A3347" s="712">
        <v>93662</v>
      </c>
      <c r="B3347" s="711" t="s">
        <v>6558</v>
      </c>
      <c r="C3347" s="711" t="s">
        <v>269</v>
      </c>
      <c r="D3347" s="711" t="s">
        <v>5884</v>
      </c>
      <c r="E3347" s="713">
        <v>58.35</v>
      </c>
    </row>
    <row r="3348" spans="1:5">
      <c r="A3348" s="712">
        <v>93663</v>
      </c>
      <c r="B3348" s="711" t="s">
        <v>6559</v>
      </c>
      <c r="C3348" s="711" t="s">
        <v>269</v>
      </c>
      <c r="D3348" s="711" t="s">
        <v>5884</v>
      </c>
      <c r="E3348" s="713">
        <v>58.35</v>
      </c>
    </row>
    <row r="3349" spans="1:5">
      <c r="A3349" s="712">
        <v>93664</v>
      </c>
      <c r="B3349" s="711" t="s">
        <v>6560</v>
      </c>
      <c r="C3349" s="711" t="s">
        <v>269</v>
      </c>
      <c r="D3349" s="711" t="s">
        <v>5884</v>
      </c>
      <c r="E3349" s="713">
        <v>60.63</v>
      </c>
    </row>
    <row r="3350" spans="1:5">
      <c r="A3350" s="712">
        <v>93665</v>
      </c>
      <c r="B3350" s="711" t="s">
        <v>6561</v>
      </c>
      <c r="C3350" s="711" t="s">
        <v>269</v>
      </c>
      <c r="D3350" s="711" t="s">
        <v>5884</v>
      </c>
      <c r="E3350" s="713">
        <v>63.36</v>
      </c>
    </row>
    <row r="3351" spans="1:5">
      <c r="A3351" s="712">
        <v>93666</v>
      </c>
      <c r="B3351" s="711" t="s">
        <v>6562</v>
      </c>
      <c r="C3351" s="711" t="s">
        <v>269</v>
      </c>
      <c r="D3351" s="711" t="s">
        <v>5884</v>
      </c>
      <c r="E3351" s="713">
        <v>67.900000000000006</v>
      </c>
    </row>
    <row r="3352" spans="1:5">
      <c r="A3352" s="712">
        <v>93667</v>
      </c>
      <c r="B3352" s="711" t="s">
        <v>6563</v>
      </c>
      <c r="C3352" s="711" t="s">
        <v>269</v>
      </c>
      <c r="D3352" s="711" t="s">
        <v>5884</v>
      </c>
      <c r="E3352" s="713">
        <v>69.2</v>
      </c>
    </row>
    <row r="3353" spans="1:5">
      <c r="A3353" s="712">
        <v>93668</v>
      </c>
      <c r="B3353" s="711" t="s">
        <v>6564</v>
      </c>
      <c r="C3353" s="711" t="s">
        <v>269</v>
      </c>
      <c r="D3353" s="711" t="s">
        <v>5884</v>
      </c>
      <c r="E3353" s="713">
        <v>70.61</v>
      </c>
    </row>
    <row r="3354" spans="1:5">
      <c r="A3354" s="712">
        <v>93669</v>
      </c>
      <c r="B3354" s="711" t="s">
        <v>6565</v>
      </c>
      <c r="C3354" s="711" t="s">
        <v>269</v>
      </c>
      <c r="D3354" s="711" t="s">
        <v>5884</v>
      </c>
      <c r="E3354" s="713">
        <v>73.44</v>
      </c>
    </row>
    <row r="3355" spans="1:5">
      <c r="A3355" s="712">
        <v>93670</v>
      </c>
      <c r="B3355" s="711" t="s">
        <v>6566</v>
      </c>
      <c r="C3355" s="711" t="s">
        <v>269</v>
      </c>
      <c r="D3355" s="711" t="s">
        <v>5884</v>
      </c>
      <c r="E3355" s="713">
        <v>73.44</v>
      </c>
    </row>
    <row r="3356" spans="1:5">
      <c r="A3356" s="712">
        <v>93671</v>
      </c>
      <c r="B3356" s="711" t="s">
        <v>6567</v>
      </c>
      <c r="C3356" s="711" t="s">
        <v>269</v>
      </c>
      <c r="D3356" s="711" t="s">
        <v>5884</v>
      </c>
      <c r="E3356" s="713">
        <v>76.83</v>
      </c>
    </row>
    <row r="3357" spans="1:5">
      <c r="A3357" s="712">
        <v>93672</v>
      </c>
      <c r="B3357" s="711" t="s">
        <v>6568</v>
      </c>
      <c r="C3357" s="711" t="s">
        <v>269</v>
      </c>
      <c r="D3357" s="711" t="s">
        <v>5884</v>
      </c>
      <c r="E3357" s="713">
        <v>82.12</v>
      </c>
    </row>
    <row r="3358" spans="1:5">
      <c r="A3358" s="712">
        <v>93673</v>
      </c>
      <c r="B3358" s="711" t="s">
        <v>6569</v>
      </c>
      <c r="C3358" s="711" t="s">
        <v>269</v>
      </c>
      <c r="D3358" s="711" t="s">
        <v>5884</v>
      </c>
      <c r="E3358" s="713">
        <v>88.93</v>
      </c>
    </row>
    <row r="3359" spans="1:5">
      <c r="A3359" s="712">
        <v>97359</v>
      </c>
      <c r="B3359" s="711" t="s">
        <v>6570</v>
      </c>
      <c r="C3359" s="711" t="s">
        <v>269</v>
      </c>
      <c r="D3359" s="711" t="s">
        <v>5884</v>
      </c>
      <c r="E3359" s="714">
        <v>2723.12</v>
      </c>
    </row>
    <row r="3360" spans="1:5">
      <c r="A3360" s="712">
        <v>97360</v>
      </c>
      <c r="B3360" s="711" t="s">
        <v>6571</v>
      </c>
      <c r="C3360" s="711" t="s">
        <v>269</v>
      </c>
      <c r="D3360" s="711" t="s">
        <v>5884</v>
      </c>
      <c r="E3360" s="714">
        <v>5248.14</v>
      </c>
    </row>
    <row r="3361" spans="1:5">
      <c r="A3361" s="712">
        <v>97361</v>
      </c>
      <c r="B3361" s="711" t="s">
        <v>6572</v>
      </c>
      <c r="C3361" s="711" t="s">
        <v>269</v>
      </c>
      <c r="D3361" s="711" t="s">
        <v>5884</v>
      </c>
      <c r="E3361" s="714">
        <v>6997.52</v>
      </c>
    </row>
    <row r="3362" spans="1:5">
      <c r="A3362" s="712">
        <v>97362</v>
      </c>
      <c r="B3362" s="711" t="s">
        <v>6573</v>
      </c>
      <c r="C3362" s="711" t="s">
        <v>269</v>
      </c>
      <c r="D3362" s="711" t="s">
        <v>5884</v>
      </c>
      <c r="E3362" s="714">
        <v>1566.26</v>
      </c>
    </row>
    <row r="3363" spans="1:5">
      <c r="A3363" s="712">
        <v>101875</v>
      </c>
      <c r="B3363" s="711" t="s">
        <v>6574</v>
      </c>
      <c r="C3363" s="711" t="s">
        <v>269</v>
      </c>
      <c r="D3363" s="711" t="s">
        <v>5884</v>
      </c>
      <c r="E3363" s="713">
        <v>334.87</v>
      </c>
    </row>
    <row r="3364" spans="1:5">
      <c r="A3364" s="712">
        <v>101876</v>
      </c>
      <c r="B3364" s="711" t="s">
        <v>6575</v>
      </c>
      <c r="C3364" s="711" t="s">
        <v>269</v>
      </c>
      <c r="D3364" s="711" t="s">
        <v>5884</v>
      </c>
      <c r="E3364" s="713">
        <v>61.24</v>
      </c>
    </row>
    <row r="3365" spans="1:5">
      <c r="A3365" s="712">
        <v>101877</v>
      </c>
      <c r="B3365" s="711" t="s">
        <v>6576</v>
      </c>
      <c r="C3365" s="711" t="s">
        <v>269</v>
      </c>
      <c r="D3365" s="711" t="s">
        <v>5884</v>
      </c>
      <c r="E3365" s="713">
        <v>42.28</v>
      </c>
    </row>
    <row r="3366" spans="1:5">
      <c r="A3366" s="712">
        <v>101878</v>
      </c>
      <c r="B3366" s="711" t="s">
        <v>6577</v>
      </c>
      <c r="C3366" s="711" t="s">
        <v>269</v>
      </c>
      <c r="D3366" s="711" t="s">
        <v>5884</v>
      </c>
      <c r="E3366" s="713">
        <v>460.5</v>
      </c>
    </row>
    <row r="3367" spans="1:5">
      <c r="A3367" s="712">
        <v>101879</v>
      </c>
      <c r="B3367" s="711" t="s">
        <v>6578</v>
      </c>
      <c r="C3367" s="711" t="s">
        <v>269</v>
      </c>
      <c r="D3367" s="711" t="s">
        <v>5884</v>
      </c>
      <c r="E3367" s="713">
        <v>485.21</v>
      </c>
    </row>
    <row r="3368" spans="1:5">
      <c r="A3368" s="712">
        <v>101880</v>
      </c>
      <c r="B3368" s="711" t="s">
        <v>6579</v>
      </c>
      <c r="C3368" s="711" t="s">
        <v>269</v>
      </c>
      <c r="D3368" s="711" t="s">
        <v>5884</v>
      </c>
      <c r="E3368" s="713">
        <v>558.57000000000005</v>
      </c>
    </row>
    <row r="3369" spans="1:5">
      <c r="A3369" s="712">
        <v>101881</v>
      </c>
      <c r="B3369" s="711" t="s">
        <v>6580</v>
      </c>
      <c r="C3369" s="711" t="s">
        <v>269</v>
      </c>
      <c r="D3369" s="711" t="s">
        <v>5884</v>
      </c>
      <c r="E3369" s="713">
        <v>803.97</v>
      </c>
    </row>
    <row r="3370" spans="1:5">
      <c r="A3370" s="712">
        <v>101882</v>
      </c>
      <c r="B3370" s="711" t="s">
        <v>6581</v>
      </c>
      <c r="C3370" s="711" t="s">
        <v>269</v>
      </c>
      <c r="D3370" s="711" t="s">
        <v>5884</v>
      </c>
      <c r="E3370" s="714">
        <v>1142.17</v>
      </c>
    </row>
    <row r="3371" spans="1:5">
      <c r="A3371" s="712">
        <v>101883</v>
      </c>
      <c r="B3371" s="711" t="s">
        <v>6582</v>
      </c>
      <c r="C3371" s="711" t="s">
        <v>269</v>
      </c>
      <c r="D3371" s="711" t="s">
        <v>5884</v>
      </c>
      <c r="E3371" s="713">
        <v>462.48</v>
      </c>
    </row>
    <row r="3372" spans="1:5">
      <c r="A3372" s="712">
        <v>101890</v>
      </c>
      <c r="B3372" s="711" t="s">
        <v>6583</v>
      </c>
      <c r="C3372" s="711" t="s">
        <v>269</v>
      </c>
      <c r="D3372" s="711" t="s">
        <v>5884</v>
      </c>
      <c r="E3372" s="713">
        <v>15.11</v>
      </c>
    </row>
    <row r="3373" spans="1:5">
      <c r="A3373" s="712">
        <v>101891</v>
      </c>
      <c r="B3373" s="711" t="s">
        <v>6584</v>
      </c>
      <c r="C3373" s="711" t="s">
        <v>269</v>
      </c>
      <c r="D3373" s="711" t="s">
        <v>5884</v>
      </c>
      <c r="E3373" s="713">
        <v>25.86</v>
      </c>
    </row>
    <row r="3374" spans="1:5">
      <c r="A3374" s="712">
        <v>101892</v>
      </c>
      <c r="B3374" s="711" t="s">
        <v>6585</v>
      </c>
      <c r="C3374" s="711" t="s">
        <v>269</v>
      </c>
      <c r="D3374" s="711" t="s">
        <v>5884</v>
      </c>
      <c r="E3374" s="713">
        <v>69.44</v>
      </c>
    </row>
    <row r="3375" spans="1:5">
      <c r="A3375" s="712">
        <v>101893</v>
      </c>
      <c r="B3375" s="711" t="s">
        <v>6586</v>
      </c>
      <c r="C3375" s="711" t="s">
        <v>269</v>
      </c>
      <c r="D3375" s="711" t="s">
        <v>5884</v>
      </c>
      <c r="E3375" s="713">
        <v>88.41</v>
      </c>
    </row>
    <row r="3376" spans="1:5">
      <c r="A3376" s="712">
        <v>101894</v>
      </c>
      <c r="B3376" s="711" t="s">
        <v>6587</v>
      </c>
      <c r="C3376" s="711" t="s">
        <v>269</v>
      </c>
      <c r="D3376" s="711" t="s">
        <v>5884</v>
      </c>
      <c r="E3376" s="713">
        <v>145.66999999999999</v>
      </c>
    </row>
    <row r="3377" spans="1:5">
      <c r="A3377" s="712">
        <v>101895</v>
      </c>
      <c r="B3377" s="711" t="s">
        <v>6588</v>
      </c>
      <c r="C3377" s="711" t="s">
        <v>269</v>
      </c>
      <c r="D3377" s="711" t="s">
        <v>5884</v>
      </c>
      <c r="E3377" s="713">
        <v>405.6</v>
      </c>
    </row>
    <row r="3378" spans="1:5">
      <c r="A3378" s="712">
        <v>101896</v>
      </c>
      <c r="B3378" s="711" t="s">
        <v>6589</v>
      </c>
      <c r="C3378" s="711" t="s">
        <v>269</v>
      </c>
      <c r="D3378" s="711" t="s">
        <v>5884</v>
      </c>
      <c r="E3378" s="713">
        <v>615.55999999999995</v>
      </c>
    </row>
    <row r="3379" spans="1:5">
      <c r="A3379" s="712">
        <v>101897</v>
      </c>
      <c r="B3379" s="711" t="s">
        <v>6590</v>
      </c>
      <c r="C3379" s="711" t="s">
        <v>269</v>
      </c>
      <c r="D3379" s="711" t="s">
        <v>5884</v>
      </c>
      <c r="E3379" s="713">
        <v>992</v>
      </c>
    </row>
    <row r="3380" spans="1:5">
      <c r="A3380" s="712">
        <v>101898</v>
      </c>
      <c r="B3380" s="711" t="s">
        <v>6591</v>
      </c>
      <c r="C3380" s="711" t="s">
        <v>269</v>
      </c>
      <c r="D3380" s="711" t="s">
        <v>5884</v>
      </c>
      <c r="E3380" s="714">
        <v>1333.79</v>
      </c>
    </row>
    <row r="3381" spans="1:5">
      <c r="A3381" s="712">
        <v>101899</v>
      </c>
      <c r="B3381" s="711" t="s">
        <v>6592</v>
      </c>
      <c r="C3381" s="711" t="s">
        <v>269</v>
      </c>
      <c r="D3381" s="711" t="s">
        <v>5884</v>
      </c>
      <c r="E3381" s="714">
        <v>2146.7800000000002</v>
      </c>
    </row>
    <row r="3382" spans="1:5">
      <c r="A3382" s="712">
        <v>101900</v>
      </c>
      <c r="B3382" s="711" t="s">
        <v>6593</v>
      </c>
      <c r="C3382" s="711" t="s">
        <v>269</v>
      </c>
      <c r="D3382" s="711" t="s">
        <v>5884</v>
      </c>
      <c r="E3382" s="714">
        <v>4501.5600000000004</v>
      </c>
    </row>
    <row r="3383" spans="1:5">
      <c r="A3383" s="712">
        <v>101901</v>
      </c>
      <c r="B3383" s="711" t="s">
        <v>6594</v>
      </c>
      <c r="C3383" s="711" t="s">
        <v>269</v>
      </c>
      <c r="D3383" s="711" t="s">
        <v>5883</v>
      </c>
      <c r="E3383" s="713">
        <v>123.22</v>
      </c>
    </row>
    <row r="3384" spans="1:5">
      <c r="A3384" s="712">
        <v>101902</v>
      </c>
      <c r="B3384" s="711" t="s">
        <v>6595</v>
      </c>
      <c r="C3384" s="711" t="s">
        <v>269</v>
      </c>
      <c r="D3384" s="711" t="s">
        <v>5883</v>
      </c>
      <c r="E3384" s="713">
        <v>152.18</v>
      </c>
    </row>
    <row r="3385" spans="1:5">
      <c r="A3385" s="712">
        <v>101903</v>
      </c>
      <c r="B3385" s="711" t="s">
        <v>6596</v>
      </c>
      <c r="C3385" s="711" t="s">
        <v>269</v>
      </c>
      <c r="D3385" s="711" t="s">
        <v>5883</v>
      </c>
      <c r="E3385" s="713">
        <v>317.58</v>
      </c>
    </row>
    <row r="3386" spans="1:5">
      <c r="A3386" s="712">
        <v>101904</v>
      </c>
      <c r="B3386" s="711" t="s">
        <v>6597</v>
      </c>
      <c r="C3386" s="711" t="s">
        <v>269</v>
      </c>
      <c r="D3386" s="711" t="s">
        <v>5883</v>
      </c>
      <c r="E3386" s="714">
        <v>1170.8800000000001</v>
      </c>
    </row>
    <row r="3387" spans="1:5">
      <c r="A3387" s="712">
        <v>101938</v>
      </c>
      <c r="B3387" s="711" t="s">
        <v>6598</v>
      </c>
      <c r="C3387" s="711" t="s">
        <v>269</v>
      </c>
      <c r="D3387" s="711" t="s">
        <v>5884</v>
      </c>
      <c r="E3387" s="713">
        <v>82.21</v>
      </c>
    </row>
    <row r="3388" spans="1:5">
      <c r="A3388" s="712">
        <v>101946</v>
      </c>
      <c r="B3388" s="711" t="s">
        <v>6599</v>
      </c>
      <c r="C3388" s="711" t="s">
        <v>269</v>
      </c>
      <c r="D3388" s="711" t="s">
        <v>5884</v>
      </c>
      <c r="E3388" s="713">
        <v>121.64</v>
      </c>
    </row>
    <row r="3389" spans="1:5">
      <c r="A3389" s="712">
        <v>91945</v>
      </c>
      <c r="B3389" s="711" t="s">
        <v>2875</v>
      </c>
      <c r="C3389" s="711" t="s">
        <v>269</v>
      </c>
      <c r="D3389" s="711" t="s">
        <v>5884</v>
      </c>
      <c r="E3389" s="713">
        <v>8.09</v>
      </c>
    </row>
    <row r="3390" spans="1:5">
      <c r="A3390" s="712">
        <v>91946</v>
      </c>
      <c r="B3390" s="711" t="s">
        <v>2876</v>
      </c>
      <c r="C3390" s="711" t="s">
        <v>269</v>
      </c>
      <c r="D3390" s="711" t="s">
        <v>5884</v>
      </c>
      <c r="E3390" s="713">
        <v>6.87</v>
      </c>
    </row>
    <row r="3391" spans="1:5">
      <c r="A3391" s="712">
        <v>91947</v>
      </c>
      <c r="B3391" s="711" t="s">
        <v>2877</v>
      </c>
      <c r="C3391" s="711" t="s">
        <v>269</v>
      </c>
      <c r="D3391" s="711" t="s">
        <v>5884</v>
      </c>
      <c r="E3391" s="713">
        <v>6.12</v>
      </c>
    </row>
    <row r="3392" spans="1:5">
      <c r="A3392" s="712">
        <v>91949</v>
      </c>
      <c r="B3392" s="711" t="s">
        <v>2878</v>
      </c>
      <c r="C3392" s="711" t="s">
        <v>269</v>
      </c>
      <c r="D3392" s="711" t="s">
        <v>5884</v>
      </c>
      <c r="E3392" s="713">
        <v>12.64</v>
      </c>
    </row>
    <row r="3393" spans="1:5">
      <c r="A3393" s="712">
        <v>91950</v>
      </c>
      <c r="B3393" s="711" t="s">
        <v>2879</v>
      </c>
      <c r="C3393" s="711" t="s">
        <v>269</v>
      </c>
      <c r="D3393" s="711" t="s">
        <v>5884</v>
      </c>
      <c r="E3393" s="713">
        <v>11.17</v>
      </c>
    </row>
    <row r="3394" spans="1:5">
      <c r="A3394" s="712">
        <v>91951</v>
      </c>
      <c r="B3394" s="711" t="s">
        <v>2880</v>
      </c>
      <c r="C3394" s="711" t="s">
        <v>269</v>
      </c>
      <c r="D3394" s="711" t="s">
        <v>5884</v>
      </c>
      <c r="E3394" s="713">
        <v>10.28</v>
      </c>
    </row>
    <row r="3395" spans="1:5">
      <c r="A3395" s="712">
        <v>91952</v>
      </c>
      <c r="B3395" s="711" t="s">
        <v>2881</v>
      </c>
      <c r="C3395" s="711" t="s">
        <v>269</v>
      </c>
      <c r="D3395" s="711" t="s">
        <v>5884</v>
      </c>
      <c r="E3395" s="713">
        <v>15.1</v>
      </c>
    </row>
    <row r="3396" spans="1:5">
      <c r="A3396" s="712">
        <v>91953</v>
      </c>
      <c r="B3396" s="711" t="s">
        <v>2882</v>
      </c>
      <c r="C3396" s="711" t="s">
        <v>269</v>
      </c>
      <c r="D3396" s="711" t="s">
        <v>5884</v>
      </c>
      <c r="E3396" s="713">
        <v>21.97</v>
      </c>
    </row>
    <row r="3397" spans="1:5">
      <c r="A3397" s="712">
        <v>91954</v>
      </c>
      <c r="B3397" s="711" t="s">
        <v>2883</v>
      </c>
      <c r="C3397" s="711" t="s">
        <v>269</v>
      </c>
      <c r="D3397" s="711" t="s">
        <v>5884</v>
      </c>
      <c r="E3397" s="713">
        <v>20.23</v>
      </c>
    </row>
    <row r="3398" spans="1:5">
      <c r="A3398" s="712">
        <v>91955</v>
      </c>
      <c r="B3398" s="711" t="s">
        <v>2884</v>
      </c>
      <c r="C3398" s="711" t="s">
        <v>269</v>
      </c>
      <c r="D3398" s="711" t="s">
        <v>5884</v>
      </c>
      <c r="E3398" s="713">
        <v>27.1</v>
      </c>
    </row>
    <row r="3399" spans="1:5">
      <c r="A3399" s="712">
        <v>91956</v>
      </c>
      <c r="B3399" s="711" t="s">
        <v>2885</v>
      </c>
      <c r="C3399" s="711" t="s">
        <v>269</v>
      </c>
      <c r="D3399" s="711" t="s">
        <v>5884</v>
      </c>
      <c r="E3399" s="713">
        <v>33.04</v>
      </c>
    </row>
    <row r="3400" spans="1:5">
      <c r="A3400" s="712">
        <v>91957</v>
      </c>
      <c r="B3400" s="711" t="s">
        <v>2886</v>
      </c>
      <c r="C3400" s="711" t="s">
        <v>269</v>
      </c>
      <c r="D3400" s="711" t="s">
        <v>5884</v>
      </c>
      <c r="E3400" s="713">
        <v>39.909999999999997</v>
      </c>
    </row>
    <row r="3401" spans="1:5">
      <c r="A3401" s="712">
        <v>91958</v>
      </c>
      <c r="B3401" s="711" t="s">
        <v>2887</v>
      </c>
      <c r="C3401" s="711" t="s">
        <v>269</v>
      </c>
      <c r="D3401" s="711" t="s">
        <v>5884</v>
      </c>
      <c r="E3401" s="713">
        <v>27.95</v>
      </c>
    </row>
    <row r="3402" spans="1:5">
      <c r="A3402" s="712">
        <v>91959</v>
      </c>
      <c r="B3402" s="711" t="s">
        <v>2888</v>
      </c>
      <c r="C3402" s="711" t="s">
        <v>269</v>
      </c>
      <c r="D3402" s="711" t="s">
        <v>5884</v>
      </c>
      <c r="E3402" s="713">
        <v>34.82</v>
      </c>
    </row>
    <row r="3403" spans="1:5">
      <c r="A3403" s="712">
        <v>91960</v>
      </c>
      <c r="B3403" s="711" t="s">
        <v>2889</v>
      </c>
      <c r="C3403" s="711" t="s">
        <v>269</v>
      </c>
      <c r="D3403" s="711" t="s">
        <v>5884</v>
      </c>
      <c r="E3403" s="713">
        <v>38.18</v>
      </c>
    </row>
    <row r="3404" spans="1:5">
      <c r="A3404" s="712">
        <v>91961</v>
      </c>
      <c r="B3404" s="711" t="s">
        <v>2890</v>
      </c>
      <c r="C3404" s="711" t="s">
        <v>269</v>
      </c>
      <c r="D3404" s="711" t="s">
        <v>5884</v>
      </c>
      <c r="E3404" s="713">
        <v>45.05</v>
      </c>
    </row>
    <row r="3405" spans="1:5">
      <c r="A3405" s="712">
        <v>91962</v>
      </c>
      <c r="B3405" s="711" t="s">
        <v>2891</v>
      </c>
      <c r="C3405" s="711" t="s">
        <v>269</v>
      </c>
      <c r="D3405" s="711" t="s">
        <v>5884</v>
      </c>
      <c r="E3405" s="713">
        <v>51.03</v>
      </c>
    </row>
    <row r="3406" spans="1:5">
      <c r="A3406" s="712">
        <v>91963</v>
      </c>
      <c r="B3406" s="711" t="s">
        <v>2892</v>
      </c>
      <c r="C3406" s="711" t="s">
        <v>269</v>
      </c>
      <c r="D3406" s="711" t="s">
        <v>5884</v>
      </c>
      <c r="E3406" s="713">
        <v>57.9</v>
      </c>
    </row>
    <row r="3407" spans="1:5">
      <c r="A3407" s="712">
        <v>91964</v>
      </c>
      <c r="B3407" s="711" t="s">
        <v>2893</v>
      </c>
      <c r="C3407" s="711" t="s">
        <v>269</v>
      </c>
      <c r="D3407" s="711" t="s">
        <v>5884</v>
      </c>
      <c r="E3407" s="713">
        <v>45.89</v>
      </c>
    </row>
    <row r="3408" spans="1:5">
      <c r="A3408" s="712">
        <v>91965</v>
      </c>
      <c r="B3408" s="711" t="s">
        <v>2894</v>
      </c>
      <c r="C3408" s="711" t="s">
        <v>269</v>
      </c>
      <c r="D3408" s="711" t="s">
        <v>5884</v>
      </c>
      <c r="E3408" s="713">
        <v>52.76</v>
      </c>
    </row>
    <row r="3409" spans="1:5">
      <c r="A3409" s="712">
        <v>91966</v>
      </c>
      <c r="B3409" s="711" t="s">
        <v>2895</v>
      </c>
      <c r="C3409" s="711" t="s">
        <v>269</v>
      </c>
      <c r="D3409" s="711" t="s">
        <v>5884</v>
      </c>
      <c r="E3409" s="713">
        <v>40.799999999999997</v>
      </c>
    </row>
    <row r="3410" spans="1:5">
      <c r="A3410" s="712">
        <v>91967</v>
      </c>
      <c r="B3410" s="711" t="s">
        <v>2896</v>
      </c>
      <c r="C3410" s="711" t="s">
        <v>269</v>
      </c>
      <c r="D3410" s="711" t="s">
        <v>5884</v>
      </c>
      <c r="E3410" s="713">
        <v>47.67</v>
      </c>
    </row>
    <row r="3411" spans="1:5">
      <c r="A3411" s="712">
        <v>91968</v>
      </c>
      <c r="B3411" s="711" t="s">
        <v>2897</v>
      </c>
      <c r="C3411" s="711" t="s">
        <v>269</v>
      </c>
      <c r="D3411" s="711" t="s">
        <v>5884</v>
      </c>
      <c r="E3411" s="713">
        <v>56.12</v>
      </c>
    </row>
    <row r="3412" spans="1:5">
      <c r="A3412" s="712">
        <v>91969</v>
      </c>
      <c r="B3412" s="711" t="s">
        <v>2898</v>
      </c>
      <c r="C3412" s="711" t="s">
        <v>269</v>
      </c>
      <c r="D3412" s="711" t="s">
        <v>5884</v>
      </c>
      <c r="E3412" s="713">
        <v>62.99</v>
      </c>
    </row>
    <row r="3413" spans="1:5">
      <c r="A3413" s="712">
        <v>91970</v>
      </c>
      <c r="B3413" s="711" t="s">
        <v>2899</v>
      </c>
      <c r="C3413" s="711" t="s">
        <v>269</v>
      </c>
      <c r="D3413" s="711" t="s">
        <v>5884</v>
      </c>
      <c r="E3413" s="713">
        <v>59</v>
      </c>
    </row>
    <row r="3414" spans="1:5">
      <c r="A3414" s="712">
        <v>91971</v>
      </c>
      <c r="B3414" s="711" t="s">
        <v>2900</v>
      </c>
      <c r="C3414" s="711" t="s">
        <v>269</v>
      </c>
      <c r="D3414" s="711" t="s">
        <v>5884</v>
      </c>
      <c r="E3414" s="713">
        <v>70.17</v>
      </c>
    </row>
    <row r="3415" spans="1:5">
      <c r="A3415" s="712">
        <v>91972</v>
      </c>
      <c r="B3415" s="711" t="s">
        <v>2901</v>
      </c>
      <c r="C3415" s="711" t="s">
        <v>269</v>
      </c>
      <c r="D3415" s="711" t="s">
        <v>5884</v>
      </c>
      <c r="E3415" s="713">
        <v>64.13</v>
      </c>
    </row>
    <row r="3416" spans="1:5">
      <c r="A3416" s="712">
        <v>91973</v>
      </c>
      <c r="B3416" s="711" t="s">
        <v>2902</v>
      </c>
      <c r="C3416" s="711" t="s">
        <v>269</v>
      </c>
      <c r="D3416" s="711" t="s">
        <v>5884</v>
      </c>
      <c r="E3416" s="713">
        <v>75.3</v>
      </c>
    </row>
    <row r="3417" spans="1:5">
      <c r="A3417" s="712">
        <v>91974</v>
      </c>
      <c r="B3417" s="711" t="s">
        <v>2903</v>
      </c>
      <c r="C3417" s="711" t="s">
        <v>269</v>
      </c>
      <c r="D3417" s="711" t="s">
        <v>5884</v>
      </c>
      <c r="E3417" s="713">
        <v>53.87</v>
      </c>
    </row>
    <row r="3418" spans="1:5">
      <c r="A3418" s="712">
        <v>91975</v>
      </c>
      <c r="B3418" s="711" t="s">
        <v>2904</v>
      </c>
      <c r="C3418" s="711" t="s">
        <v>269</v>
      </c>
      <c r="D3418" s="711" t="s">
        <v>5884</v>
      </c>
      <c r="E3418" s="713">
        <v>65.040000000000006</v>
      </c>
    </row>
    <row r="3419" spans="1:5">
      <c r="A3419" s="712">
        <v>91976</v>
      </c>
      <c r="B3419" s="711" t="s">
        <v>2905</v>
      </c>
      <c r="C3419" s="711" t="s">
        <v>269</v>
      </c>
      <c r="D3419" s="711" t="s">
        <v>5884</v>
      </c>
      <c r="E3419" s="713">
        <v>79.64</v>
      </c>
    </row>
    <row r="3420" spans="1:5">
      <c r="A3420" s="712">
        <v>91977</v>
      </c>
      <c r="B3420" s="711" t="s">
        <v>2906</v>
      </c>
      <c r="C3420" s="711" t="s">
        <v>269</v>
      </c>
      <c r="D3420" s="711" t="s">
        <v>5884</v>
      </c>
      <c r="E3420" s="713">
        <v>90.81</v>
      </c>
    </row>
    <row r="3421" spans="1:5">
      <c r="A3421" s="712">
        <v>91978</v>
      </c>
      <c r="B3421" s="711" t="s">
        <v>2907</v>
      </c>
      <c r="C3421" s="711" t="s">
        <v>269</v>
      </c>
      <c r="D3421" s="711" t="s">
        <v>5884</v>
      </c>
      <c r="E3421" s="713">
        <v>33.04</v>
      </c>
    </row>
    <row r="3422" spans="1:5">
      <c r="A3422" s="712">
        <v>91979</v>
      </c>
      <c r="B3422" s="711" t="s">
        <v>2908</v>
      </c>
      <c r="C3422" s="711" t="s">
        <v>269</v>
      </c>
      <c r="D3422" s="711" t="s">
        <v>5884</v>
      </c>
      <c r="E3422" s="713">
        <v>39.909999999999997</v>
      </c>
    </row>
    <row r="3423" spans="1:5">
      <c r="A3423" s="712">
        <v>91980</v>
      </c>
      <c r="B3423" s="711" t="s">
        <v>2909</v>
      </c>
      <c r="C3423" s="711" t="s">
        <v>269</v>
      </c>
      <c r="D3423" s="711" t="s">
        <v>5884</v>
      </c>
      <c r="E3423" s="713">
        <v>31.87</v>
      </c>
    </row>
    <row r="3424" spans="1:5">
      <c r="A3424" s="712">
        <v>91981</v>
      </c>
      <c r="B3424" s="711" t="s">
        <v>2910</v>
      </c>
      <c r="C3424" s="711" t="s">
        <v>269</v>
      </c>
      <c r="D3424" s="711" t="s">
        <v>5884</v>
      </c>
      <c r="E3424" s="713">
        <v>38.74</v>
      </c>
    </row>
    <row r="3425" spans="1:5">
      <c r="A3425" s="712">
        <v>91982</v>
      </c>
      <c r="B3425" s="711" t="s">
        <v>2911</v>
      </c>
      <c r="C3425" s="711" t="s">
        <v>269</v>
      </c>
      <c r="D3425" s="711" t="s">
        <v>5884</v>
      </c>
      <c r="E3425" s="713">
        <v>82.37</v>
      </c>
    </row>
    <row r="3426" spans="1:5">
      <c r="A3426" s="712">
        <v>91983</v>
      </c>
      <c r="B3426" s="711" t="s">
        <v>2912</v>
      </c>
      <c r="C3426" s="711" t="s">
        <v>269</v>
      </c>
      <c r="D3426" s="711" t="s">
        <v>5884</v>
      </c>
      <c r="E3426" s="713">
        <v>89.24</v>
      </c>
    </row>
    <row r="3427" spans="1:5">
      <c r="A3427" s="712">
        <v>91984</v>
      </c>
      <c r="B3427" s="711" t="s">
        <v>2913</v>
      </c>
      <c r="C3427" s="711" t="s">
        <v>269</v>
      </c>
      <c r="D3427" s="711" t="s">
        <v>5884</v>
      </c>
      <c r="E3427" s="713">
        <v>14.02</v>
      </c>
    </row>
    <row r="3428" spans="1:5">
      <c r="A3428" s="712">
        <v>91985</v>
      </c>
      <c r="B3428" s="711" t="s">
        <v>2914</v>
      </c>
      <c r="C3428" s="711" t="s">
        <v>269</v>
      </c>
      <c r="D3428" s="711" t="s">
        <v>5884</v>
      </c>
      <c r="E3428" s="713">
        <v>20.89</v>
      </c>
    </row>
    <row r="3429" spans="1:5">
      <c r="A3429" s="712">
        <v>91986</v>
      </c>
      <c r="B3429" s="711" t="s">
        <v>2915</v>
      </c>
      <c r="C3429" s="711" t="s">
        <v>269</v>
      </c>
      <c r="D3429" s="711" t="s">
        <v>5884</v>
      </c>
      <c r="E3429" s="713">
        <v>30.99</v>
      </c>
    </row>
    <row r="3430" spans="1:5">
      <c r="A3430" s="712">
        <v>91987</v>
      </c>
      <c r="B3430" s="711" t="s">
        <v>2916</v>
      </c>
      <c r="C3430" s="711" t="s">
        <v>269</v>
      </c>
      <c r="D3430" s="711" t="s">
        <v>5884</v>
      </c>
      <c r="E3430" s="713">
        <v>37.86</v>
      </c>
    </row>
    <row r="3431" spans="1:5">
      <c r="A3431" s="712">
        <v>91988</v>
      </c>
      <c r="B3431" s="711" t="s">
        <v>2917</v>
      </c>
      <c r="C3431" s="711" t="s">
        <v>269</v>
      </c>
      <c r="D3431" s="711" t="s">
        <v>5884</v>
      </c>
      <c r="E3431" s="713">
        <v>17.93</v>
      </c>
    </row>
    <row r="3432" spans="1:5">
      <c r="A3432" s="712">
        <v>91989</v>
      </c>
      <c r="B3432" s="711" t="s">
        <v>2918</v>
      </c>
      <c r="C3432" s="711" t="s">
        <v>269</v>
      </c>
      <c r="D3432" s="711" t="s">
        <v>5884</v>
      </c>
      <c r="E3432" s="713">
        <v>24.8</v>
      </c>
    </row>
    <row r="3433" spans="1:5">
      <c r="A3433" s="712">
        <v>91990</v>
      </c>
      <c r="B3433" s="711" t="s">
        <v>2919</v>
      </c>
      <c r="C3433" s="711" t="s">
        <v>269</v>
      </c>
      <c r="D3433" s="711" t="s">
        <v>5884</v>
      </c>
      <c r="E3433" s="713">
        <v>26.21</v>
      </c>
    </row>
    <row r="3434" spans="1:5">
      <c r="A3434" s="712">
        <v>91991</v>
      </c>
      <c r="B3434" s="711" t="s">
        <v>2920</v>
      </c>
      <c r="C3434" s="711" t="s">
        <v>269</v>
      </c>
      <c r="D3434" s="711" t="s">
        <v>5884</v>
      </c>
      <c r="E3434" s="713">
        <v>28.33</v>
      </c>
    </row>
    <row r="3435" spans="1:5">
      <c r="A3435" s="712">
        <v>91992</v>
      </c>
      <c r="B3435" s="711" t="s">
        <v>2921</v>
      </c>
      <c r="C3435" s="711" t="s">
        <v>269</v>
      </c>
      <c r="D3435" s="711" t="s">
        <v>5884</v>
      </c>
      <c r="E3435" s="713">
        <v>33.08</v>
      </c>
    </row>
    <row r="3436" spans="1:5">
      <c r="A3436" s="712">
        <v>91993</v>
      </c>
      <c r="B3436" s="711" t="s">
        <v>2922</v>
      </c>
      <c r="C3436" s="711" t="s">
        <v>269</v>
      </c>
      <c r="D3436" s="711" t="s">
        <v>5884</v>
      </c>
      <c r="E3436" s="713">
        <v>35.200000000000003</v>
      </c>
    </row>
    <row r="3437" spans="1:5">
      <c r="A3437" s="712">
        <v>91994</v>
      </c>
      <c r="B3437" s="711" t="s">
        <v>2923</v>
      </c>
      <c r="C3437" s="711" t="s">
        <v>269</v>
      </c>
      <c r="D3437" s="711" t="s">
        <v>5884</v>
      </c>
      <c r="E3437" s="713">
        <v>19.13</v>
      </c>
    </row>
    <row r="3438" spans="1:5">
      <c r="A3438" s="712">
        <v>91995</v>
      </c>
      <c r="B3438" s="711" t="s">
        <v>2924</v>
      </c>
      <c r="C3438" s="711" t="s">
        <v>269</v>
      </c>
      <c r="D3438" s="711" t="s">
        <v>5884</v>
      </c>
      <c r="E3438" s="713">
        <v>21.25</v>
      </c>
    </row>
    <row r="3439" spans="1:5">
      <c r="A3439" s="712">
        <v>91996</v>
      </c>
      <c r="B3439" s="711" t="s">
        <v>2925</v>
      </c>
      <c r="C3439" s="711" t="s">
        <v>269</v>
      </c>
      <c r="D3439" s="711" t="s">
        <v>5884</v>
      </c>
      <c r="E3439" s="713">
        <v>26</v>
      </c>
    </row>
    <row r="3440" spans="1:5">
      <c r="A3440" s="712">
        <v>91997</v>
      </c>
      <c r="B3440" s="711" t="s">
        <v>2926</v>
      </c>
      <c r="C3440" s="711" t="s">
        <v>269</v>
      </c>
      <c r="D3440" s="711" t="s">
        <v>5884</v>
      </c>
      <c r="E3440" s="713">
        <v>28.12</v>
      </c>
    </row>
    <row r="3441" spans="1:5">
      <c r="A3441" s="712">
        <v>91998</v>
      </c>
      <c r="B3441" s="711" t="s">
        <v>2927</v>
      </c>
      <c r="C3441" s="711" t="s">
        <v>269</v>
      </c>
      <c r="D3441" s="711" t="s">
        <v>5884</v>
      </c>
      <c r="E3441" s="713">
        <v>16.39</v>
      </c>
    </row>
    <row r="3442" spans="1:5">
      <c r="A3442" s="712">
        <v>91999</v>
      </c>
      <c r="B3442" s="711" t="s">
        <v>2928</v>
      </c>
      <c r="C3442" s="711" t="s">
        <v>269</v>
      </c>
      <c r="D3442" s="711" t="s">
        <v>5884</v>
      </c>
      <c r="E3442" s="713">
        <v>18.510000000000002</v>
      </c>
    </row>
    <row r="3443" spans="1:5">
      <c r="A3443" s="712">
        <v>92000</v>
      </c>
      <c r="B3443" s="711" t="s">
        <v>2929</v>
      </c>
      <c r="C3443" s="711" t="s">
        <v>269</v>
      </c>
      <c r="D3443" s="711" t="s">
        <v>5884</v>
      </c>
      <c r="E3443" s="713">
        <v>23.26</v>
      </c>
    </row>
    <row r="3444" spans="1:5">
      <c r="A3444" s="712">
        <v>92001</v>
      </c>
      <c r="B3444" s="711" t="s">
        <v>2930</v>
      </c>
      <c r="C3444" s="711" t="s">
        <v>269</v>
      </c>
      <c r="D3444" s="711" t="s">
        <v>5884</v>
      </c>
      <c r="E3444" s="713">
        <v>25.38</v>
      </c>
    </row>
    <row r="3445" spans="1:5">
      <c r="A3445" s="712">
        <v>92002</v>
      </c>
      <c r="B3445" s="711" t="s">
        <v>2931</v>
      </c>
      <c r="C3445" s="711" t="s">
        <v>269</v>
      </c>
      <c r="D3445" s="711" t="s">
        <v>5884</v>
      </c>
      <c r="E3445" s="713">
        <v>35.979999999999997</v>
      </c>
    </row>
    <row r="3446" spans="1:5">
      <c r="A3446" s="712">
        <v>92003</v>
      </c>
      <c r="B3446" s="711" t="s">
        <v>2932</v>
      </c>
      <c r="C3446" s="711" t="s">
        <v>269</v>
      </c>
      <c r="D3446" s="711" t="s">
        <v>5884</v>
      </c>
      <c r="E3446" s="713">
        <v>40.22</v>
      </c>
    </row>
    <row r="3447" spans="1:5">
      <c r="A3447" s="712">
        <v>92004</v>
      </c>
      <c r="B3447" s="711" t="s">
        <v>2933</v>
      </c>
      <c r="C3447" s="711" t="s">
        <v>269</v>
      </c>
      <c r="D3447" s="711" t="s">
        <v>5884</v>
      </c>
      <c r="E3447" s="713">
        <v>42.85</v>
      </c>
    </row>
    <row r="3448" spans="1:5">
      <c r="A3448" s="712">
        <v>92005</v>
      </c>
      <c r="B3448" s="711" t="s">
        <v>2934</v>
      </c>
      <c r="C3448" s="711" t="s">
        <v>269</v>
      </c>
      <c r="D3448" s="711" t="s">
        <v>5884</v>
      </c>
      <c r="E3448" s="713">
        <v>47.09</v>
      </c>
    </row>
    <row r="3449" spans="1:5">
      <c r="A3449" s="712">
        <v>92006</v>
      </c>
      <c r="B3449" s="711" t="s">
        <v>2935</v>
      </c>
      <c r="C3449" s="711" t="s">
        <v>269</v>
      </c>
      <c r="D3449" s="711" t="s">
        <v>5884</v>
      </c>
      <c r="E3449" s="713">
        <v>30.48</v>
      </c>
    </row>
    <row r="3450" spans="1:5">
      <c r="A3450" s="712">
        <v>92007</v>
      </c>
      <c r="B3450" s="711" t="s">
        <v>2936</v>
      </c>
      <c r="C3450" s="711" t="s">
        <v>269</v>
      </c>
      <c r="D3450" s="711" t="s">
        <v>5884</v>
      </c>
      <c r="E3450" s="713">
        <v>34.72</v>
      </c>
    </row>
    <row r="3451" spans="1:5">
      <c r="A3451" s="712">
        <v>92008</v>
      </c>
      <c r="B3451" s="711" t="s">
        <v>2937</v>
      </c>
      <c r="C3451" s="711" t="s">
        <v>269</v>
      </c>
      <c r="D3451" s="711" t="s">
        <v>5884</v>
      </c>
      <c r="E3451" s="713">
        <v>37.35</v>
      </c>
    </row>
    <row r="3452" spans="1:5">
      <c r="A3452" s="712">
        <v>92009</v>
      </c>
      <c r="B3452" s="711" t="s">
        <v>2938</v>
      </c>
      <c r="C3452" s="711" t="s">
        <v>269</v>
      </c>
      <c r="D3452" s="711" t="s">
        <v>5884</v>
      </c>
      <c r="E3452" s="713">
        <v>41.59</v>
      </c>
    </row>
    <row r="3453" spans="1:5">
      <c r="A3453" s="712">
        <v>92010</v>
      </c>
      <c r="B3453" s="711" t="s">
        <v>2939</v>
      </c>
      <c r="C3453" s="711" t="s">
        <v>269</v>
      </c>
      <c r="D3453" s="711" t="s">
        <v>5884</v>
      </c>
      <c r="E3453" s="713">
        <v>52.82</v>
      </c>
    </row>
    <row r="3454" spans="1:5">
      <c r="A3454" s="712">
        <v>92011</v>
      </c>
      <c r="B3454" s="711" t="s">
        <v>2940</v>
      </c>
      <c r="C3454" s="711" t="s">
        <v>269</v>
      </c>
      <c r="D3454" s="711" t="s">
        <v>5884</v>
      </c>
      <c r="E3454" s="713">
        <v>59.18</v>
      </c>
    </row>
    <row r="3455" spans="1:5">
      <c r="A3455" s="712">
        <v>92012</v>
      </c>
      <c r="B3455" s="711" t="s">
        <v>2941</v>
      </c>
      <c r="C3455" s="711" t="s">
        <v>269</v>
      </c>
      <c r="D3455" s="711" t="s">
        <v>5884</v>
      </c>
      <c r="E3455" s="713">
        <v>59.69</v>
      </c>
    </row>
    <row r="3456" spans="1:5">
      <c r="A3456" s="712">
        <v>92013</v>
      </c>
      <c r="B3456" s="711" t="s">
        <v>2942</v>
      </c>
      <c r="C3456" s="711" t="s">
        <v>269</v>
      </c>
      <c r="D3456" s="711" t="s">
        <v>5884</v>
      </c>
      <c r="E3456" s="713">
        <v>66.05</v>
      </c>
    </row>
    <row r="3457" spans="1:5">
      <c r="A3457" s="712">
        <v>92014</v>
      </c>
      <c r="B3457" s="711" t="s">
        <v>2943</v>
      </c>
      <c r="C3457" s="711" t="s">
        <v>269</v>
      </c>
      <c r="D3457" s="711" t="s">
        <v>5884</v>
      </c>
      <c r="E3457" s="713">
        <v>44.58</v>
      </c>
    </row>
    <row r="3458" spans="1:5">
      <c r="A3458" s="712">
        <v>92015</v>
      </c>
      <c r="B3458" s="711" t="s">
        <v>2944</v>
      </c>
      <c r="C3458" s="711" t="s">
        <v>269</v>
      </c>
      <c r="D3458" s="711" t="s">
        <v>5884</v>
      </c>
      <c r="E3458" s="713">
        <v>50.94</v>
      </c>
    </row>
    <row r="3459" spans="1:5">
      <c r="A3459" s="712">
        <v>92016</v>
      </c>
      <c r="B3459" s="711" t="s">
        <v>2945</v>
      </c>
      <c r="C3459" s="711" t="s">
        <v>269</v>
      </c>
      <c r="D3459" s="711" t="s">
        <v>5884</v>
      </c>
      <c r="E3459" s="713">
        <v>51.45</v>
      </c>
    </row>
    <row r="3460" spans="1:5">
      <c r="A3460" s="712">
        <v>92017</v>
      </c>
      <c r="B3460" s="711" t="s">
        <v>2946</v>
      </c>
      <c r="C3460" s="711" t="s">
        <v>269</v>
      </c>
      <c r="D3460" s="711" t="s">
        <v>5884</v>
      </c>
      <c r="E3460" s="713">
        <v>57.81</v>
      </c>
    </row>
    <row r="3461" spans="1:5">
      <c r="A3461" s="712">
        <v>92018</v>
      </c>
      <c r="B3461" s="711" t="s">
        <v>2947</v>
      </c>
      <c r="C3461" s="711" t="s">
        <v>269</v>
      </c>
      <c r="D3461" s="711" t="s">
        <v>5884</v>
      </c>
      <c r="E3461" s="713">
        <v>59.06</v>
      </c>
    </row>
    <row r="3462" spans="1:5">
      <c r="A3462" s="712">
        <v>92019</v>
      </c>
      <c r="B3462" s="711" t="s">
        <v>2948</v>
      </c>
      <c r="C3462" s="711" t="s">
        <v>269</v>
      </c>
      <c r="D3462" s="711" t="s">
        <v>5884</v>
      </c>
      <c r="E3462" s="713">
        <v>70.23</v>
      </c>
    </row>
    <row r="3463" spans="1:5">
      <c r="A3463" s="712">
        <v>92020</v>
      </c>
      <c r="B3463" s="711" t="s">
        <v>2949</v>
      </c>
      <c r="C3463" s="711" t="s">
        <v>269</v>
      </c>
      <c r="D3463" s="711" t="s">
        <v>5884</v>
      </c>
      <c r="E3463" s="713">
        <v>87.44</v>
      </c>
    </row>
    <row r="3464" spans="1:5">
      <c r="A3464" s="712">
        <v>92021</v>
      </c>
      <c r="B3464" s="711" t="s">
        <v>2950</v>
      </c>
      <c r="C3464" s="711" t="s">
        <v>269</v>
      </c>
      <c r="D3464" s="711" t="s">
        <v>5884</v>
      </c>
      <c r="E3464" s="713">
        <v>98.61</v>
      </c>
    </row>
    <row r="3465" spans="1:5">
      <c r="A3465" s="712">
        <v>92022</v>
      </c>
      <c r="B3465" s="711" t="s">
        <v>2951</v>
      </c>
      <c r="C3465" s="711" t="s">
        <v>269</v>
      </c>
      <c r="D3465" s="711" t="s">
        <v>5884</v>
      </c>
      <c r="E3465" s="713">
        <v>31.94</v>
      </c>
    </row>
    <row r="3466" spans="1:5">
      <c r="A3466" s="712">
        <v>92023</v>
      </c>
      <c r="B3466" s="711" t="s">
        <v>2952</v>
      </c>
      <c r="C3466" s="711" t="s">
        <v>269</v>
      </c>
      <c r="D3466" s="711" t="s">
        <v>5884</v>
      </c>
      <c r="E3466" s="713">
        <v>38.81</v>
      </c>
    </row>
    <row r="3467" spans="1:5">
      <c r="A3467" s="712">
        <v>92024</v>
      </c>
      <c r="B3467" s="711" t="s">
        <v>2953</v>
      </c>
      <c r="C3467" s="711" t="s">
        <v>269</v>
      </c>
      <c r="D3467" s="711" t="s">
        <v>5884</v>
      </c>
      <c r="E3467" s="713">
        <v>48.83</v>
      </c>
    </row>
    <row r="3468" spans="1:5">
      <c r="A3468" s="712">
        <v>92025</v>
      </c>
      <c r="B3468" s="711" t="s">
        <v>2954</v>
      </c>
      <c r="C3468" s="711" t="s">
        <v>269</v>
      </c>
      <c r="D3468" s="711" t="s">
        <v>5884</v>
      </c>
      <c r="E3468" s="713">
        <v>55.7</v>
      </c>
    </row>
    <row r="3469" spans="1:5">
      <c r="A3469" s="712">
        <v>92026</v>
      </c>
      <c r="B3469" s="711" t="s">
        <v>2955</v>
      </c>
      <c r="C3469" s="711" t="s">
        <v>269</v>
      </c>
      <c r="D3469" s="711" t="s">
        <v>5884</v>
      </c>
      <c r="E3469" s="713">
        <v>44.79</v>
      </c>
    </row>
    <row r="3470" spans="1:5">
      <c r="A3470" s="712">
        <v>92027</v>
      </c>
      <c r="B3470" s="711" t="s">
        <v>2956</v>
      </c>
      <c r="C3470" s="711" t="s">
        <v>269</v>
      </c>
      <c r="D3470" s="711" t="s">
        <v>5884</v>
      </c>
      <c r="E3470" s="713">
        <v>51.66</v>
      </c>
    </row>
    <row r="3471" spans="1:5">
      <c r="A3471" s="712">
        <v>92028</v>
      </c>
      <c r="B3471" s="711" t="s">
        <v>2957</v>
      </c>
      <c r="C3471" s="711" t="s">
        <v>269</v>
      </c>
      <c r="D3471" s="711" t="s">
        <v>5884</v>
      </c>
      <c r="E3471" s="713">
        <v>37.08</v>
      </c>
    </row>
    <row r="3472" spans="1:5">
      <c r="A3472" s="712">
        <v>92029</v>
      </c>
      <c r="B3472" s="711" t="s">
        <v>2958</v>
      </c>
      <c r="C3472" s="711" t="s">
        <v>269</v>
      </c>
      <c r="D3472" s="711" t="s">
        <v>5884</v>
      </c>
      <c r="E3472" s="713">
        <v>43.95</v>
      </c>
    </row>
    <row r="3473" spans="1:5">
      <c r="A3473" s="712">
        <v>92030</v>
      </c>
      <c r="B3473" s="711" t="s">
        <v>2959</v>
      </c>
      <c r="C3473" s="711" t="s">
        <v>269</v>
      </c>
      <c r="D3473" s="711" t="s">
        <v>5884</v>
      </c>
      <c r="E3473" s="713">
        <v>53.92</v>
      </c>
    </row>
    <row r="3474" spans="1:5">
      <c r="A3474" s="712">
        <v>92031</v>
      </c>
      <c r="B3474" s="711" t="s">
        <v>2960</v>
      </c>
      <c r="C3474" s="711" t="s">
        <v>269</v>
      </c>
      <c r="D3474" s="711" t="s">
        <v>5884</v>
      </c>
      <c r="E3474" s="713">
        <v>60.79</v>
      </c>
    </row>
    <row r="3475" spans="1:5">
      <c r="A3475" s="712">
        <v>92032</v>
      </c>
      <c r="B3475" s="711" t="s">
        <v>2961</v>
      </c>
      <c r="C3475" s="711" t="s">
        <v>269</v>
      </c>
      <c r="D3475" s="711" t="s">
        <v>5884</v>
      </c>
      <c r="E3475" s="713">
        <v>55.02</v>
      </c>
    </row>
    <row r="3476" spans="1:5">
      <c r="A3476" s="712">
        <v>92033</v>
      </c>
      <c r="B3476" s="711" t="s">
        <v>2962</v>
      </c>
      <c r="C3476" s="711" t="s">
        <v>269</v>
      </c>
      <c r="D3476" s="711" t="s">
        <v>5884</v>
      </c>
      <c r="E3476" s="713">
        <v>61.89</v>
      </c>
    </row>
    <row r="3477" spans="1:5">
      <c r="A3477" s="712">
        <v>92034</v>
      </c>
      <c r="B3477" s="711" t="s">
        <v>2963</v>
      </c>
      <c r="C3477" s="711" t="s">
        <v>269</v>
      </c>
      <c r="D3477" s="711" t="s">
        <v>5884</v>
      </c>
      <c r="E3477" s="713">
        <v>49.93</v>
      </c>
    </row>
    <row r="3478" spans="1:5">
      <c r="A3478" s="712">
        <v>92035</v>
      </c>
      <c r="B3478" s="711" t="s">
        <v>2964</v>
      </c>
      <c r="C3478" s="711" t="s">
        <v>269</v>
      </c>
      <c r="D3478" s="711" t="s">
        <v>5884</v>
      </c>
      <c r="E3478" s="713">
        <v>56.8</v>
      </c>
    </row>
    <row r="3479" spans="1:5">
      <c r="A3479" s="712">
        <v>97583</v>
      </c>
      <c r="B3479" s="711" t="s">
        <v>2965</v>
      </c>
      <c r="C3479" s="711" t="s">
        <v>269</v>
      </c>
      <c r="D3479" s="711" t="s">
        <v>5883</v>
      </c>
      <c r="E3479" s="713">
        <v>51.07</v>
      </c>
    </row>
    <row r="3480" spans="1:5">
      <c r="A3480" s="712">
        <v>97584</v>
      </c>
      <c r="B3480" s="711" t="s">
        <v>2966</v>
      </c>
      <c r="C3480" s="711" t="s">
        <v>269</v>
      </c>
      <c r="D3480" s="711" t="s">
        <v>5883</v>
      </c>
      <c r="E3480" s="713">
        <v>70.510000000000005</v>
      </c>
    </row>
    <row r="3481" spans="1:5">
      <c r="A3481" s="712">
        <v>97585</v>
      </c>
      <c r="B3481" s="711" t="s">
        <v>2967</v>
      </c>
      <c r="C3481" s="711" t="s">
        <v>269</v>
      </c>
      <c r="D3481" s="711" t="s">
        <v>5883</v>
      </c>
      <c r="E3481" s="713">
        <v>68.23</v>
      </c>
    </row>
    <row r="3482" spans="1:5">
      <c r="A3482" s="712">
        <v>97586</v>
      </c>
      <c r="B3482" s="711" t="s">
        <v>2968</v>
      </c>
      <c r="C3482" s="711" t="s">
        <v>269</v>
      </c>
      <c r="D3482" s="711" t="s">
        <v>5883</v>
      </c>
      <c r="E3482" s="713">
        <v>91.71</v>
      </c>
    </row>
    <row r="3483" spans="1:5">
      <c r="A3483" s="712">
        <v>97587</v>
      </c>
      <c r="B3483" s="711" t="s">
        <v>2969</v>
      </c>
      <c r="C3483" s="711" t="s">
        <v>269</v>
      </c>
      <c r="D3483" s="711" t="s">
        <v>5883</v>
      </c>
      <c r="E3483" s="713">
        <v>164.78</v>
      </c>
    </row>
    <row r="3484" spans="1:5">
      <c r="A3484" s="712">
        <v>97589</v>
      </c>
      <c r="B3484" s="711" t="s">
        <v>2970</v>
      </c>
      <c r="C3484" s="711" t="s">
        <v>269</v>
      </c>
      <c r="D3484" s="711" t="s">
        <v>5883</v>
      </c>
      <c r="E3484" s="713">
        <v>29.5</v>
      </c>
    </row>
    <row r="3485" spans="1:5">
      <c r="A3485" s="712">
        <v>97590</v>
      </c>
      <c r="B3485" s="711" t="s">
        <v>2971</v>
      </c>
      <c r="C3485" s="711" t="s">
        <v>269</v>
      </c>
      <c r="D3485" s="711" t="s">
        <v>5883</v>
      </c>
      <c r="E3485" s="713">
        <v>61.94</v>
      </c>
    </row>
    <row r="3486" spans="1:5">
      <c r="A3486" s="712">
        <v>97591</v>
      </c>
      <c r="B3486" s="711" t="s">
        <v>2972</v>
      </c>
      <c r="C3486" s="711" t="s">
        <v>269</v>
      </c>
      <c r="D3486" s="711" t="s">
        <v>5883</v>
      </c>
      <c r="E3486" s="713">
        <v>82.74</v>
      </c>
    </row>
    <row r="3487" spans="1:5">
      <c r="A3487" s="712">
        <v>97592</v>
      </c>
      <c r="B3487" s="711" t="s">
        <v>2973</v>
      </c>
      <c r="C3487" s="711" t="s">
        <v>269</v>
      </c>
      <c r="D3487" s="711" t="s">
        <v>5884</v>
      </c>
      <c r="E3487" s="713">
        <v>40</v>
      </c>
    </row>
    <row r="3488" spans="1:5">
      <c r="A3488" s="712">
        <v>97593</v>
      </c>
      <c r="B3488" s="711" t="s">
        <v>2974</v>
      </c>
      <c r="C3488" s="711" t="s">
        <v>269</v>
      </c>
      <c r="D3488" s="711" t="s">
        <v>5883</v>
      </c>
      <c r="E3488" s="713">
        <v>86.25</v>
      </c>
    </row>
    <row r="3489" spans="1:5">
      <c r="A3489" s="712">
        <v>97594</v>
      </c>
      <c r="B3489" s="711" t="s">
        <v>2975</v>
      </c>
      <c r="C3489" s="711" t="s">
        <v>269</v>
      </c>
      <c r="D3489" s="711" t="s">
        <v>5883</v>
      </c>
      <c r="E3489" s="713">
        <v>82.37</v>
      </c>
    </row>
    <row r="3490" spans="1:5">
      <c r="A3490" s="712">
        <v>97595</v>
      </c>
      <c r="B3490" s="711" t="s">
        <v>2976</v>
      </c>
      <c r="C3490" s="711" t="s">
        <v>269</v>
      </c>
      <c r="D3490" s="711" t="s">
        <v>5883</v>
      </c>
      <c r="E3490" s="713">
        <v>61.68</v>
      </c>
    </row>
    <row r="3491" spans="1:5">
      <c r="A3491" s="712">
        <v>97596</v>
      </c>
      <c r="B3491" s="711" t="s">
        <v>2977</v>
      </c>
      <c r="C3491" s="711" t="s">
        <v>269</v>
      </c>
      <c r="D3491" s="711" t="s">
        <v>5883</v>
      </c>
      <c r="E3491" s="713">
        <v>44.16</v>
      </c>
    </row>
    <row r="3492" spans="1:5">
      <c r="A3492" s="712">
        <v>97597</v>
      </c>
      <c r="B3492" s="711" t="s">
        <v>2978</v>
      </c>
      <c r="C3492" s="711" t="s">
        <v>269</v>
      </c>
      <c r="D3492" s="711" t="s">
        <v>5883</v>
      </c>
      <c r="E3492" s="713">
        <v>42.45</v>
      </c>
    </row>
    <row r="3493" spans="1:5">
      <c r="A3493" s="712">
        <v>97598</v>
      </c>
      <c r="B3493" s="711" t="s">
        <v>2979</v>
      </c>
      <c r="C3493" s="711" t="s">
        <v>269</v>
      </c>
      <c r="D3493" s="711" t="s">
        <v>5883</v>
      </c>
      <c r="E3493" s="713">
        <v>40.21</v>
      </c>
    </row>
    <row r="3494" spans="1:5">
      <c r="A3494" s="712">
        <v>97599</v>
      </c>
      <c r="B3494" s="711" t="s">
        <v>2980</v>
      </c>
      <c r="C3494" s="711" t="s">
        <v>269</v>
      </c>
      <c r="D3494" s="711" t="s">
        <v>5884</v>
      </c>
      <c r="E3494" s="713">
        <v>32.39</v>
      </c>
    </row>
    <row r="3495" spans="1:5">
      <c r="A3495" s="712">
        <v>97609</v>
      </c>
      <c r="B3495" s="711" t="s">
        <v>2981</v>
      </c>
      <c r="C3495" s="711" t="s">
        <v>269</v>
      </c>
      <c r="D3495" s="711" t="s">
        <v>5884</v>
      </c>
      <c r="E3495" s="713">
        <v>16.78</v>
      </c>
    </row>
    <row r="3496" spans="1:5">
      <c r="A3496" s="712">
        <v>97610</v>
      </c>
      <c r="B3496" s="711" t="s">
        <v>2982</v>
      </c>
      <c r="C3496" s="711" t="s">
        <v>269</v>
      </c>
      <c r="D3496" s="711" t="s">
        <v>5884</v>
      </c>
      <c r="E3496" s="713">
        <v>18.21</v>
      </c>
    </row>
    <row r="3497" spans="1:5">
      <c r="A3497" s="712">
        <v>97611</v>
      </c>
      <c r="B3497" s="711" t="s">
        <v>2983</v>
      </c>
      <c r="C3497" s="711" t="s">
        <v>269</v>
      </c>
      <c r="D3497" s="711" t="s">
        <v>5883</v>
      </c>
      <c r="E3497" s="713">
        <v>18.010000000000002</v>
      </c>
    </row>
    <row r="3498" spans="1:5">
      <c r="A3498" s="712">
        <v>97612</v>
      </c>
      <c r="B3498" s="711" t="s">
        <v>2984</v>
      </c>
      <c r="C3498" s="711" t="s">
        <v>269</v>
      </c>
      <c r="D3498" s="711" t="s">
        <v>5883</v>
      </c>
      <c r="E3498" s="713">
        <v>19.52</v>
      </c>
    </row>
    <row r="3499" spans="1:5">
      <c r="A3499" s="712">
        <v>97613</v>
      </c>
      <c r="B3499" s="711" t="s">
        <v>2985</v>
      </c>
      <c r="C3499" s="711" t="s">
        <v>269</v>
      </c>
      <c r="D3499" s="711" t="s">
        <v>5883</v>
      </c>
      <c r="E3499" s="713">
        <v>24.53</v>
      </c>
    </row>
    <row r="3500" spans="1:5">
      <c r="A3500" s="712">
        <v>97614</v>
      </c>
      <c r="B3500" s="711" t="s">
        <v>2986</v>
      </c>
      <c r="C3500" s="711" t="s">
        <v>269</v>
      </c>
      <c r="D3500" s="711" t="s">
        <v>5883</v>
      </c>
      <c r="E3500" s="713">
        <v>42.63</v>
      </c>
    </row>
    <row r="3501" spans="1:5">
      <c r="A3501" s="712">
        <v>97615</v>
      </c>
      <c r="B3501" s="711" t="s">
        <v>2987</v>
      </c>
      <c r="C3501" s="711" t="s">
        <v>269</v>
      </c>
      <c r="D3501" s="711" t="s">
        <v>5883</v>
      </c>
      <c r="E3501" s="713">
        <v>35.5</v>
      </c>
    </row>
    <row r="3502" spans="1:5">
      <c r="A3502" s="712">
        <v>97616</v>
      </c>
      <c r="B3502" s="711" t="s">
        <v>2988</v>
      </c>
      <c r="C3502" s="711" t="s">
        <v>269</v>
      </c>
      <c r="D3502" s="711" t="s">
        <v>5883</v>
      </c>
      <c r="E3502" s="713">
        <v>40.07</v>
      </c>
    </row>
    <row r="3503" spans="1:5">
      <c r="A3503" s="712">
        <v>97617</v>
      </c>
      <c r="B3503" s="711" t="s">
        <v>2989</v>
      </c>
      <c r="C3503" s="711" t="s">
        <v>269</v>
      </c>
      <c r="D3503" s="711" t="s">
        <v>5883</v>
      </c>
      <c r="E3503" s="713">
        <v>39.840000000000003</v>
      </c>
    </row>
    <row r="3504" spans="1:5">
      <c r="A3504" s="712">
        <v>97618</v>
      </c>
      <c r="B3504" s="711" t="s">
        <v>2990</v>
      </c>
      <c r="C3504" s="711" t="s">
        <v>269</v>
      </c>
      <c r="D3504" s="711" t="s">
        <v>5883</v>
      </c>
      <c r="E3504" s="713">
        <v>37.619999999999997</v>
      </c>
    </row>
    <row r="3505" spans="1:5">
      <c r="A3505" s="712">
        <v>100902</v>
      </c>
      <c r="B3505" s="711" t="s">
        <v>2991</v>
      </c>
      <c r="C3505" s="711" t="s">
        <v>269</v>
      </c>
      <c r="D3505" s="711" t="s">
        <v>5884</v>
      </c>
      <c r="E3505" s="713">
        <v>26.87</v>
      </c>
    </row>
    <row r="3506" spans="1:5">
      <c r="A3506" s="712">
        <v>100903</v>
      </c>
      <c r="B3506" s="711" t="s">
        <v>2992</v>
      </c>
      <c r="C3506" s="711" t="s">
        <v>269</v>
      </c>
      <c r="D3506" s="711" t="s">
        <v>5884</v>
      </c>
      <c r="E3506" s="713">
        <v>33.200000000000003</v>
      </c>
    </row>
    <row r="3507" spans="1:5">
      <c r="A3507" s="712">
        <v>100904</v>
      </c>
      <c r="B3507" s="711" t="s">
        <v>2993</v>
      </c>
      <c r="C3507" s="711" t="s">
        <v>269</v>
      </c>
      <c r="D3507" s="711" t="s">
        <v>5883</v>
      </c>
      <c r="E3507" s="713">
        <v>51.07</v>
      </c>
    </row>
    <row r="3508" spans="1:5">
      <c r="A3508" s="712">
        <v>100905</v>
      </c>
      <c r="B3508" s="711" t="s">
        <v>2994</v>
      </c>
      <c r="C3508" s="711" t="s">
        <v>269</v>
      </c>
      <c r="D3508" s="711" t="s">
        <v>5883</v>
      </c>
      <c r="E3508" s="713">
        <v>136.47</v>
      </c>
    </row>
    <row r="3509" spans="1:5">
      <c r="A3509" s="712">
        <v>100906</v>
      </c>
      <c r="B3509" s="711" t="s">
        <v>2995</v>
      </c>
      <c r="C3509" s="711" t="s">
        <v>269</v>
      </c>
      <c r="D3509" s="711" t="s">
        <v>5883</v>
      </c>
      <c r="E3509" s="713">
        <v>183.43</v>
      </c>
    </row>
    <row r="3510" spans="1:5">
      <c r="A3510" s="712">
        <v>100919</v>
      </c>
      <c r="B3510" s="711" t="s">
        <v>2996</v>
      </c>
      <c r="C3510" s="711" t="s">
        <v>269</v>
      </c>
      <c r="D3510" s="711" t="s">
        <v>5883</v>
      </c>
      <c r="E3510" s="713">
        <v>48.54</v>
      </c>
    </row>
    <row r="3511" spans="1:5">
      <c r="A3511" s="712">
        <v>100920</v>
      </c>
      <c r="B3511" s="711" t="s">
        <v>2997</v>
      </c>
      <c r="C3511" s="711" t="s">
        <v>269</v>
      </c>
      <c r="D3511" s="711" t="s">
        <v>5883</v>
      </c>
      <c r="E3511" s="713">
        <v>81.91</v>
      </c>
    </row>
    <row r="3512" spans="1:5">
      <c r="A3512" s="712">
        <v>100921</v>
      </c>
      <c r="B3512" s="711" t="s">
        <v>2998</v>
      </c>
      <c r="C3512" s="711" t="s">
        <v>269</v>
      </c>
      <c r="D3512" s="711" t="s">
        <v>5883</v>
      </c>
      <c r="E3512" s="713">
        <v>42.08</v>
      </c>
    </row>
    <row r="3513" spans="1:5">
      <c r="A3513" s="712">
        <v>100922</v>
      </c>
      <c r="B3513" s="711" t="s">
        <v>2999</v>
      </c>
      <c r="C3513" s="711" t="s">
        <v>269</v>
      </c>
      <c r="D3513" s="711" t="s">
        <v>5883</v>
      </c>
      <c r="E3513" s="713">
        <v>30.07</v>
      </c>
    </row>
    <row r="3514" spans="1:5">
      <c r="A3514" s="712">
        <v>100923</v>
      </c>
      <c r="B3514" s="711" t="s">
        <v>3000</v>
      </c>
      <c r="C3514" s="711" t="s">
        <v>269</v>
      </c>
      <c r="D3514" s="711" t="s">
        <v>5883</v>
      </c>
      <c r="E3514" s="713">
        <v>34.26</v>
      </c>
    </row>
    <row r="3515" spans="1:5">
      <c r="A3515" s="712">
        <v>101489</v>
      </c>
      <c r="B3515" s="711" t="s">
        <v>6600</v>
      </c>
      <c r="C3515" s="711" t="s">
        <v>269</v>
      </c>
      <c r="D3515" s="711" t="s">
        <v>5883</v>
      </c>
      <c r="E3515" s="714">
        <v>1049.3900000000001</v>
      </c>
    </row>
    <row r="3516" spans="1:5">
      <c r="A3516" s="712">
        <v>101490</v>
      </c>
      <c r="B3516" s="711" t="s">
        <v>6601</v>
      </c>
      <c r="C3516" s="711" t="s">
        <v>269</v>
      </c>
      <c r="D3516" s="711" t="s">
        <v>5883</v>
      </c>
      <c r="E3516" s="714">
        <v>1143.99</v>
      </c>
    </row>
    <row r="3517" spans="1:5">
      <c r="A3517" s="712">
        <v>101491</v>
      </c>
      <c r="B3517" s="711" t="s">
        <v>6602</v>
      </c>
      <c r="C3517" s="711" t="s">
        <v>269</v>
      </c>
      <c r="D3517" s="711" t="s">
        <v>5883</v>
      </c>
      <c r="E3517" s="714">
        <v>1190.6300000000001</v>
      </c>
    </row>
    <row r="3518" spans="1:5">
      <c r="A3518" s="712">
        <v>101492</v>
      </c>
      <c r="B3518" s="711" t="s">
        <v>6603</v>
      </c>
      <c r="C3518" s="711" t="s">
        <v>269</v>
      </c>
      <c r="D3518" s="711" t="s">
        <v>5883</v>
      </c>
      <c r="E3518" s="714">
        <v>1329.08</v>
      </c>
    </row>
    <row r="3519" spans="1:5">
      <c r="A3519" s="712">
        <v>101493</v>
      </c>
      <c r="B3519" s="711" t="s">
        <v>6604</v>
      </c>
      <c r="C3519" s="711" t="s">
        <v>269</v>
      </c>
      <c r="D3519" s="711" t="s">
        <v>5883</v>
      </c>
      <c r="E3519" s="714">
        <v>1036.99</v>
      </c>
    </row>
    <row r="3520" spans="1:5">
      <c r="A3520" s="712">
        <v>101494</v>
      </c>
      <c r="B3520" s="711" t="s">
        <v>6605</v>
      </c>
      <c r="C3520" s="711" t="s">
        <v>269</v>
      </c>
      <c r="D3520" s="711" t="s">
        <v>5883</v>
      </c>
      <c r="E3520" s="714">
        <v>1131.5899999999999</v>
      </c>
    </row>
    <row r="3521" spans="1:5">
      <c r="A3521" s="712">
        <v>101495</v>
      </c>
      <c r="B3521" s="711" t="s">
        <v>6606</v>
      </c>
      <c r="C3521" s="711" t="s">
        <v>269</v>
      </c>
      <c r="D3521" s="711" t="s">
        <v>5883</v>
      </c>
      <c r="E3521" s="714">
        <v>1178.23</v>
      </c>
    </row>
    <row r="3522" spans="1:5">
      <c r="A3522" s="712">
        <v>101496</v>
      </c>
      <c r="B3522" s="711" t="s">
        <v>6607</v>
      </c>
      <c r="C3522" s="711" t="s">
        <v>269</v>
      </c>
      <c r="D3522" s="711" t="s">
        <v>5883</v>
      </c>
      <c r="E3522" s="714">
        <v>1316.68</v>
      </c>
    </row>
    <row r="3523" spans="1:5">
      <c r="A3523" s="712">
        <v>101497</v>
      </c>
      <c r="B3523" s="711" t="s">
        <v>6608</v>
      </c>
      <c r="C3523" s="711" t="s">
        <v>269</v>
      </c>
      <c r="D3523" s="711" t="s">
        <v>5883</v>
      </c>
      <c r="E3523" s="714">
        <v>1274.05</v>
      </c>
    </row>
    <row r="3524" spans="1:5">
      <c r="A3524" s="712">
        <v>101498</v>
      </c>
      <c r="B3524" s="711" t="s">
        <v>6609</v>
      </c>
      <c r="C3524" s="711" t="s">
        <v>269</v>
      </c>
      <c r="D3524" s="711" t="s">
        <v>5883</v>
      </c>
      <c r="E3524" s="714">
        <v>1417.24</v>
      </c>
    </row>
    <row r="3525" spans="1:5">
      <c r="A3525" s="712">
        <v>101499</v>
      </c>
      <c r="B3525" s="711" t="s">
        <v>6610</v>
      </c>
      <c r="C3525" s="711" t="s">
        <v>269</v>
      </c>
      <c r="D3525" s="711" t="s">
        <v>5883</v>
      </c>
      <c r="E3525" s="714">
        <v>1487.84</v>
      </c>
    </row>
    <row r="3526" spans="1:5">
      <c r="A3526" s="712">
        <v>101500</v>
      </c>
      <c r="B3526" s="711" t="s">
        <v>6611</v>
      </c>
      <c r="C3526" s="711" t="s">
        <v>269</v>
      </c>
      <c r="D3526" s="711" t="s">
        <v>5883</v>
      </c>
      <c r="E3526" s="714">
        <v>1685.38</v>
      </c>
    </row>
    <row r="3527" spans="1:5">
      <c r="A3527" s="712">
        <v>101501</v>
      </c>
      <c r="B3527" s="711" t="s">
        <v>6612</v>
      </c>
      <c r="C3527" s="711" t="s">
        <v>269</v>
      </c>
      <c r="D3527" s="711" t="s">
        <v>5883</v>
      </c>
      <c r="E3527" s="714">
        <v>1267.47</v>
      </c>
    </row>
    <row r="3528" spans="1:5">
      <c r="A3528" s="712">
        <v>101502</v>
      </c>
      <c r="B3528" s="711" t="s">
        <v>6613</v>
      </c>
      <c r="C3528" s="711" t="s">
        <v>269</v>
      </c>
      <c r="D3528" s="711" t="s">
        <v>5883</v>
      </c>
      <c r="E3528" s="714">
        <v>1410.66</v>
      </c>
    </row>
    <row r="3529" spans="1:5">
      <c r="A3529" s="712">
        <v>101503</v>
      </c>
      <c r="B3529" s="711" t="s">
        <v>6614</v>
      </c>
      <c r="C3529" s="711" t="s">
        <v>269</v>
      </c>
      <c r="D3529" s="711" t="s">
        <v>5883</v>
      </c>
      <c r="E3529" s="714">
        <v>1481.26</v>
      </c>
    </row>
    <row r="3530" spans="1:5">
      <c r="A3530" s="712">
        <v>101504</v>
      </c>
      <c r="B3530" s="711" t="s">
        <v>6615</v>
      </c>
      <c r="C3530" s="711" t="s">
        <v>269</v>
      </c>
      <c r="D3530" s="711" t="s">
        <v>5883</v>
      </c>
      <c r="E3530" s="714">
        <v>1678.8</v>
      </c>
    </row>
    <row r="3531" spans="1:5">
      <c r="A3531" s="712">
        <v>101505</v>
      </c>
      <c r="B3531" s="711" t="s">
        <v>6616</v>
      </c>
      <c r="C3531" s="711" t="s">
        <v>269</v>
      </c>
      <c r="D3531" s="711" t="s">
        <v>5883</v>
      </c>
      <c r="E3531" s="714">
        <v>1385.71</v>
      </c>
    </row>
    <row r="3532" spans="1:5">
      <c r="A3532" s="712">
        <v>101506</v>
      </c>
      <c r="B3532" s="711" t="s">
        <v>6617</v>
      </c>
      <c r="C3532" s="711" t="s">
        <v>269</v>
      </c>
      <c r="D3532" s="711" t="s">
        <v>5883</v>
      </c>
      <c r="E3532" s="714">
        <v>1576.63</v>
      </c>
    </row>
    <row r="3533" spans="1:5">
      <c r="A3533" s="712">
        <v>101507</v>
      </c>
      <c r="B3533" s="711" t="s">
        <v>6618</v>
      </c>
      <c r="C3533" s="711" t="s">
        <v>269</v>
      </c>
      <c r="D3533" s="711" t="s">
        <v>5883</v>
      </c>
      <c r="E3533" s="714">
        <v>1670.76</v>
      </c>
    </row>
    <row r="3534" spans="1:5">
      <c r="A3534" s="712">
        <v>101508</v>
      </c>
      <c r="B3534" s="711" t="s">
        <v>6619</v>
      </c>
      <c r="C3534" s="711" t="s">
        <v>269</v>
      </c>
      <c r="D3534" s="711" t="s">
        <v>5883</v>
      </c>
      <c r="E3534" s="714">
        <v>1926.36</v>
      </c>
    </row>
    <row r="3535" spans="1:5">
      <c r="A3535" s="712">
        <v>101509</v>
      </c>
      <c r="B3535" s="711" t="s">
        <v>6620</v>
      </c>
      <c r="C3535" s="711" t="s">
        <v>269</v>
      </c>
      <c r="D3535" s="711" t="s">
        <v>5883</v>
      </c>
      <c r="E3535" s="714">
        <v>1463.7</v>
      </c>
    </row>
    <row r="3536" spans="1:5">
      <c r="A3536" s="712">
        <v>101510</v>
      </c>
      <c r="B3536" s="711" t="s">
        <v>6621</v>
      </c>
      <c r="C3536" s="711" t="s">
        <v>269</v>
      </c>
      <c r="D3536" s="711" t="s">
        <v>5883</v>
      </c>
      <c r="E3536" s="714">
        <v>1654.62</v>
      </c>
    </row>
    <row r="3537" spans="1:5">
      <c r="A3537" s="712">
        <v>101511</v>
      </c>
      <c r="B3537" s="711" t="s">
        <v>6622</v>
      </c>
      <c r="C3537" s="711" t="s">
        <v>269</v>
      </c>
      <c r="D3537" s="711" t="s">
        <v>5883</v>
      </c>
      <c r="E3537" s="714">
        <v>1748.75</v>
      </c>
    </row>
    <row r="3538" spans="1:5">
      <c r="A3538" s="712">
        <v>101512</v>
      </c>
      <c r="B3538" s="711" t="s">
        <v>6623</v>
      </c>
      <c r="C3538" s="711" t="s">
        <v>269</v>
      </c>
      <c r="D3538" s="711" t="s">
        <v>5883</v>
      </c>
      <c r="E3538" s="714">
        <v>2004.35</v>
      </c>
    </row>
    <row r="3539" spans="1:5">
      <c r="A3539" s="712">
        <v>101513</v>
      </c>
      <c r="B3539" s="711" t="s">
        <v>6624</v>
      </c>
      <c r="C3539" s="711" t="s">
        <v>269</v>
      </c>
      <c r="D3539" s="711" t="s">
        <v>5883</v>
      </c>
      <c r="E3539" s="713">
        <v>626.19000000000005</v>
      </c>
    </row>
    <row r="3540" spans="1:5">
      <c r="A3540" s="712">
        <v>101514</v>
      </c>
      <c r="B3540" s="711" t="s">
        <v>6625</v>
      </c>
      <c r="C3540" s="711" t="s">
        <v>269</v>
      </c>
      <c r="D3540" s="711" t="s">
        <v>5883</v>
      </c>
      <c r="E3540" s="713">
        <v>739.71</v>
      </c>
    </row>
    <row r="3541" spans="1:5">
      <c r="A3541" s="712">
        <v>101515</v>
      </c>
      <c r="B3541" s="711" t="s">
        <v>6626</v>
      </c>
      <c r="C3541" s="711" t="s">
        <v>269</v>
      </c>
      <c r="D3541" s="711" t="s">
        <v>5883</v>
      </c>
      <c r="E3541" s="713">
        <v>795.68</v>
      </c>
    </row>
    <row r="3542" spans="1:5">
      <c r="A3542" s="712">
        <v>101516</v>
      </c>
      <c r="B3542" s="711" t="s">
        <v>6627</v>
      </c>
      <c r="C3542" s="711" t="s">
        <v>269</v>
      </c>
      <c r="D3542" s="711" t="s">
        <v>5883</v>
      </c>
      <c r="E3542" s="713">
        <v>933.75</v>
      </c>
    </row>
    <row r="3543" spans="1:5">
      <c r="A3543" s="712">
        <v>101517</v>
      </c>
      <c r="B3543" s="711" t="s">
        <v>6628</v>
      </c>
      <c r="C3543" s="711" t="s">
        <v>269</v>
      </c>
      <c r="D3543" s="711" t="s">
        <v>5883</v>
      </c>
      <c r="E3543" s="713">
        <v>613.79</v>
      </c>
    </row>
    <row r="3544" spans="1:5">
      <c r="A3544" s="712">
        <v>101518</v>
      </c>
      <c r="B3544" s="711" t="s">
        <v>6629</v>
      </c>
      <c r="C3544" s="711" t="s">
        <v>269</v>
      </c>
      <c r="D3544" s="711" t="s">
        <v>5883</v>
      </c>
      <c r="E3544" s="713">
        <v>727.31</v>
      </c>
    </row>
    <row r="3545" spans="1:5">
      <c r="A3545" s="712">
        <v>101519</v>
      </c>
      <c r="B3545" s="711" t="s">
        <v>6630</v>
      </c>
      <c r="C3545" s="711" t="s">
        <v>269</v>
      </c>
      <c r="D3545" s="711" t="s">
        <v>5883</v>
      </c>
      <c r="E3545" s="713">
        <v>783.28</v>
      </c>
    </row>
    <row r="3546" spans="1:5">
      <c r="A3546" s="712">
        <v>101520</v>
      </c>
      <c r="B3546" s="711" t="s">
        <v>6631</v>
      </c>
      <c r="C3546" s="711" t="s">
        <v>269</v>
      </c>
      <c r="D3546" s="711" t="s">
        <v>5883</v>
      </c>
      <c r="E3546" s="713">
        <v>921.35</v>
      </c>
    </row>
    <row r="3547" spans="1:5">
      <c r="A3547" s="712">
        <v>101521</v>
      </c>
      <c r="B3547" s="711" t="s">
        <v>6632</v>
      </c>
      <c r="C3547" s="711" t="s">
        <v>269</v>
      </c>
      <c r="D3547" s="711" t="s">
        <v>5883</v>
      </c>
      <c r="E3547" s="713">
        <v>866.37</v>
      </c>
    </row>
    <row r="3548" spans="1:5">
      <c r="A3548" s="712">
        <v>101522</v>
      </c>
      <c r="B3548" s="711" t="s">
        <v>6633</v>
      </c>
      <c r="C3548" s="711" t="s">
        <v>269</v>
      </c>
      <c r="D3548" s="711" t="s">
        <v>5883</v>
      </c>
      <c r="E3548" s="714">
        <v>1036.6500000000001</v>
      </c>
    </row>
    <row r="3549" spans="1:5">
      <c r="A3549" s="712">
        <v>101523</v>
      </c>
      <c r="B3549" s="711" t="s">
        <v>6634</v>
      </c>
      <c r="C3549" s="711" t="s">
        <v>269</v>
      </c>
      <c r="D3549" s="711" t="s">
        <v>5883</v>
      </c>
      <c r="E3549" s="714">
        <v>1120.5999999999999</v>
      </c>
    </row>
    <row r="3550" spans="1:5">
      <c r="A3550" s="712">
        <v>101524</v>
      </c>
      <c r="B3550" s="711" t="s">
        <v>6635</v>
      </c>
      <c r="C3550" s="711" t="s">
        <v>269</v>
      </c>
      <c r="D3550" s="711" t="s">
        <v>5883</v>
      </c>
      <c r="E3550" s="714">
        <v>1327.71</v>
      </c>
    </row>
    <row r="3551" spans="1:5">
      <c r="A3551" s="712">
        <v>101525</v>
      </c>
      <c r="B3551" s="711" t="s">
        <v>6636</v>
      </c>
      <c r="C3551" s="711" t="s">
        <v>269</v>
      </c>
      <c r="D3551" s="711" t="s">
        <v>5883</v>
      </c>
      <c r="E3551" s="713">
        <v>859.78</v>
      </c>
    </row>
    <row r="3552" spans="1:5">
      <c r="A3552" s="712">
        <v>101526</v>
      </c>
      <c r="B3552" s="711" t="s">
        <v>6637</v>
      </c>
      <c r="C3552" s="711" t="s">
        <v>269</v>
      </c>
      <c r="D3552" s="711" t="s">
        <v>5883</v>
      </c>
      <c r="E3552" s="714">
        <v>1030.06</v>
      </c>
    </row>
    <row r="3553" spans="1:5">
      <c r="A3553" s="712">
        <v>101527</v>
      </c>
      <c r="B3553" s="711" t="s">
        <v>6638</v>
      </c>
      <c r="C3553" s="711" t="s">
        <v>269</v>
      </c>
      <c r="D3553" s="711" t="s">
        <v>5883</v>
      </c>
      <c r="E3553" s="714">
        <v>1114.01</v>
      </c>
    </row>
    <row r="3554" spans="1:5">
      <c r="A3554" s="712">
        <v>101528</v>
      </c>
      <c r="B3554" s="711" t="s">
        <v>6639</v>
      </c>
      <c r="C3554" s="711" t="s">
        <v>269</v>
      </c>
      <c r="D3554" s="711" t="s">
        <v>5883</v>
      </c>
      <c r="E3554" s="714">
        <v>1321.12</v>
      </c>
    </row>
    <row r="3555" spans="1:5">
      <c r="A3555" s="712">
        <v>101529</v>
      </c>
      <c r="B3555" s="711" t="s">
        <v>6640</v>
      </c>
      <c r="C3555" s="711" t="s">
        <v>269</v>
      </c>
      <c r="D3555" s="711" t="s">
        <v>5883</v>
      </c>
      <c r="E3555" s="713">
        <v>995.18</v>
      </c>
    </row>
    <row r="3556" spans="1:5">
      <c r="A3556" s="712">
        <v>101530</v>
      </c>
      <c r="B3556" s="711" t="s">
        <v>6641</v>
      </c>
      <c r="C3556" s="711" t="s">
        <v>269</v>
      </c>
      <c r="D3556" s="711" t="s">
        <v>5883</v>
      </c>
      <c r="E3556" s="714">
        <v>1222.22</v>
      </c>
    </row>
    <row r="3557" spans="1:5">
      <c r="A3557" s="712">
        <v>101531</v>
      </c>
      <c r="B3557" s="711" t="s">
        <v>6642</v>
      </c>
      <c r="C3557" s="711" t="s">
        <v>269</v>
      </c>
      <c r="D3557" s="711" t="s">
        <v>5883</v>
      </c>
      <c r="E3557" s="714">
        <v>1334.15</v>
      </c>
    </row>
    <row r="3558" spans="1:5">
      <c r="A3558" s="712">
        <v>101532</v>
      </c>
      <c r="B3558" s="711" t="s">
        <v>6643</v>
      </c>
      <c r="C3558" s="711" t="s">
        <v>269</v>
      </c>
      <c r="D3558" s="711" t="s">
        <v>5883</v>
      </c>
      <c r="E3558" s="714">
        <v>1610.3</v>
      </c>
    </row>
    <row r="3559" spans="1:5">
      <c r="A3559" s="712">
        <v>101533</v>
      </c>
      <c r="B3559" s="711" t="s">
        <v>6644</v>
      </c>
      <c r="C3559" s="711" t="s">
        <v>269</v>
      </c>
      <c r="D3559" s="711" t="s">
        <v>5883</v>
      </c>
      <c r="E3559" s="714">
        <v>1073.1600000000001</v>
      </c>
    </row>
    <row r="3560" spans="1:5">
      <c r="A3560" s="712">
        <v>101534</v>
      </c>
      <c r="B3560" s="711" t="s">
        <v>6645</v>
      </c>
      <c r="C3560" s="711" t="s">
        <v>269</v>
      </c>
      <c r="D3560" s="711" t="s">
        <v>5883</v>
      </c>
      <c r="E3560" s="714">
        <v>1300.2</v>
      </c>
    </row>
    <row r="3561" spans="1:5">
      <c r="A3561" s="712">
        <v>101535</v>
      </c>
      <c r="B3561" s="711" t="s">
        <v>6646</v>
      </c>
      <c r="C3561" s="711" t="s">
        <v>269</v>
      </c>
      <c r="D3561" s="711" t="s">
        <v>5883</v>
      </c>
      <c r="E3561" s="714">
        <v>1412.13</v>
      </c>
    </row>
    <row r="3562" spans="1:5">
      <c r="A3562" s="712">
        <v>101536</v>
      </c>
      <c r="B3562" s="711" t="s">
        <v>6647</v>
      </c>
      <c r="C3562" s="711" t="s">
        <v>269</v>
      </c>
      <c r="D3562" s="711" t="s">
        <v>5883</v>
      </c>
      <c r="E3562" s="714">
        <v>1688.28</v>
      </c>
    </row>
    <row r="3563" spans="1:5">
      <c r="A3563" s="712">
        <v>101537</v>
      </c>
      <c r="B3563" s="711" t="s">
        <v>6648</v>
      </c>
      <c r="C3563" s="711" t="s">
        <v>269</v>
      </c>
      <c r="D3563" s="711" t="s">
        <v>5884</v>
      </c>
      <c r="E3563" s="713">
        <v>150.96</v>
      </c>
    </row>
    <row r="3564" spans="1:5">
      <c r="A3564" s="712">
        <v>101538</v>
      </c>
      <c r="B3564" s="711" t="s">
        <v>6649</v>
      </c>
      <c r="C3564" s="711" t="s">
        <v>269</v>
      </c>
      <c r="D3564" s="711" t="s">
        <v>5883</v>
      </c>
      <c r="E3564" s="713">
        <v>32.32</v>
      </c>
    </row>
    <row r="3565" spans="1:5">
      <c r="A3565" s="712">
        <v>101539</v>
      </c>
      <c r="B3565" s="711" t="s">
        <v>6650</v>
      </c>
      <c r="C3565" s="711" t="s">
        <v>269</v>
      </c>
      <c r="D3565" s="711" t="s">
        <v>5883</v>
      </c>
      <c r="E3565" s="713">
        <v>53.65</v>
      </c>
    </row>
    <row r="3566" spans="1:5">
      <c r="A3566" s="712">
        <v>101540</v>
      </c>
      <c r="B3566" s="711" t="s">
        <v>6651</v>
      </c>
      <c r="C3566" s="711" t="s">
        <v>269</v>
      </c>
      <c r="D3566" s="711" t="s">
        <v>5883</v>
      </c>
      <c r="E3566" s="713">
        <v>90.27</v>
      </c>
    </row>
    <row r="3567" spans="1:5">
      <c r="A3567" s="712">
        <v>101541</v>
      </c>
      <c r="B3567" s="711" t="s">
        <v>6652</v>
      </c>
      <c r="C3567" s="711" t="s">
        <v>269</v>
      </c>
      <c r="D3567" s="711" t="s">
        <v>5883</v>
      </c>
      <c r="E3567" s="713">
        <v>117.8</v>
      </c>
    </row>
    <row r="3568" spans="1:5">
      <c r="A3568" s="712">
        <v>101542</v>
      </c>
      <c r="B3568" s="711" t="s">
        <v>6653</v>
      </c>
      <c r="C3568" s="711" t="s">
        <v>269</v>
      </c>
      <c r="D3568" s="711" t="s">
        <v>5883</v>
      </c>
      <c r="E3568" s="713">
        <v>24.47</v>
      </c>
    </row>
    <row r="3569" spans="1:5">
      <c r="A3569" s="712">
        <v>101543</v>
      </c>
      <c r="B3569" s="711" t="s">
        <v>6654</v>
      </c>
      <c r="C3569" s="711" t="s">
        <v>269</v>
      </c>
      <c r="D3569" s="711" t="s">
        <v>5883</v>
      </c>
      <c r="E3569" s="713">
        <v>43.62</v>
      </c>
    </row>
    <row r="3570" spans="1:5">
      <c r="A3570" s="712">
        <v>101544</v>
      </c>
      <c r="B3570" s="711" t="s">
        <v>6655</v>
      </c>
      <c r="C3570" s="711" t="s">
        <v>269</v>
      </c>
      <c r="D3570" s="711" t="s">
        <v>5883</v>
      </c>
      <c r="E3570" s="713">
        <v>69.680000000000007</v>
      </c>
    </row>
    <row r="3571" spans="1:5">
      <c r="A3571" s="712">
        <v>101545</v>
      </c>
      <c r="B3571" s="711" t="s">
        <v>6656</v>
      </c>
      <c r="C3571" s="711" t="s">
        <v>269</v>
      </c>
      <c r="D3571" s="711" t="s">
        <v>5883</v>
      </c>
      <c r="E3571" s="713">
        <v>100.92</v>
      </c>
    </row>
    <row r="3572" spans="1:5">
      <c r="A3572" s="712">
        <v>101546</v>
      </c>
      <c r="B3572" s="711" t="s">
        <v>6657</v>
      </c>
      <c r="C3572" s="711" t="s">
        <v>269</v>
      </c>
      <c r="D3572" s="711" t="s">
        <v>5883</v>
      </c>
      <c r="E3572" s="713">
        <v>21.59</v>
      </c>
    </row>
    <row r="3573" spans="1:5">
      <c r="A3573" s="712">
        <v>101547</v>
      </c>
      <c r="B3573" s="711" t="s">
        <v>6658</v>
      </c>
      <c r="C3573" s="711" t="s">
        <v>269</v>
      </c>
      <c r="D3573" s="711" t="s">
        <v>5883</v>
      </c>
      <c r="E3573" s="713">
        <v>67.33</v>
      </c>
    </row>
    <row r="3574" spans="1:5">
      <c r="A3574" s="712">
        <v>101548</v>
      </c>
      <c r="B3574" s="711" t="s">
        <v>6659</v>
      </c>
      <c r="C3574" s="711" t="s">
        <v>269</v>
      </c>
      <c r="D3574" s="711" t="s">
        <v>5883</v>
      </c>
      <c r="E3574" s="713">
        <v>5.45</v>
      </c>
    </row>
    <row r="3575" spans="1:5">
      <c r="A3575" s="712">
        <v>101549</v>
      </c>
      <c r="B3575" s="711" t="s">
        <v>6660</v>
      </c>
      <c r="C3575" s="711" t="s">
        <v>269</v>
      </c>
      <c r="D3575" s="711" t="s">
        <v>5884</v>
      </c>
      <c r="E3575" s="713">
        <v>14.28</v>
      </c>
    </row>
    <row r="3576" spans="1:5">
      <c r="A3576" s="712">
        <v>101553</v>
      </c>
      <c r="B3576" s="711" t="s">
        <v>6661</v>
      </c>
      <c r="C3576" s="711" t="s">
        <v>269</v>
      </c>
      <c r="D3576" s="711" t="s">
        <v>5883</v>
      </c>
      <c r="E3576" s="713">
        <v>11.45</v>
      </c>
    </row>
    <row r="3577" spans="1:5">
      <c r="A3577" s="712">
        <v>101554</v>
      </c>
      <c r="B3577" s="711" t="s">
        <v>6662</v>
      </c>
      <c r="C3577" s="711" t="s">
        <v>269</v>
      </c>
      <c r="D3577" s="711" t="s">
        <v>5883</v>
      </c>
      <c r="E3577" s="713">
        <v>8.33</v>
      </c>
    </row>
    <row r="3578" spans="1:5">
      <c r="A3578" s="712">
        <v>101555</v>
      </c>
      <c r="B3578" s="711" t="s">
        <v>6663</v>
      </c>
      <c r="C3578" s="711" t="s">
        <v>269</v>
      </c>
      <c r="D3578" s="711" t="s">
        <v>5883</v>
      </c>
      <c r="E3578" s="713">
        <v>5.48</v>
      </c>
    </row>
    <row r="3579" spans="1:5">
      <c r="A3579" s="712">
        <v>101556</v>
      </c>
      <c r="B3579" s="711" t="s">
        <v>6664</v>
      </c>
      <c r="C3579" s="711" t="s">
        <v>269</v>
      </c>
      <c r="D3579" s="711" t="s">
        <v>5883</v>
      </c>
      <c r="E3579" s="713">
        <v>5.03</v>
      </c>
    </row>
    <row r="3580" spans="1:5">
      <c r="A3580" s="712">
        <v>101560</v>
      </c>
      <c r="B3580" s="711" t="s">
        <v>6665</v>
      </c>
      <c r="C3580" s="711" t="s">
        <v>585</v>
      </c>
      <c r="D3580" s="711" t="s">
        <v>5884</v>
      </c>
      <c r="E3580" s="713">
        <v>11.79</v>
      </c>
    </row>
    <row r="3581" spans="1:5">
      <c r="A3581" s="712">
        <v>101561</v>
      </c>
      <c r="B3581" s="711" t="s">
        <v>6666</v>
      </c>
      <c r="C3581" s="711" t="s">
        <v>585</v>
      </c>
      <c r="D3581" s="711" t="s">
        <v>5884</v>
      </c>
      <c r="E3581" s="713">
        <v>18.059999999999999</v>
      </c>
    </row>
    <row r="3582" spans="1:5">
      <c r="A3582" s="712">
        <v>101562</v>
      </c>
      <c r="B3582" s="711" t="s">
        <v>6667</v>
      </c>
      <c r="C3582" s="711" t="s">
        <v>585</v>
      </c>
      <c r="D3582" s="711" t="s">
        <v>5884</v>
      </c>
      <c r="E3582" s="713">
        <v>27.46</v>
      </c>
    </row>
    <row r="3583" spans="1:5">
      <c r="A3583" s="712">
        <v>101563</v>
      </c>
      <c r="B3583" s="711" t="s">
        <v>6668</v>
      </c>
      <c r="C3583" s="711" t="s">
        <v>585</v>
      </c>
      <c r="D3583" s="711" t="s">
        <v>5884</v>
      </c>
      <c r="E3583" s="713">
        <v>37.83</v>
      </c>
    </row>
    <row r="3584" spans="1:5">
      <c r="A3584" s="712">
        <v>101564</v>
      </c>
      <c r="B3584" s="711" t="s">
        <v>6669</v>
      </c>
      <c r="C3584" s="711" t="s">
        <v>585</v>
      </c>
      <c r="D3584" s="711" t="s">
        <v>5884</v>
      </c>
      <c r="E3584" s="713">
        <v>53.9</v>
      </c>
    </row>
    <row r="3585" spans="1:5">
      <c r="A3585" s="712">
        <v>101565</v>
      </c>
      <c r="B3585" s="711" t="s">
        <v>6670</v>
      </c>
      <c r="C3585" s="711" t="s">
        <v>585</v>
      </c>
      <c r="D3585" s="711" t="s">
        <v>5884</v>
      </c>
      <c r="E3585" s="713">
        <v>74.650000000000006</v>
      </c>
    </row>
    <row r="3586" spans="1:5">
      <c r="A3586" s="712">
        <v>101567</v>
      </c>
      <c r="B3586" s="711" t="s">
        <v>6671</v>
      </c>
      <c r="C3586" s="711" t="s">
        <v>585</v>
      </c>
      <c r="D3586" s="711" t="s">
        <v>5884</v>
      </c>
      <c r="E3586" s="713">
        <v>99.15</v>
      </c>
    </row>
    <row r="3587" spans="1:5">
      <c r="A3587" s="712">
        <v>101568</v>
      </c>
      <c r="B3587" s="711" t="s">
        <v>6672</v>
      </c>
      <c r="C3587" s="711" t="s">
        <v>585</v>
      </c>
      <c r="D3587" s="711" t="s">
        <v>5884</v>
      </c>
      <c r="E3587" s="713">
        <v>129.04</v>
      </c>
    </row>
    <row r="3588" spans="1:5">
      <c r="A3588" s="712">
        <v>101626</v>
      </c>
      <c r="B3588" s="711" t="s">
        <v>6673</v>
      </c>
      <c r="C3588" s="711" t="s">
        <v>269</v>
      </c>
      <c r="D3588" s="711" t="s">
        <v>5883</v>
      </c>
      <c r="E3588" s="713">
        <v>97.78</v>
      </c>
    </row>
    <row r="3589" spans="1:5">
      <c r="A3589" s="712">
        <v>101627</v>
      </c>
      <c r="B3589" s="711" t="s">
        <v>6674</v>
      </c>
      <c r="C3589" s="711" t="s">
        <v>269</v>
      </c>
      <c r="D3589" s="711" t="s">
        <v>5883</v>
      </c>
      <c r="E3589" s="713">
        <v>150.93</v>
      </c>
    </row>
    <row r="3590" spans="1:5">
      <c r="A3590" s="712">
        <v>101628</v>
      </c>
      <c r="B3590" s="711" t="s">
        <v>6675</v>
      </c>
      <c r="C3590" s="711" t="s">
        <v>269</v>
      </c>
      <c r="D3590" s="711" t="s">
        <v>5883</v>
      </c>
      <c r="E3590" s="713">
        <v>73.19</v>
      </c>
    </row>
    <row r="3591" spans="1:5">
      <c r="A3591" s="712">
        <v>101629</v>
      </c>
      <c r="B3591" s="711" t="s">
        <v>6676</v>
      </c>
      <c r="C3591" s="711" t="s">
        <v>269</v>
      </c>
      <c r="D3591" s="711" t="s">
        <v>5883</v>
      </c>
      <c r="E3591" s="713">
        <v>85.85</v>
      </c>
    </row>
    <row r="3592" spans="1:5">
      <c r="A3592" s="712">
        <v>101630</v>
      </c>
      <c r="B3592" s="711" t="s">
        <v>6677</v>
      </c>
      <c r="C3592" s="711" t="s">
        <v>269</v>
      </c>
      <c r="D3592" s="711" t="s">
        <v>5883</v>
      </c>
      <c r="E3592" s="713">
        <v>46.46</v>
      </c>
    </row>
    <row r="3593" spans="1:5">
      <c r="A3593" s="712">
        <v>101631</v>
      </c>
      <c r="B3593" s="711" t="s">
        <v>6678</v>
      </c>
      <c r="C3593" s="711" t="s">
        <v>269</v>
      </c>
      <c r="D3593" s="711" t="s">
        <v>5883</v>
      </c>
      <c r="E3593" s="713">
        <v>22.38</v>
      </c>
    </row>
    <row r="3594" spans="1:5">
      <c r="A3594" s="712">
        <v>101632</v>
      </c>
      <c r="B3594" s="711" t="s">
        <v>6679</v>
      </c>
      <c r="C3594" s="711" t="s">
        <v>269</v>
      </c>
      <c r="D3594" s="711" t="s">
        <v>5883</v>
      </c>
      <c r="E3594" s="713">
        <v>21.49</v>
      </c>
    </row>
    <row r="3595" spans="1:5">
      <c r="A3595" s="712">
        <v>101633</v>
      </c>
      <c r="B3595" s="711" t="s">
        <v>6680</v>
      </c>
      <c r="C3595" s="711" t="s">
        <v>269</v>
      </c>
      <c r="D3595" s="711" t="s">
        <v>5883</v>
      </c>
      <c r="E3595" s="713">
        <v>58.15</v>
      </c>
    </row>
    <row r="3596" spans="1:5">
      <c r="A3596" s="712">
        <v>101636</v>
      </c>
      <c r="B3596" s="711" t="s">
        <v>6681</v>
      </c>
      <c r="C3596" s="711" t="s">
        <v>269</v>
      </c>
      <c r="D3596" s="711" t="s">
        <v>5883</v>
      </c>
      <c r="E3596" s="713">
        <v>102.21</v>
      </c>
    </row>
    <row r="3597" spans="1:5">
      <c r="A3597" s="712">
        <v>101637</v>
      </c>
      <c r="B3597" s="711" t="s">
        <v>6682</v>
      </c>
      <c r="C3597" s="711" t="s">
        <v>269</v>
      </c>
      <c r="D3597" s="711" t="s">
        <v>5883</v>
      </c>
      <c r="E3597" s="713">
        <v>95.01</v>
      </c>
    </row>
    <row r="3598" spans="1:5">
      <c r="A3598" s="712">
        <v>101640</v>
      </c>
      <c r="B3598" s="711" t="s">
        <v>6683</v>
      </c>
      <c r="C3598" s="711" t="s">
        <v>269</v>
      </c>
      <c r="D3598" s="711" t="s">
        <v>5883</v>
      </c>
      <c r="E3598" s="713">
        <v>70.13</v>
      </c>
    </row>
    <row r="3599" spans="1:5">
      <c r="A3599" s="712">
        <v>101641</v>
      </c>
      <c r="B3599" s="711" t="s">
        <v>6684</v>
      </c>
      <c r="C3599" s="711" t="s">
        <v>269</v>
      </c>
      <c r="D3599" s="711" t="s">
        <v>5883</v>
      </c>
      <c r="E3599" s="713">
        <v>36.340000000000003</v>
      </c>
    </row>
    <row r="3600" spans="1:5">
      <c r="A3600" s="712">
        <v>101642</v>
      </c>
      <c r="B3600" s="711" t="s">
        <v>6685</v>
      </c>
      <c r="C3600" s="711" t="s">
        <v>269</v>
      </c>
      <c r="D3600" s="711" t="s">
        <v>5883</v>
      </c>
      <c r="E3600" s="713">
        <v>18.239999999999998</v>
      </c>
    </row>
    <row r="3601" spans="1:5">
      <c r="A3601" s="712">
        <v>101643</v>
      </c>
      <c r="B3601" s="711" t="s">
        <v>6686</v>
      </c>
      <c r="C3601" s="711" t="s">
        <v>269</v>
      </c>
      <c r="D3601" s="711" t="s">
        <v>5883</v>
      </c>
      <c r="E3601" s="713">
        <v>31.72</v>
      </c>
    </row>
    <row r="3602" spans="1:5">
      <c r="A3602" s="712">
        <v>101644</v>
      </c>
      <c r="B3602" s="711" t="s">
        <v>6687</v>
      </c>
      <c r="C3602" s="711" t="s">
        <v>269</v>
      </c>
      <c r="D3602" s="711" t="s">
        <v>5883</v>
      </c>
      <c r="E3602" s="713">
        <v>42.91</v>
      </c>
    </row>
    <row r="3603" spans="1:5">
      <c r="A3603" s="712">
        <v>101645</v>
      </c>
      <c r="B3603" s="711" t="s">
        <v>6688</v>
      </c>
      <c r="C3603" s="711" t="s">
        <v>269</v>
      </c>
      <c r="D3603" s="711" t="s">
        <v>5883</v>
      </c>
      <c r="E3603" s="713">
        <v>20.329999999999998</v>
      </c>
    </row>
    <row r="3604" spans="1:5">
      <c r="A3604" s="712">
        <v>101646</v>
      </c>
      <c r="B3604" s="711" t="s">
        <v>6689</v>
      </c>
      <c r="C3604" s="711" t="s">
        <v>269</v>
      </c>
      <c r="D3604" s="711" t="s">
        <v>5883</v>
      </c>
      <c r="E3604" s="713">
        <v>26.99</v>
      </c>
    </row>
    <row r="3605" spans="1:5">
      <c r="A3605" s="712">
        <v>101647</v>
      </c>
      <c r="B3605" s="711" t="s">
        <v>6690</v>
      </c>
      <c r="C3605" s="711" t="s">
        <v>269</v>
      </c>
      <c r="D3605" s="711" t="s">
        <v>5883</v>
      </c>
      <c r="E3605" s="713">
        <v>49.55</v>
      </c>
    </row>
    <row r="3606" spans="1:5">
      <c r="A3606" s="712">
        <v>101648</v>
      </c>
      <c r="B3606" s="711" t="s">
        <v>6691</v>
      </c>
      <c r="C3606" s="711" t="s">
        <v>269</v>
      </c>
      <c r="D3606" s="711" t="s">
        <v>5883</v>
      </c>
      <c r="E3606" s="713">
        <v>38.33</v>
      </c>
    </row>
    <row r="3607" spans="1:5">
      <c r="A3607" s="712">
        <v>101649</v>
      </c>
      <c r="B3607" s="711" t="s">
        <v>6692</v>
      </c>
      <c r="C3607" s="711" t="s">
        <v>269</v>
      </c>
      <c r="D3607" s="711" t="s">
        <v>5883</v>
      </c>
      <c r="E3607" s="713">
        <v>44.16</v>
      </c>
    </row>
    <row r="3608" spans="1:5">
      <c r="A3608" s="712">
        <v>101649</v>
      </c>
      <c r="B3608" s="711" t="s">
        <v>6692</v>
      </c>
      <c r="C3608" s="711" t="s">
        <v>269</v>
      </c>
      <c r="D3608" s="711" t="s">
        <v>5883</v>
      </c>
      <c r="E3608" s="713">
        <v>44.16</v>
      </c>
    </row>
    <row r="3609" spans="1:5">
      <c r="A3609" s="712">
        <v>101650</v>
      </c>
      <c r="B3609" s="711" t="s">
        <v>6693</v>
      </c>
      <c r="C3609" s="711" t="s">
        <v>269</v>
      </c>
      <c r="D3609" s="711" t="s">
        <v>5883</v>
      </c>
      <c r="E3609" s="713">
        <v>51.32</v>
      </c>
    </row>
    <row r="3610" spans="1:5">
      <c r="A3610" s="712">
        <v>101651</v>
      </c>
      <c r="B3610" s="711" t="s">
        <v>6694</v>
      </c>
      <c r="C3610" s="711" t="s">
        <v>269</v>
      </c>
      <c r="D3610" s="711" t="s">
        <v>5883</v>
      </c>
      <c r="E3610" s="713">
        <v>38.21</v>
      </c>
    </row>
    <row r="3611" spans="1:5">
      <c r="A3611" s="712">
        <v>101652</v>
      </c>
      <c r="B3611" s="711" t="s">
        <v>6695</v>
      </c>
      <c r="C3611" s="711" t="s">
        <v>269</v>
      </c>
      <c r="D3611" s="711" t="s">
        <v>5883</v>
      </c>
      <c r="E3611" s="713">
        <v>295.22000000000003</v>
      </c>
    </row>
    <row r="3612" spans="1:5">
      <c r="A3612" s="712">
        <v>101653</v>
      </c>
      <c r="B3612" s="711" t="s">
        <v>6696</v>
      </c>
      <c r="C3612" s="711" t="s">
        <v>269</v>
      </c>
      <c r="D3612" s="711" t="s">
        <v>5883</v>
      </c>
      <c r="E3612" s="713">
        <v>181.76</v>
      </c>
    </row>
    <row r="3613" spans="1:5">
      <c r="A3613" s="712">
        <v>101654</v>
      </c>
      <c r="B3613" s="711" t="s">
        <v>6697</v>
      </c>
      <c r="C3613" s="711" t="s">
        <v>269</v>
      </c>
      <c r="D3613" s="711" t="s">
        <v>5883</v>
      </c>
      <c r="E3613" s="713">
        <v>325.92</v>
      </c>
    </row>
    <row r="3614" spans="1:5">
      <c r="A3614" s="712">
        <v>101655</v>
      </c>
      <c r="B3614" s="711" t="s">
        <v>6698</v>
      </c>
      <c r="C3614" s="711" t="s">
        <v>269</v>
      </c>
      <c r="D3614" s="711" t="s">
        <v>5883</v>
      </c>
      <c r="E3614" s="713">
        <v>563.35</v>
      </c>
    </row>
    <row r="3615" spans="1:5">
      <c r="A3615" s="712">
        <v>101655</v>
      </c>
      <c r="B3615" s="711" t="s">
        <v>6698</v>
      </c>
      <c r="C3615" s="711" t="s">
        <v>269</v>
      </c>
      <c r="D3615" s="711" t="s">
        <v>5883</v>
      </c>
      <c r="E3615" s="713">
        <v>563.35</v>
      </c>
    </row>
    <row r="3616" spans="1:5">
      <c r="A3616" s="712">
        <v>101656</v>
      </c>
      <c r="B3616" s="711" t="s">
        <v>6699</v>
      </c>
      <c r="C3616" s="711" t="s">
        <v>269</v>
      </c>
      <c r="D3616" s="711" t="s">
        <v>5883</v>
      </c>
      <c r="E3616" s="713">
        <v>618.79</v>
      </c>
    </row>
    <row r="3617" spans="1:5">
      <c r="A3617" s="712">
        <v>101657</v>
      </c>
      <c r="B3617" s="711" t="s">
        <v>6700</v>
      </c>
      <c r="C3617" s="711" t="s">
        <v>269</v>
      </c>
      <c r="D3617" s="711" t="s">
        <v>5883</v>
      </c>
      <c r="E3617" s="713">
        <v>736.87</v>
      </c>
    </row>
    <row r="3618" spans="1:5">
      <c r="A3618" s="712">
        <v>101658</v>
      </c>
      <c r="B3618" s="711" t="s">
        <v>6701</v>
      </c>
      <c r="C3618" s="711" t="s">
        <v>269</v>
      </c>
      <c r="D3618" s="711" t="s">
        <v>5883</v>
      </c>
      <c r="E3618" s="713">
        <v>979.69</v>
      </c>
    </row>
    <row r="3619" spans="1:5">
      <c r="A3619" s="712">
        <v>101659</v>
      </c>
      <c r="B3619" s="711" t="s">
        <v>6702</v>
      </c>
      <c r="C3619" s="711" t="s">
        <v>269</v>
      </c>
      <c r="D3619" s="711" t="s">
        <v>5883</v>
      </c>
      <c r="E3619" s="714">
        <v>1130.71</v>
      </c>
    </row>
    <row r="3620" spans="1:5">
      <c r="A3620" s="712">
        <v>101660</v>
      </c>
      <c r="B3620" s="711" t="s">
        <v>6703</v>
      </c>
      <c r="C3620" s="711" t="s">
        <v>269</v>
      </c>
      <c r="D3620" s="711" t="s">
        <v>5883</v>
      </c>
      <c r="E3620" s="714">
        <v>1843.62</v>
      </c>
    </row>
    <row r="3621" spans="1:5">
      <c r="A3621" s="712">
        <v>101661</v>
      </c>
      <c r="B3621" s="711" t="s">
        <v>6704</v>
      </c>
      <c r="C3621" s="711" t="s">
        <v>269</v>
      </c>
      <c r="D3621" s="711" t="s">
        <v>5883</v>
      </c>
      <c r="E3621" s="713">
        <v>75.48</v>
      </c>
    </row>
    <row r="3622" spans="1:5">
      <c r="A3622" s="712">
        <v>101662</v>
      </c>
      <c r="B3622" s="711" t="s">
        <v>6705</v>
      </c>
      <c r="C3622" s="711" t="s">
        <v>269</v>
      </c>
      <c r="D3622" s="711" t="s">
        <v>5883</v>
      </c>
      <c r="E3622" s="713">
        <v>412.83</v>
      </c>
    </row>
    <row r="3623" spans="1:5">
      <c r="A3623" s="712">
        <v>101663</v>
      </c>
      <c r="B3623" s="711" t="s">
        <v>6706</v>
      </c>
      <c r="C3623" s="711" t="s">
        <v>269</v>
      </c>
      <c r="D3623" s="711" t="s">
        <v>5884</v>
      </c>
      <c r="E3623" s="713">
        <v>20.84</v>
      </c>
    </row>
    <row r="3624" spans="1:5">
      <c r="A3624" s="712">
        <v>101664</v>
      </c>
      <c r="B3624" s="711" t="s">
        <v>6707</v>
      </c>
      <c r="C3624" s="711" t="s">
        <v>269</v>
      </c>
      <c r="D3624" s="711" t="s">
        <v>5884</v>
      </c>
      <c r="E3624" s="713">
        <v>21.86</v>
      </c>
    </row>
    <row r="3625" spans="1:5">
      <c r="A3625" s="712">
        <v>101665</v>
      </c>
      <c r="B3625" s="711" t="s">
        <v>6708</v>
      </c>
      <c r="C3625" s="711" t="s">
        <v>269</v>
      </c>
      <c r="D3625" s="711" t="s">
        <v>5884</v>
      </c>
      <c r="E3625" s="713">
        <v>26.26</v>
      </c>
    </row>
    <row r="3626" spans="1:5">
      <c r="A3626" s="712">
        <v>101666</v>
      </c>
      <c r="B3626" s="711" t="s">
        <v>6709</v>
      </c>
      <c r="C3626" s="711" t="s">
        <v>269</v>
      </c>
      <c r="D3626" s="711" t="s">
        <v>5883</v>
      </c>
      <c r="E3626" s="713">
        <v>245.11</v>
      </c>
    </row>
    <row r="3627" spans="1:5">
      <c r="A3627" s="712">
        <v>102085</v>
      </c>
      <c r="B3627" s="711" t="s">
        <v>6710</v>
      </c>
      <c r="C3627" s="711" t="s">
        <v>269</v>
      </c>
      <c r="D3627" s="711" t="s">
        <v>5883</v>
      </c>
      <c r="E3627" s="713">
        <v>118.29</v>
      </c>
    </row>
    <row r="3628" spans="1:5">
      <c r="A3628" s="712">
        <v>100578</v>
      </c>
      <c r="B3628" s="711" t="s">
        <v>3001</v>
      </c>
      <c r="C3628" s="711" t="s">
        <v>269</v>
      </c>
      <c r="D3628" s="711" t="s">
        <v>5883</v>
      </c>
      <c r="E3628" s="713">
        <v>330.28</v>
      </c>
    </row>
    <row r="3629" spans="1:5">
      <c r="A3629" s="712">
        <v>100579</v>
      </c>
      <c r="B3629" s="711" t="s">
        <v>3002</v>
      </c>
      <c r="C3629" s="711" t="s">
        <v>269</v>
      </c>
      <c r="D3629" s="711" t="s">
        <v>5883</v>
      </c>
      <c r="E3629" s="713">
        <v>362.16</v>
      </c>
    </row>
    <row r="3630" spans="1:5">
      <c r="A3630" s="712">
        <v>100580</v>
      </c>
      <c r="B3630" s="711" t="s">
        <v>3003</v>
      </c>
      <c r="C3630" s="711" t="s">
        <v>269</v>
      </c>
      <c r="D3630" s="711" t="s">
        <v>5883</v>
      </c>
      <c r="E3630" s="713">
        <v>398.14</v>
      </c>
    </row>
    <row r="3631" spans="1:5">
      <c r="A3631" s="712">
        <v>100581</v>
      </c>
      <c r="B3631" s="711" t="s">
        <v>3004</v>
      </c>
      <c r="C3631" s="711" t="s">
        <v>269</v>
      </c>
      <c r="D3631" s="711" t="s">
        <v>5883</v>
      </c>
      <c r="E3631" s="713">
        <v>377.96</v>
      </c>
    </row>
    <row r="3632" spans="1:5">
      <c r="A3632" s="712">
        <v>100582</v>
      </c>
      <c r="B3632" s="711" t="s">
        <v>3005</v>
      </c>
      <c r="C3632" s="711" t="s">
        <v>269</v>
      </c>
      <c r="D3632" s="711" t="s">
        <v>5883</v>
      </c>
      <c r="E3632" s="713">
        <v>442.89</v>
      </c>
    </row>
    <row r="3633" spans="1:5">
      <c r="A3633" s="712">
        <v>100583</v>
      </c>
      <c r="B3633" s="711" t="s">
        <v>3006</v>
      </c>
      <c r="C3633" s="711" t="s">
        <v>269</v>
      </c>
      <c r="D3633" s="711" t="s">
        <v>5883</v>
      </c>
      <c r="E3633" s="713">
        <v>394.91</v>
      </c>
    </row>
    <row r="3634" spans="1:5">
      <c r="A3634" s="712">
        <v>100584</v>
      </c>
      <c r="B3634" s="711" t="s">
        <v>3007</v>
      </c>
      <c r="C3634" s="711" t="s">
        <v>269</v>
      </c>
      <c r="D3634" s="711" t="s">
        <v>5883</v>
      </c>
      <c r="E3634" s="713">
        <v>433.92</v>
      </c>
    </row>
    <row r="3635" spans="1:5">
      <c r="A3635" s="712">
        <v>100585</v>
      </c>
      <c r="B3635" s="711" t="s">
        <v>3008</v>
      </c>
      <c r="C3635" s="711" t="s">
        <v>269</v>
      </c>
      <c r="D3635" s="711" t="s">
        <v>5883</v>
      </c>
      <c r="E3635" s="713">
        <v>427.86</v>
      </c>
    </row>
    <row r="3636" spans="1:5">
      <c r="A3636" s="712">
        <v>100586</v>
      </c>
      <c r="B3636" s="711" t="s">
        <v>3009</v>
      </c>
      <c r="C3636" s="711" t="s">
        <v>269</v>
      </c>
      <c r="D3636" s="711" t="s">
        <v>5883</v>
      </c>
      <c r="E3636" s="713">
        <v>489.94</v>
      </c>
    </row>
    <row r="3637" spans="1:5">
      <c r="A3637" s="712">
        <v>100587</v>
      </c>
      <c r="B3637" s="711" t="s">
        <v>3010</v>
      </c>
      <c r="C3637" s="711" t="s">
        <v>269</v>
      </c>
      <c r="D3637" s="711" t="s">
        <v>5883</v>
      </c>
      <c r="E3637" s="713">
        <v>462.03</v>
      </c>
    </row>
    <row r="3638" spans="1:5">
      <c r="A3638" s="712">
        <v>100588</v>
      </c>
      <c r="B3638" s="711" t="s">
        <v>3011</v>
      </c>
      <c r="C3638" s="711" t="s">
        <v>269</v>
      </c>
      <c r="D3638" s="711" t="s">
        <v>5883</v>
      </c>
      <c r="E3638" s="713">
        <v>510.29</v>
      </c>
    </row>
    <row r="3639" spans="1:5">
      <c r="A3639" s="712">
        <v>100589</v>
      </c>
      <c r="B3639" s="711" t="s">
        <v>3012</v>
      </c>
      <c r="C3639" s="711" t="s">
        <v>269</v>
      </c>
      <c r="D3639" s="711" t="s">
        <v>5883</v>
      </c>
      <c r="E3639" s="713">
        <v>512.75</v>
      </c>
    </row>
    <row r="3640" spans="1:5">
      <c r="A3640" s="712">
        <v>100590</v>
      </c>
      <c r="B3640" s="711" t="s">
        <v>3013</v>
      </c>
      <c r="C3640" s="711" t="s">
        <v>269</v>
      </c>
      <c r="D3640" s="711" t="s">
        <v>5883</v>
      </c>
      <c r="E3640" s="713">
        <v>560.58000000000004</v>
      </c>
    </row>
    <row r="3641" spans="1:5">
      <c r="A3641" s="712">
        <v>100591</v>
      </c>
      <c r="B3641" s="711" t="s">
        <v>3014</v>
      </c>
      <c r="C3641" s="711" t="s">
        <v>269</v>
      </c>
      <c r="D3641" s="711" t="s">
        <v>5883</v>
      </c>
      <c r="E3641" s="713">
        <v>508.78</v>
      </c>
    </row>
    <row r="3642" spans="1:5">
      <c r="A3642" s="712">
        <v>100592</v>
      </c>
      <c r="B3642" s="711" t="s">
        <v>3015</v>
      </c>
      <c r="C3642" s="711" t="s">
        <v>269</v>
      </c>
      <c r="D3642" s="711" t="s">
        <v>5883</v>
      </c>
      <c r="E3642" s="713">
        <v>548.39</v>
      </c>
    </row>
    <row r="3643" spans="1:5">
      <c r="A3643" s="712">
        <v>100593</v>
      </c>
      <c r="B3643" s="711" t="s">
        <v>3016</v>
      </c>
      <c r="C3643" s="711" t="s">
        <v>269</v>
      </c>
      <c r="D3643" s="711" t="s">
        <v>5883</v>
      </c>
      <c r="E3643" s="713">
        <v>545.1</v>
      </c>
    </row>
    <row r="3644" spans="1:5">
      <c r="A3644" s="712">
        <v>100594</v>
      </c>
      <c r="B3644" s="711" t="s">
        <v>3017</v>
      </c>
      <c r="C3644" s="711" t="s">
        <v>269</v>
      </c>
      <c r="D3644" s="711" t="s">
        <v>5883</v>
      </c>
      <c r="E3644" s="713">
        <v>612.14</v>
      </c>
    </row>
    <row r="3645" spans="1:5">
      <c r="A3645" s="712">
        <v>100595</v>
      </c>
      <c r="B3645" s="711" t="s">
        <v>3018</v>
      </c>
      <c r="C3645" s="711" t="s">
        <v>269</v>
      </c>
      <c r="D3645" s="711" t="s">
        <v>5883</v>
      </c>
      <c r="E3645" s="713">
        <v>654.16</v>
      </c>
    </row>
    <row r="3646" spans="1:5">
      <c r="A3646" s="712">
        <v>100596</v>
      </c>
      <c r="B3646" s="711" t="s">
        <v>3019</v>
      </c>
      <c r="C3646" s="711" t="s">
        <v>269</v>
      </c>
      <c r="D3646" s="711" t="s">
        <v>5883</v>
      </c>
      <c r="E3646" s="713">
        <v>744.49</v>
      </c>
    </row>
    <row r="3647" spans="1:5">
      <c r="A3647" s="712">
        <v>100597</v>
      </c>
      <c r="B3647" s="711" t="s">
        <v>3020</v>
      </c>
      <c r="C3647" s="711" t="s">
        <v>269</v>
      </c>
      <c r="D3647" s="711" t="s">
        <v>5883</v>
      </c>
      <c r="E3647" s="713">
        <v>757.62</v>
      </c>
    </row>
    <row r="3648" spans="1:5">
      <c r="A3648" s="712">
        <v>100598</v>
      </c>
      <c r="B3648" s="711" t="s">
        <v>3021</v>
      </c>
      <c r="C3648" s="711" t="s">
        <v>269</v>
      </c>
      <c r="D3648" s="711" t="s">
        <v>5883</v>
      </c>
      <c r="E3648" s="713">
        <v>832.08</v>
      </c>
    </row>
    <row r="3649" spans="1:5">
      <c r="A3649" s="712">
        <v>100599</v>
      </c>
      <c r="B3649" s="711" t="s">
        <v>3022</v>
      </c>
      <c r="C3649" s="711" t="s">
        <v>269</v>
      </c>
      <c r="D3649" s="711" t="s">
        <v>5883</v>
      </c>
      <c r="E3649" s="713">
        <v>348.78</v>
      </c>
    </row>
    <row r="3650" spans="1:5">
      <c r="A3650" s="712">
        <v>100600</v>
      </c>
      <c r="B3650" s="711" t="s">
        <v>3023</v>
      </c>
      <c r="C3650" s="711" t="s">
        <v>269</v>
      </c>
      <c r="D3650" s="711" t="s">
        <v>5883</v>
      </c>
      <c r="E3650" s="713">
        <v>421.24</v>
      </c>
    </row>
    <row r="3651" spans="1:5">
      <c r="A3651" s="712">
        <v>100601</v>
      </c>
      <c r="B3651" s="711" t="s">
        <v>3024</v>
      </c>
      <c r="C3651" s="711" t="s">
        <v>269</v>
      </c>
      <c r="D3651" s="711" t="s">
        <v>5883</v>
      </c>
      <c r="E3651" s="713">
        <v>545.69000000000005</v>
      </c>
    </row>
    <row r="3652" spans="1:5">
      <c r="A3652" s="712">
        <v>100602</v>
      </c>
      <c r="B3652" s="711" t="s">
        <v>3025</v>
      </c>
      <c r="C3652" s="711" t="s">
        <v>269</v>
      </c>
      <c r="D3652" s="711" t="s">
        <v>5883</v>
      </c>
      <c r="E3652" s="713">
        <v>700.9</v>
      </c>
    </row>
    <row r="3653" spans="1:5">
      <c r="A3653" s="712">
        <v>100603</v>
      </c>
      <c r="B3653" s="711" t="s">
        <v>3026</v>
      </c>
      <c r="C3653" s="711" t="s">
        <v>269</v>
      </c>
      <c r="D3653" s="711" t="s">
        <v>5883</v>
      </c>
      <c r="E3653" s="714">
        <v>1099.3599999999999</v>
      </c>
    </row>
    <row r="3654" spans="1:5">
      <c r="A3654" s="712">
        <v>100604</v>
      </c>
      <c r="B3654" s="711" t="s">
        <v>3027</v>
      </c>
      <c r="C3654" s="711" t="s">
        <v>269</v>
      </c>
      <c r="D3654" s="711" t="s">
        <v>5883</v>
      </c>
      <c r="E3654" s="713">
        <v>445.59</v>
      </c>
    </row>
    <row r="3655" spans="1:5">
      <c r="A3655" s="712">
        <v>100605</v>
      </c>
      <c r="B3655" s="711" t="s">
        <v>3028</v>
      </c>
      <c r="C3655" s="711" t="s">
        <v>269</v>
      </c>
      <c r="D3655" s="711" t="s">
        <v>5883</v>
      </c>
      <c r="E3655" s="713">
        <v>731.82</v>
      </c>
    </row>
    <row r="3656" spans="1:5">
      <c r="A3656" s="712">
        <v>100606</v>
      </c>
      <c r="B3656" s="711" t="s">
        <v>3029</v>
      </c>
      <c r="C3656" s="711" t="s">
        <v>269</v>
      </c>
      <c r="D3656" s="711" t="s">
        <v>5883</v>
      </c>
      <c r="E3656" s="714">
        <v>1138.83</v>
      </c>
    </row>
    <row r="3657" spans="1:5">
      <c r="A3657" s="712">
        <v>100607</v>
      </c>
      <c r="B3657" s="711" t="s">
        <v>3030</v>
      </c>
      <c r="C3657" s="711" t="s">
        <v>269</v>
      </c>
      <c r="D3657" s="711" t="s">
        <v>5883</v>
      </c>
      <c r="E3657" s="713">
        <v>457.09</v>
      </c>
    </row>
    <row r="3658" spans="1:5">
      <c r="A3658" s="712">
        <v>100608</v>
      </c>
      <c r="B3658" s="711" t="s">
        <v>3031</v>
      </c>
      <c r="C3658" s="711" t="s">
        <v>269</v>
      </c>
      <c r="D3658" s="711" t="s">
        <v>5883</v>
      </c>
      <c r="E3658" s="713">
        <v>747.09</v>
      </c>
    </row>
    <row r="3659" spans="1:5">
      <c r="A3659" s="712">
        <v>100609</v>
      </c>
      <c r="B3659" s="711" t="s">
        <v>3032</v>
      </c>
      <c r="C3659" s="711" t="s">
        <v>269</v>
      </c>
      <c r="D3659" s="711" t="s">
        <v>5883</v>
      </c>
      <c r="E3659" s="714">
        <v>1159.94</v>
      </c>
    </row>
    <row r="3660" spans="1:5">
      <c r="A3660" s="712">
        <v>100610</v>
      </c>
      <c r="B3660" s="711" t="s">
        <v>3033</v>
      </c>
      <c r="C3660" s="711" t="s">
        <v>269</v>
      </c>
      <c r="D3660" s="711" t="s">
        <v>5883</v>
      </c>
      <c r="E3660" s="713">
        <v>468.51</v>
      </c>
    </row>
    <row r="3661" spans="1:5">
      <c r="A3661" s="712">
        <v>100611</v>
      </c>
      <c r="B3661" s="711" t="s">
        <v>3034</v>
      </c>
      <c r="C3661" s="711" t="s">
        <v>269</v>
      </c>
      <c r="D3661" s="711" t="s">
        <v>5883</v>
      </c>
      <c r="E3661" s="713">
        <v>598.77</v>
      </c>
    </row>
    <row r="3662" spans="1:5">
      <c r="A3662" s="712">
        <v>100612</v>
      </c>
      <c r="B3662" s="711" t="s">
        <v>3035</v>
      </c>
      <c r="C3662" s="711" t="s">
        <v>269</v>
      </c>
      <c r="D3662" s="711" t="s">
        <v>5883</v>
      </c>
      <c r="E3662" s="713">
        <v>761.99</v>
      </c>
    </row>
    <row r="3663" spans="1:5">
      <c r="A3663" s="712">
        <v>100613</v>
      </c>
      <c r="B3663" s="711" t="s">
        <v>3036</v>
      </c>
      <c r="C3663" s="711" t="s">
        <v>269</v>
      </c>
      <c r="D3663" s="711" t="s">
        <v>5883</v>
      </c>
      <c r="E3663" s="714">
        <v>1180.56</v>
      </c>
    </row>
    <row r="3664" spans="1:5">
      <c r="A3664" s="712">
        <v>100614</v>
      </c>
      <c r="B3664" s="711" t="s">
        <v>3037</v>
      </c>
      <c r="C3664" s="711" t="s">
        <v>269</v>
      </c>
      <c r="D3664" s="711" t="s">
        <v>5883</v>
      </c>
      <c r="E3664" s="713">
        <v>624.76</v>
      </c>
    </row>
    <row r="3665" spans="1:5">
      <c r="A3665" s="712">
        <v>100615</v>
      </c>
      <c r="B3665" s="711" t="s">
        <v>3038</v>
      </c>
      <c r="C3665" s="711" t="s">
        <v>269</v>
      </c>
      <c r="D3665" s="711" t="s">
        <v>5883</v>
      </c>
      <c r="E3665" s="713">
        <v>791.5</v>
      </c>
    </row>
    <row r="3666" spans="1:5">
      <c r="A3666" s="712">
        <v>100616</v>
      </c>
      <c r="B3666" s="711" t="s">
        <v>3039</v>
      </c>
      <c r="C3666" s="711" t="s">
        <v>269</v>
      </c>
      <c r="D3666" s="711" t="s">
        <v>5883</v>
      </c>
      <c r="E3666" s="714">
        <v>1223.8399999999999</v>
      </c>
    </row>
    <row r="3667" spans="1:5">
      <c r="A3667" s="712">
        <v>100617</v>
      </c>
      <c r="B3667" s="711" t="s">
        <v>3040</v>
      </c>
      <c r="C3667" s="711" t="s">
        <v>269</v>
      </c>
      <c r="D3667" s="711" t="s">
        <v>5883</v>
      </c>
      <c r="E3667" s="713">
        <v>820.83</v>
      </c>
    </row>
    <row r="3668" spans="1:5">
      <c r="A3668" s="712">
        <v>100618</v>
      </c>
      <c r="B3668" s="711" t="s">
        <v>3041</v>
      </c>
      <c r="C3668" s="711" t="s">
        <v>269</v>
      </c>
      <c r="D3668" s="711" t="s">
        <v>5883</v>
      </c>
      <c r="E3668" s="714">
        <v>1272.0999999999999</v>
      </c>
    </row>
    <row r="3669" spans="1:5">
      <c r="A3669" s="712">
        <v>100619</v>
      </c>
      <c r="B3669" s="711" t="s">
        <v>3042</v>
      </c>
      <c r="C3669" s="711" t="s">
        <v>269</v>
      </c>
      <c r="D3669" s="711" t="s">
        <v>5883</v>
      </c>
      <c r="E3669" s="713">
        <v>437.11</v>
      </c>
    </row>
    <row r="3670" spans="1:5">
      <c r="A3670" s="712">
        <v>100620</v>
      </c>
      <c r="B3670" s="711" t="s">
        <v>3043</v>
      </c>
      <c r="C3670" s="711" t="s">
        <v>269</v>
      </c>
      <c r="D3670" s="711" t="s">
        <v>5883</v>
      </c>
      <c r="E3670" s="714">
        <v>2699.22</v>
      </c>
    </row>
    <row r="3671" spans="1:5">
      <c r="A3671" s="712">
        <v>100621</v>
      </c>
      <c r="B3671" s="711" t="s">
        <v>3044</v>
      </c>
      <c r="C3671" s="711" t="s">
        <v>269</v>
      </c>
      <c r="D3671" s="711" t="s">
        <v>5883</v>
      </c>
      <c r="E3671" s="714">
        <v>3022.61</v>
      </c>
    </row>
    <row r="3672" spans="1:5">
      <c r="A3672" s="712">
        <v>100622</v>
      </c>
      <c r="B3672" s="711" t="s">
        <v>3045</v>
      </c>
      <c r="C3672" s="711" t="s">
        <v>269</v>
      </c>
      <c r="D3672" s="711" t="s">
        <v>5883</v>
      </c>
      <c r="E3672" s="714">
        <v>1784.43</v>
      </c>
    </row>
    <row r="3673" spans="1:5">
      <c r="A3673" s="712">
        <v>100623</v>
      </c>
      <c r="B3673" s="711" t="s">
        <v>3046</v>
      </c>
      <c r="C3673" s="711" t="s">
        <v>269</v>
      </c>
      <c r="D3673" s="711" t="s">
        <v>5883</v>
      </c>
      <c r="E3673" s="714">
        <v>1906.64</v>
      </c>
    </row>
    <row r="3674" spans="1:5">
      <c r="A3674" s="712">
        <v>97600</v>
      </c>
      <c r="B3674" s="711" t="s">
        <v>3047</v>
      </c>
      <c r="C3674" s="711" t="s">
        <v>269</v>
      </c>
      <c r="D3674" s="711" t="s">
        <v>5883</v>
      </c>
      <c r="E3674" s="713">
        <v>286.86</v>
      </c>
    </row>
    <row r="3675" spans="1:5">
      <c r="A3675" s="712">
        <v>97601</v>
      </c>
      <c r="B3675" s="711" t="s">
        <v>3048</v>
      </c>
      <c r="C3675" s="711" t="s">
        <v>269</v>
      </c>
      <c r="D3675" s="711" t="s">
        <v>5883</v>
      </c>
      <c r="E3675" s="713">
        <v>300.33999999999997</v>
      </c>
    </row>
    <row r="3676" spans="1:5">
      <c r="A3676" s="712">
        <v>97605</v>
      </c>
      <c r="B3676" s="711" t="s">
        <v>3049</v>
      </c>
      <c r="C3676" s="711" t="s">
        <v>269</v>
      </c>
      <c r="D3676" s="711" t="s">
        <v>5883</v>
      </c>
      <c r="E3676" s="713">
        <v>60.95</v>
      </c>
    </row>
    <row r="3677" spans="1:5">
      <c r="A3677" s="712">
        <v>97606</v>
      </c>
      <c r="B3677" s="711" t="s">
        <v>3050</v>
      </c>
      <c r="C3677" s="711" t="s">
        <v>269</v>
      </c>
      <c r="D3677" s="711" t="s">
        <v>5883</v>
      </c>
      <c r="E3677" s="713">
        <v>62.18</v>
      </c>
    </row>
    <row r="3678" spans="1:5">
      <c r="A3678" s="712">
        <v>97607</v>
      </c>
      <c r="B3678" s="711" t="s">
        <v>3051</v>
      </c>
      <c r="C3678" s="711" t="s">
        <v>269</v>
      </c>
      <c r="D3678" s="711" t="s">
        <v>5883</v>
      </c>
      <c r="E3678" s="713">
        <v>72.239999999999995</v>
      </c>
    </row>
    <row r="3679" spans="1:5">
      <c r="A3679" s="712">
        <v>97608</v>
      </c>
      <c r="B3679" s="711" t="s">
        <v>3052</v>
      </c>
      <c r="C3679" s="711" t="s">
        <v>269</v>
      </c>
      <c r="D3679" s="711" t="s">
        <v>5883</v>
      </c>
      <c r="E3679" s="713">
        <v>73.47</v>
      </c>
    </row>
    <row r="3680" spans="1:5">
      <c r="A3680" s="712">
        <v>102102</v>
      </c>
      <c r="B3680" s="711" t="s">
        <v>6711</v>
      </c>
      <c r="C3680" s="711" t="s">
        <v>269</v>
      </c>
      <c r="D3680" s="711" t="s">
        <v>5883</v>
      </c>
      <c r="E3680" s="714">
        <v>5708.07</v>
      </c>
    </row>
    <row r="3681" spans="1:5">
      <c r="A3681" s="712">
        <v>102103</v>
      </c>
      <c r="B3681" s="711" t="s">
        <v>6712</v>
      </c>
      <c r="C3681" s="711" t="s">
        <v>269</v>
      </c>
      <c r="D3681" s="711" t="s">
        <v>5883</v>
      </c>
      <c r="E3681" s="714">
        <v>6343.19</v>
      </c>
    </row>
    <row r="3682" spans="1:5">
      <c r="A3682" s="712">
        <v>102104</v>
      </c>
      <c r="B3682" s="711" t="s">
        <v>6713</v>
      </c>
      <c r="C3682" s="711" t="s">
        <v>269</v>
      </c>
      <c r="D3682" s="711" t="s">
        <v>5883</v>
      </c>
      <c r="E3682" s="714">
        <v>8112.17</v>
      </c>
    </row>
    <row r="3683" spans="1:5">
      <c r="A3683" s="712">
        <v>102105</v>
      </c>
      <c r="B3683" s="711" t="s">
        <v>6714</v>
      </c>
      <c r="C3683" s="711" t="s">
        <v>269</v>
      </c>
      <c r="D3683" s="711" t="s">
        <v>5883</v>
      </c>
      <c r="E3683" s="714">
        <v>9950.09</v>
      </c>
    </row>
    <row r="3684" spans="1:5">
      <c r="A3684" s="712">
        <v>102106</v>
      </c>
      <c r="B3684" s="711" t="s">
        <v>6715</v>
      </c>
      <c r="C3684" s="711" t="s">
        <v>269</v>
      </c>
      <c r="D3684" s="711" t="s">
        <v>5883</v>
      </c>
      <c r="E3684" s="714">
        <v>12456.31</v>
      </c>
    </row>
    <row r="3685" spans="1:5">
      <c r="A3685" s="712">
        <v>102107</v>
      </c>
      <c r="B3685" s="711" t="s">
        <v>6716</v>
      </c>
      <c r="C3685" s="711" t="s">
        <v>269</v>
      </c>
      <c r="D3685" s="711" t="s">
        <v>5883</v>
      </c>
      <c r="E3685" s="714">
        <v>17345.97</v>
      </c>
    </row>
    <row r="3686" spans="1:5">
      <c r="A3686" s="712">
        <v>102108</v>
      </c>
      <c r="B3686" s="711" t="s">
        <v>6717</v>
      </c>
      <c r="C3686" s="711" t="s">
        <v>269</v>
      </c>
      <c r="D3686" s="711" t="s">
        <v>5883</v>
      </c>
      <c r="E3686" s="714">
        <v>20184.95</v>
      </c>
    </row>
    <row r="3687" spans="1:5">
      <c r="A3687" s="712">
        <v>102109</v>
      </c>
      <c r="B3687" s="711" t="s">
        <v>6718</v>
      </c>
      <c r="C3687" s="711" t="s">
        <v>269</v>
      </c>
      <c r="D3687" s="711" t="s">
        <v>5883</v>
      </c>
      <c r="E3687" s="713">
        <v>43.31</v>
      </c>
    </row>
    <row r="3688" spans="1:5">
      <c r="A3688" s="712">
        <v>102110</v>
      </c>
      <c r="B3688" s="711" t="s">
        <v>6719</v>
      </c>
      <c r="C3688" s="711" t="s">
        <v>269</v>
      </c>
      <c r="D3688" s="711" t="s">
        <v>5883</v>
      </c>
      <c r="E3688" s="713">
        <v>132.78</v>
      </c>
    </row>
    <row r="3689" spans="1:5">
      <c r="A3689" s="712">
        <v>93128</v>
      </c>
      <c r="B3689" s="711" t="s">
        <v>3053</v>
      </c>
      <c r="C3689" s="711" t="s">
        <v>269</v>
      </c>
      <c r="D3689" s="711" t="s">
        <v>5884</v>
      </c>
      <c r="E3689" s="713">
        <v>120.67</v>
      </c>
    </row>
    <row r="3690" spans="1:5">
      <c r="A3690" s="712">
        <v>93137</v>
      </c>
      <c r="B3690" s="711" t="s">
        <v>3054</v>
      </c>
      <c r="C3690" s="711" t="s">
        <v>269</v>
      </c>
      <c r="D3690" s="711" t="s">
        <v>5884</v>
      </c>
      <c r="E3690" s="713">
        <v>144.94999999999999</v>
      </c>
    </row>
    <row r="3691" spans="1:5">
      <c r="A3691" s="712">
        <v>93138</v>
      </c>
      <c r="B3691" s="711" t="s">
        <v>3055</v>
      </c>
      <c r="C3691" s="711" t="s">
        <v>269</v>
      </c>
      <c r="D3691" s="711" t="s">
        <v>5884</v>
      </c>
      <c r="E3691" s="713">
        <v>137.22999999999999</v>
      </c>
    </row>
    <row r="3692" spans="1:5">
      <c r="A3692" s="712">
        <v>93139</v>
      </c>
      <c r="B3692" s="711" t="s">
        <v>3056</v>
      </c>
      <c r="C3692" s="711" t="s">
        <v>269</v>
      </c>
      <c r="D3692" s="711" t="s">
        <v>5884</v>
      </c>
      <c r="E3692" s="713">
        <v>178.03</v>
      </c>
    </row>
    <row r="3693" spans="1:5">
      <c r="A3693" s="712">
        <v>93140</v>
      </c>
      <c r="B3693" s="711" t="s">
        <v>3057</v>
      </c>
      <c r="C3693" s="711" t="s">
        <v>269</v>
      </c>
      <c r="D3693" s="711" t="s">
        <v>5884</v>
      </c>
      <c r="E3693" s="713">
        <v>167.17</v>
      </c>
    </row>
    <row r="3694" spans="1:5">
      <c r="A3694" s="712">
        <v>93141</v>
      </c>
      <c r="B3694" s="711" t="s">
        <v>3058</v>
      </c>
      <c r="C3694" s="711" t="s">
        <v>269</v>
      </c>
      <c r="D3694" s="711" t="s">
        <v>5884</v>
      </c>
      <c r="E3694" s="713">
        <v>152.51</v>
      </c>
    </row>
    <row r="3695" spans="1:5">
      <c r="A3695" s="712">
        <v>93142</v>
      </c>
      <c r="B3695" s="711" t="s">
        <v>3059</v>
      </c>
      <c r="C3695" s="711" t="s">
        <v>269</v>
      </c>
      <c r="D3695" s="711" t="s">
        <v>5884</v>
      </c>
      <c r="E3695" s="713">
        <v>169.36</v>
      </c>
    </row>
    <row r="3696" spans="1:5">
      <c r="A3696" s="712">
        <v>93143</v>
      </c>
      <c r="B3696" s="711" t="s">
        <v>3060</v>
      </c>
      <c r="C3696" s="711" t="s">
        <v>269</v>
      </c>
      <c r="D3696" s="711" t="s">
        <v>5884</v>
      </c>
      <c r="E3696" s="713">
        <v>154.63</v>
      </c>
    </row>
    <row r="3697" spans="1:5">
      <c r="A3697" s="712">
        <v>93144</v>
      </c>
      <c r="B3697" s="711" t="s">
        <v>3061</v>
      </c>
      <c r="C3697" s="711" t="s">
        <v>269</v>
      </c>
      <c r="D3697" s="711" t="s">
        <v>5884</v>
      </c>
      <c r="E3697" s="713">
        <v>213.35</v>
      </c>
    </row>
    <row r="3698" spans="1:5">
      <c r="A3698" s="712">
        <v>93145</v>
      </c>
      <c r="B3698" s="711" t="s">
        <v>3062</v>
      </c>
      <c r="C3698" s="711" t="s">
        <v>269</v>
      </c>
      <c r="D3698" s="711" t="s">
        <v>5884</v>
      </c>
      <c r="E3698" s="713">
        <v>188.16</v>
      </c>
    </row>
    <row r="3699" spans="1:5">
      <c r="A3699" s="712">
        <v>93146</v>
      </c>
      <c r="B3699" s="711" t="s">
        <v>3063</v>
      </c>
      <c r="C3699" s="711" t="s">
        <v>269</v>
      </c>
      <c r="D3699" s="711" t="s">
        <v>5884</v>
      </c>
      <c r="E3699" s="713">
        <v>204.73</v>
      </c>
    </row>
    <row r="3700" spans="1:5">
      <c r="A3700" s="712">
        <v>93147</v>
      </c>
      <c r="B3700" s="711" t="s">
        <v>3064</v>
      </c>
      <c r="C3700" s="711" t="s">
        <v>269</v>
      </c>
      <c r="D3700" s="711" t="s">
        <v>5884</v>
      </c>
      <c r="E3700" s="713">
        <v>234.71</v>
      </c>
    </row>
    <row r="3701" spans="1:5">
      <c r="A3701" s="712">
        <v>96971</v>
      </c>
      <c r="B3701" s="711" t="s">
        <v>3065</v>
      </c>
      <c r="C3701" s="711" t="s">
        <v>585</v>
      </c>
      <c r="D3701" s="711" t="s">
        <v>5884</v>
      </c>
      <c r="E3701" s="713">
        <v>26.37</v>
      </c>
    </row>
    <row r="3702" spans="1:5">
      <c r="A3702" s="712">
        <v>96972</v>
      </c>
      <c r="B3702" s="711" t="s">
        <v>3066</v>
      </c>
      <c r="C3702" s="711" t="s">
        <v>585</v>
      </c>
      <c r="D3702" s="711" t="s">
        <v>5884</v>
      </c>
      <c r="E3702" s="713">
        <v>36.119999999999997</v>
      </c>
    </row>
    <row r="3703" spans="1:5">
      <c r="A3703" s="712">
        <v>96973</v>
      </c>
      <c r="B3703" s="711" t="s">
        <v>3067</v>
      </c>
      <c r="C3703" s="711" t="s">
        <v>585</v>
      </c>
      <c r="D3703" s="711" t="s">
        <v>5884</v>
      </c>
      <c r="E3703" s="713">
        <v>45.56</v>
      </c>
    </row>
    <row r="3704" spans="1:5">
      <c r="A3704" s="712">
        <v>96974</v>
      </c>
      <c r="B3704" s="711" t="s">
        <v>3068</v>
      </c>
      <c r="C3704" s="711" t="s">
        <v>585</v>
      </c>
      <c r="D3704" s="711" t="s">
        <v>5884</v>
      </c>
      <c r="E3704" s="713">
        <v>58.06</v>
      </c>
    </row>
    <row r="3705" spans="1:5">
      <c r="A3705" s="712">
        <v>96975</v>
      </c>
      <c r="B3705" s="711" t="s">
        <v>3069</v>
      </c>
      <c r="C3705" s="711" t="s">
        <v>585</v>
      </c>
      <c r="D3705" s="711" t="s">
        <v>5884</v>
      </c>
      <c r="E3705" s="713">
        <v>74.84</v>
      </c>
    </row>
    <row r="3706" spans="1:5">
      <c r="A3706" s="712">
        <v>96976</v>
      </c>
      <c r="B3706" s="711" t="s">
        <v>3070</v>
      </c>
      <c r="C3706" s="711" t="s">
        <v>585</v>
      </c>
      <c r="D3706" s="711" t="s">
        <v>5884</v>
      </c>
      <c r="E3706" s="713">
        <v>97.15</v>
      </c>
    </row>
    <row r="3707" spans="1:5">
      <c r="A3707" s="712">
        <v>96977</v>
      </c>
      <c r="B3707" s="711" t="s">
        <v>3071</v>
      </c>
      <c r="C3707" s="711" t="s">
        <v>585</v>
      </c>
      <c r="D3707" s="711" t="s">
        <v>5884</v>
      </c>
      <c r="E3707" s="713">
        <v>37.659999999999997</v>
      </c>
    </row>
    <row r="3708" spans="1:5">
      <c r="A3708" s="712">
        <v>96978</v>
      </c>
      <c r="B3708" s="711" t="s">
        <v>3072</v>
      </c>
      <c r="C3708" s="711" t="s">
        <v>585</v>
      </c>
      <c r="D3708" s="711" t="s">
        <v>5884</v>
      </c>
      <c r="E3708" s="713">
        <v>52.82</v>
      </c>
    </row>
    <row r="3709" spans="1:5">
      <c r="A3709" s="712">
        <v>96979</v>
      </c>
      <c r="B3709" s="711" t="s">
        <v>3073</v>
      </c>
      <c r="C3709" s="711" t="s">
        <v>585</v>
      </c>
      <c r="D3709" s="711" t="s">
        <v>5884</v>
      </c>
      <c r="E3709" s="713">
        <v>74.02</v>
      </c>
    </row>
    <row r="3710" spans="1:5">
      <c r="A3710" s="712">
        <v>96984</v>
      </c>
      <c r="B3710" s="711" t="s">
        <v>3074</v>
      </c>
      <c r="C3710" s="711" t="s">
        <v>269</v>
      </c>
      <c r="D3710" s="711" t="s">
        <v>5884</v>
      </c>
      <c r="E3710" s="713">
        <v>45.99</v>
      </c>
    </row>
    <row r="3711" spans="1:5">
      <c r="A3711" s="712">
        <v>96985</v>
      </c>
      <c r="B3711" s="711" t="s">
        <v>3075</v>
      </c>
      <c r="C3711" s="711" t="s">
        <v>269</v>
      </c>
      <c r="D3711" s="711" t="s">
        <v>5884</v>
      </c>
      <c r="E3711" s="713">
        <v>59.4</v>
      </c>
    </row>
    <row r="3712" spans="1:5">
      <c r="A3712" s="712">
        <v>96986</v>
      </c>
      <c r="B3712" s="711" t="s">
        <v>3076</v>
      </c>
      <c r="C3712" s="711" t="s">
        <v>269</v>
      </c>
      <c r="D3712" s="711" t="s">
        <v>5884</v>
      </c>
      <c r="E3712" s="713">
        <v>88.68</v>
      </c>
    </row>
    <row r="3713" spans="1:5">
      <c r="A3713" s="712">
        <v>96987</v>
      </c>
      <c r="B3713" s="711" t="s">
        <v>3077</v>
      </c>
      <c r="C3713" s="711" t="s">
        <v>269</v>
      </c>
      <c r="D3713" s="711" t="s">
        <v>5884</v>
      </c>
      <c r="E3713" s="713">
        <v>118.64</v>
      </c>
    </row>
    <row r="3714" spans="1:5">
      <c r="A3714" s="712">
        <v>96988</v>
      </c>
      <c r="B3714" s="711" t="s">
        <v>3078</v>
      </c>
      <c r="C3714" s="711" t="s">
        <v>269</v>
      </c>
      <c r="D3714" s="711" t="s">
        <v>5884</v>
      </c>
      <c r="E3714" s="713">
        <v>180.17</v>
      </c>
    </row>
    <row r="3715" spans="1:5">
      <c r="A3715" s="712">
        <v>96989</v>
      </c>
      <c r="B3715" s="711" t="s">
        <v>3079</v>
      </c>
      <c r="C3715" s="711" t="s">
        <v>269</v>
      </c>
      <c r="D3715" s="711" t="s">
        <v>5884</v>
      </c>
      <c r="E3715" s="713">
        <v>118.47</v>
      </c>
    </row>
    <row r="3716" spans="1:5">
      <c r="A3716" s="712">
        <v>98463</v>
      </c>
      <c r="B3716" s="711" t="s">
        <v>3080</v>
      </c>
      <c r="C3716" s="711" t="s">
        <v>269</v>
      </c>
      <c r="D3716" s="711" t="s">
        <v>5884</v>
      </c>
      <c r="E3716" s="713">
        <v>22.18</v>
      </c>
    </row>
    <row r="3717" spans="1:5">
      <c r="A3717" s="712">
        <v>96765</v>
      </c>
      <c r="B3717" s="711" t="s">
        <v>6720</v>
      </c>
      <c r="C3717" s="711" t="s">
        <v>269</v>
      </c>
      <c r="D3717" s="711" t="s">
        <v>5884</v>
      </c>
      <c r="E3717" s="713">
        <v>946.95</v>
      </c>
    </row>
    <row r="3718" spans="1:5">
      <c r="A3718" s="712">
        <v>101905</v>
      </c>
      <c r="B3718" s="711" t="s">
        <v>6721</v>
      </c>
      <c r="C3718" s="711" t="s">
        <v>269</v>
      </c>
      <c r="D3718" s="711" t="s">
        <v>5884</v>
      </c>
      <c r="E3718" s="713">
        <v>175.32</v>
      </c>
    </row>
    <row r="3719" spans="1:5">
      <c r="A3719" s="712">
        <v>101906</v>
      </c>
      <c r="B3719" s="711" t="s">
        <v>6722</v>
      </c>
      <c r="C3719" s="711" t="s">
        <v>269</v>
      </c>
      <c r="D3719" s="711" t="s">
        <v>5884</v>
      </c>
      <c r="E3719" s="713">
        <v>516.28</v>
      </c>
    </row>
    <row r="3720" spans="1:5">
      <c r="A3720" s="712">
        <v>101907</v>
      </c>
      <c r="B3720" s="711" t="s">
        <v>6723</v>
      </c>
      <c r="C3720" s="711" t="s">
        <v>269</v>
      </c>
      <c r="D3720" s="711" t="s">
        <v>5884</v>
      </c>
      <c r="E3720" s="713">
        <v>557.82000000000005</v>
      </c>
    </row>
    <row r="3721" spans="1:5">
      <c r="A3721" s="712">
        <v>101908</v>
      </c>
      <c r="B3721" s="711" t="s">
        <v>6724</v>
      </c>
      <c r="C3721" s="711" t="s">
        <v>269</v>
      </c>
      <c r="D3721" s="711" t="s">
        <v>5884</v>
      </c>
      <c r="E3721" s="713">
        <v>170.12</v>
      </c>
    </row>
    <row r="3722" spans="1:5">
      <c r="A3722" s="712">
        <v>101909</v>
      </c>
      <c r="B3722" s="711" t="s">
        <v>6725</v>
      </c>
      <c r="C3722" s="711" t="s">
        <v>269</v>
      </c>
      <c r="D3722" s="711" t="s">
        <v>5884</v>
      </c>
      <c r="E3722" s="713">
        <v>197.82</v>
      </c>
    </row>
    <row r="3723" spans="1:5">
      <c r="A3723" s="712">
        <v>101910</v>
      </c>
      <c r="B3723" s="711" t="s">
        <v>6726</v>
      </c>
      <c r="C3723" s="711" t="s">
        <v>269</v>
      </c>
      <c r="D3723" s="711" t="s">
        <v>5884</v>
      </c>
      <c r="E3723" s="713">
        <v>232.43</v>
      </c>
    </row>
    <row r="3724" spans="1:5">
      <c r="A3724" s="712">
        <v>101911</v>
      </c>
      <c r="B3724" s="711" t="s">
        <v>6727</v>
      </c>
      <c r="C3724" s="711" t="s">
        <v>269</v>
      </c>
      <c r="D3724" s="711" t="s">
        <v>5884</v>
      </c>
      <c r="E3724" s="713">
        <v>267.05</v>
      </c>
    </row>
    <row r="3725" spans="1:5">
      <c r="A3725" s="712">
        <v>101912</v>
      </c>
      <c r="B3725" s="711" t="s">
        <v>6728</v>
      </c>
      <c r="C3725" s="711" t="s">
        <v>269</v>
      </c>
      <c r="D3725" s="711" t="s">
        <v>5884</v>
      </c>
      <c r="E3725" s="713">
        <v>945.08</v>
      </c>
    </row>
    <row r="3726" spans="1:5">
      <c r="A3726" s="712">
        <v>101913</v>
      </c>
      <c r="B3726" s="711" t="s">
        <v>6729</v>
      </c>
      <c r="C3726" s="711" t="s">
        <v>269</v>
      </c>
      <c r="D3726" s="711" t="s">
        <v>5884</v>
      </c>
      <c r="E3726" s="713">
        <v>364.85</v>
      </c>
    </row>
    <row r="3727" spans="1:5">
      <c r="A3727" s="712">
        <v>101914</v>
      </c>
      <c r="B3727" s="711" t="s">
        <v>6730</v>
      </c>
      <c r="C3727" s="711" t="s">
        <v>269</v>
      </c>
      <c r="D3727" s="711" t="s">
        <v>5884</v>
      </c>
      <c r="E3727" s="713">
        <v>294.08</v>
      </c>
    </row>
    <row r="3728" spans="1:5">
      <c r="A3728" s="712">
        <v>101914</v>
      </c>
      <c r="B3728" s="711" t="s">
        <v>6730</v>
      </c>
      <c r="C3728" s="711" t="s">
        <v>269</v>
      </c>
      <c r="D3728" s="711" t="s">
        <v>5884</v>
      </c>
      <c r="E3728" s="713">
        <v>294.08</v>
      </c>
    </row>
    <row r="3729" spans="1:5">
      <c r="A3729" s="712">
        <v>101915</v>
      </c>
      <c r="B3729" s="711" t="s">
        <v>6731</v>
      </c>
      <c r="C3729" s="711" t="s">
        <v>269</v>
      </c>
      <c r="D3729" s="711" t="s">
        <v>5884</v>
      </c>
      <c r="E3729" s="713">
        <v>247.84</v>
      </c>
    </row>
    <row r="3730" spans="1:5">
      <c r="A3730" s="712">
        <v>101916</v>
      </c>
      <c r="B3730" s="711" t="s">
        <v>6732</v>
      </c>
      <c r="C3730" s="711" t="s">
        <v>269</v>
      </c>
      <c r="D3730" s="711" t="s">
        <v>5883</v>
      </c>
      <c r="E3730" s="714">
        <v>2170.0700000000002</v>
      </c>
    </row>
    <row r="3731" spans="1:5">
      <c r="A3731" s="712">
        <v>101917</v>
      </c>
      <c r="B3731" s="711" t="s">
        <v>6733</v>
      </c>
      <c r="C3731" s="711" t="s">
        <v>269</v>
      </c>
      <c r="D3731" s="711" t="s">
        <v>5883</v>
      </c>
      <c r="E3731" s="713">
        <v>105.57</v>
      </c>
    </row>
    <row r="3732" spans="1:5">
      <c r="A3732" s="712" t="s">
        <v>3081</v>
      </c>
      <c r="B3732" s="711" t="s">
        <v>3082</v>
      </c>
      <c r="C3732" s="711" t="s">
        <v>269</v>
      </c>
      <c r="D3732" s="711" t="s">
        <v>5883</v>
      </c>
      <c r="E3732" s="713">
        <v>210.1</v>
      </c>
    </row>
    <row r="3733" spans="1:5">
      <c r="A3733" s="712" t="s">
        <v>3081</v>
      </c>
      <c r="B3733" s="711" t="s">
        <v>3082</v>
      </c>
      <c r="C3733" s="711" t="s">
        <v>269</v>
      </c>
      <c r="D3733" s="711" t="s">
        <v>5883</v>
      </c>
      <c r="E3733" s="713">
        <v>210.1</v>
      </c>
    </row>
    <row r="3734" spans="1:5">
      <c r="A3734" s="712" t="s">
        <v>3083</v>
      </c>
      <c r="B3734" s="711" t="s">
        <v>3084</v>
      </c>
      <c r="C3734" s="711" t="s">
        <v>269</v>
      </c>
      <c r="D3734" s="711" t="s">
        <v>5883</v>
      </c>
      <c r="E3734" s="713">
        <v>395.02</v>
      </c>
    </row>
    <row r="3735" spans="1:5">
      <c r="A3735" s="712" t="s">
        <v>3083</v>
      </c>
      <c r="B3735" s="711" t="s">
        <v>3084</v>
      </c>
      <c r="C3735" s="711" t="s">
        <v>269</v>
      </c>
      <c r="D3735" s="711" t="s">
        <v>5883</v>
      </c>
      <c r="E3735" s="713">
        <v>395.02</v>
      </c>
    </row>
    <row r="3736" spans="1:5">
      <c r="A3736" s="712" t="s">
        <v>3085</v>
      </c>
      <c r="B3736" s="711" t="s">
        <v>3086</v>
      </c>
      <c r="C3736" s="711" t="s">
        <v>269</v>
      </c>
      <c r="D3736" s="711" t="s">
        <v>5883</v>
      </c>
      <c r="E3736" s="714">
        <v>1252.67</v>
      </c>
    </row>
    <row r="3737" spans="1:5">
      <c r="A3737" s="712" t="s">
        <v>3085</v>
      </c>
      <c r="B3737" s="711" t="s">
        <v>3086</v>
      </c>
      <c r="C3737" s="711" t="s">
        <v>269</v>
      </c>
      <c r="D3737" s="711" t="s">
        <v>5883</v>
      </c>
      <c r="E3737" s="714">
        <v>1252.67</v>
      </c>
    </row>
    <row r="3738" spans="1:5">
      <c r="A3738" s="712">
        <v>84796</v>
      </c>
      <c r="B3738" s="711" t="s">
        <v>3087</v>
      </c>
      <c r="C3738" s="711" t="s">
        <v>269</v>
      </c>
      <c r="D3738" s="711" t="s">
        <v>5883</v>
      </c>
      <c r="E3738" s="713">
        <v>749.96</v>
      </c>
    </row>
    <row r="3739" spans="1:5">
      <c r="A3739" s="712">
        <v>84796</v>
      </c>
      <c r="B3739" s="711" t="s">
        <v>3087</v>
      </c>
      <c r="C3739" s="711" t="s">
        <v>269</v>
      </c>
      <c r="D3739" s="711" t="s">
        <v>5883</v>
      </c>
      <c r="E3739" s="713">
        <v>749.96</v>
      </c>
    </row>
    <row r="3740" spans="1:5">
      <c r="A3740" s="712">
        <v>84798</v>
      </c>
      <c r="B3740" s="711" t="s">
        <v>3088</v>
      </c>
      <c r="C3740" s="711" t="s">
        <v>269</v>
      </c>
      <c r="D3740" s="711" t="s">
        <v>5883</v>
      </c>
      <c r="E3740" s="713">
        <v>326.49</v>
      </c>
    </row>
    <row r="3741" spans="1:5">
      <c r="A3741" s="712">
        <v>84798</v>
      </c>
      <c r="B3741" s="711" t="s">
        <v>3088</v>
      </c>
      <c r="C3741" s="711" t="s">
        <v>269</v>
      </c>
      <c r="D3741" s="711" t="s">
        <v>5883</v>
      </c>
      <c r="E3741" s="713">
        <v>326.49</v>
      </c>
    </row>
    <row r="3742" spans="1:5">
      <c r="A3742" s="712">
        <v>98261</v>
      </c>
      <c r="B3742" s="711" t="s">
        <v>3089</v>
      </c>
      <c r="C3742" s="711" t="s">
        <v>585</v>
      </c>
      <c r="D3742" s="711" t="s">
        <v>5884</v>
      </c>
      <c r="E3742" s="713">
        <v>2.92</v>
      </c>
    </row>
    <row r="3743" spans="1:5">
      <c r="A3743" s="712">
        <v>98261</v>
      </c>
      <c r="B3743" s="711" t="s">
        <v>3089</v>
      </c>
      <c r="C3743" s="711" t="s">
        <v>585</v>
      </c>
      <c r="D3743" s="711" t="s">
        <v>5884</v>
      </c>
      <c r="E3743" s="713">
        <v>2.92</v>
      </c>
    </row>
    <row r="3744" spans="1:5">
      <c r="A3744" s="712">
        <v>98262</v>
      </c>
      <c r="B3744" s="711" t="s">
        <v>3090</v>
      </c>
      <c r="C3744" s="711" t="s">
        <v>585</v>
      </c>
      <c r="D3744" s="711" t="s">
        <v>5884</v>
      </c>
      <c r="E3744" s="713">
        <v>3.49</v>
      </c>
    </row>
    <row r="3745" spans="1:5">
      <c r="A3745" s="712">
        <v>98262</v>
      </c>
      <c r="B3745" s="711" t="s">
        <v>3090</v>
      </c>
      <c r="C3745" s="711" t="s">
        <v>585</v>
      </c>
      <c r="D3745" s="711" t="s">
        <v>5884</v>
      </c>
      <c r="E3745" s="713">
        <v>3.49</v>
      </c>
    </row>
    <row r="3746" spans="1:5">
      <c r="A3746" s="712">
        <v>98263</v>
      </c>
      <c r="B3746" s="711" t="s">
        <v>3091</v>
      </c>
      <c r="C3746" s="711" t="s">
        <v>585</v>
      </c>
      <c r="D3746" s="711" t="s">
        <v>5884</v>
      </c>
      <c r="E3746" s="713">
        <v>4.1900000000000004</v>
      </c>
    </row>
    <row r="3747" spans="1:5">
      <c r="A3747" s="712">
        <v>98263</v>
      </c>
      <c r="B3747" s="711" t="s">
        <v>3091</v>
      </c>
      <c r="C3747" s="711" t="s">
        <v>585</v>
      </c>
      <c r="D3747" s="711" t="s">
        <v>5884</v>
      </c>
      <c r="E3747" s="713">
        <v>4.1900000000000004</v>
      </c>
    </row>
    <row r="3748" spans="1:5">
      <c r="A3748" s="712">
        <v>98264</v>
      </c>
      <c r="B3748" s="711" t="s">
        <v>3092</v>
      </c>
      <c r="C3748" s="711" t="s">
        <v>585</v>
      </c>
      <c r="D3748" s="711" t="s">
        <v>5884</v>
      </c>
      <c r="E3748" s="713">
        <v>4.72</v>
      </c>
    </row>
    <row r="3749" spans="1:5">
      <c r="A3749" s="712">
        <v>98264</v>
      </c>
      <c r="B3749" s="711" t="s">
        <v>3092</v>
      </c>
      <c r="C3749" s="711" t="s">
        <v>585</v>
      </c>
      <c r="D3749" s="711" t="s">
        <v>5884</v>
      </c>
      <c r="E3749" s="713">
        <v>4.72</v>
      </c>
    </row>
    <row r="3750" spans="1:5">
      <c r="A3750" s="712">
        <v>98265</v>
      </c>
      <c r="B3750" s="711" t="s">
        <v>3093</v>
      </c>
      <c r="C3750" s="711" t="s">
        <v>585</v>
      </c>
      <c r="D3750" s="711" t="s">
        <v>5884</v>
      </c>
      <c r="E3750" s="713">
        <v>5.53</v>
      </c>
    </row>
    <row r="3751" spans="1:5">
      <c r="A3751" s="712">
        <v>98265</v>
      </c>
      <c r="B3751" s="711" t="s">
        <v>3093</v>
      </c>
      <c r="C3751" s="711" t="s">
        <v>585</v>
      </c>
      <c r="D3751" s="711" t="s">
        <v>5884</v>
      </c>
      <c r="E3751" s="713">
        <v>5.53</v>
      </c>
    </row>
    <row r="3752" spans="1:5">
      <c r="A3752" s="712">
        <v>98266</v>
      </c>
      <c r="B3752" s="711" t="s">
        <v>3094</v>
      </c>
      <c r="C3752" s="711" t="s">
        <v>585</v>
      </c>
      <c r="D3752" s="711" t="s">
        <v>5884</v>
      </c>
      <c r="E3752" s="713">
        <v>6</v>
      </c>
    </row>
    <row r="3753" spans="1:5">
      <c r="A3753" s="712">
        <v>98266</v>
      </c>
      <c r="B3753" s="711" t="s">
        <v>3094</v>
      </c>
      <c r="C3753" s="711" t="s">
        <v>585</v>
      </c>
      <c r="D3753" s="711" t="s">
        <v>5884</v>
      </c>
      <c r="E3753" s="713">
        <v>6</v>
      </c>
    </row>
    <row r="3754" spans="1:5">
      <c r="A3754" s="712">
        <v>98267</v>
      </c>
      <c r="B3754" s="711" t="s">
        <v>3095</v>
      </c>
      <c r="C3754" s="711" t="s">
        <v>585</v>
      </c>
      <c r="D3754" s="711" t="s">
        <v>5884</v>
      </c>
      <c r="E3754" s="713">
        <v>10.01</v>
      </c>
    </row>
    <row r="3755" spans="1:5">
      <c r="A3755" s="712">
        <v>98267</v>
      </c>
      <c r="B3755" s="711" t="s">
        <v>3095</v>
      </c>
      <c r="C3755" s="711" t="s">
        <v>585</v>
      </c>
      <c r="D3755" s="711" t="s">
        <v>5884</v>
      </c>
      <c r="E3755" s="713">
        <v>10.01</v>
      </c>
    </row>
    <row r="3756" spans="1:5">
      <c r="A3756" s="712">
        <v>98268</v>
      </c>
      <c r="B3756" s="711" t="s">
        <v>3096</v>
      </c>
      <c r="C3756" s="711" t="s">
        <v>585</v>
      </c>
      <c r="D3756" s="711" t="s">
        <v>5884</v>
      </c>
      <c r="E3756" s="713">
        <v>16.61</v>
      </c>
    </row>
    <row r="3757" spans="1:5">
      <c r="A3757" s="712">
        <v>98268</v>
      </c>
      <c r="B3757" s="711" t="s">
        <v>3096</v>
      </c>
      <c r="C3757" s="711" t="s">
        <v>585</v>
      </c>
      <c r="D3757" s="711" t="s">
        <v>5884</v>
      </c>
      <c r="E3757" s="713">
        <v>16.61</v>
      </c>
    </row>
    <row r="3758" spans="1:5">
      <c r="A3758" s="712">
        <v>98269</v>
      </c>
      <c r="B3758" s="711" t="s">
        <v>3097</v>
      </c>
      <c r="C3758" s="711" t="s">
        <v>585</v>
      </c>
      <c r="D3758" s="711" t="s">
        <v>5884</v>
      </c>
      <c r="E3758" s="713">
        <v>21.59</v>
      </c>
    </row>
    <row r="3759" spans="1:5">
      <c r="A3759" s="712">
        <v>98269</v>
      </c>
      <c r="B3759" s="711" t="s">
        <v>3097</v>
      </c>
      <c r="C3759" s="711" t="s">
        <v>585</v>
      </c>
      <c r="D3759" s="711" t="s">
        <v>5884</v>
      </c>
      <c r="E3759" s="713">
        <v>21.59</v>
      </c>
    </row>
    <row r="3760" spans="1:5">
      <c r="A3760" s="712">
        <v>98270</v>
      </c>
      <c r="B3760" s="711" t="s">
        <v>3098</v>
      </c>
      <c r="C3760" s="711" t="s">
        <v>585</v>
      </c>
      <c r="D3760" s="711" t="s">
        <v>5884</v>
      </c>
      <c r="E3760" s="713">
        <v>35.479999999999997</v>
      </c>
    </row>
    <row r="3761" spans="1:5">
      <c r="A3761" s="712">
        <v>98270</v>
      </c>
      <c r="B3761" s="711" t="s">
        <v>3098</v>
      </c>
      <c r="C3761" s="711" t="s">
        <v>585</v>
      </c>
      <c r="D3761" s="711" t="s">
        <v>5884</v>
      </c>
      <c r="E3761" s="713">
        <v>35.479999999999997</v>
      </c>
    </row>
    <row r="3762" spans="1:5">
      <c r="A3762" s="712">
        <v>98271</v>
      </c>
      <c r="B3762" s="711" t="s">
        <v>3099</v>
      </c>
      <c r="C3762" s="711" t="s">
        <v>585</v>
      </c>
      <c r="D3762" s="711" t="s">
        <v>5884</v>
      </c>
      <c r="E3762" s="713">
        <v>55.4</v>
      </c>
    </row>
    <row r="3763" spans="1:5">
      <c r="A3763" s="712">
        <v>98271</v>
      </c>
      <c r="B3763" s="711" t="s">
        <v>3099</v>
      </c>
      <c r="C3763" s="711" t="s">
        <v>585</v>
      </c>
      <c r="D3763" s="711" t="s">
        <v>5884</v>
      </c>
      <c r="E3763" s="713">
        <v>55.4</v>
      </c>
    </row>
    <row r="3764" spans="1:5">
      <c r="A3764" s="712">
        <v>98272</v>
      </c>
      <c r="B3764" s="711" t="s">
        <v>3100</v>
      </c>
      <c r="C3764" s="711" t="s">
        <v>585</v>
      </c>
      <c r="D3764" s="711" t="s">
        <v>5884</v>
      </c>
      <c r="E3764" s="713">
        <v>130.76</v>
      </c>
    </row>
    <row r="3765" spans="1:5">
      <c r="A3765" s="712">
        <v>98272</v>
      </c>
      <c r="B3765" s="711" t="s">
        <v>3100</v>
      </c>
      <c r="C3765" s="711" t="s">
        <v>585</v>
      </c>
      <c r="D3765" s="711" t="s">
        <v>5884</v>
      </c>
      <c r="E3765" s="713">
        <v>130.76</v>
      </c>
    </row>
    <row r="3766" spans="1:5">
      <c r="A3766" s="712">
        <v>98273</v>
      </c>
      <c r="B3766" s="711" t="s">
        <v>3101</v>
      </c>
      <c r="C3766" s="711" t="s">
        <v>585</v>
      </c>
      <c r="D3766" s="711" t="s">
        <v>5884</v>
      </c>
      <c r="E3766" s="713">
        <v>2.4500000000000002</v>
      </c>
    </row>
    <row r="3767" spans="1:5">
      <c r="A3767" s="712">
        <v>98273</v>
      </c>
      <c r="B3767" s="711" t="s">
        <v>3101</v>
      </c>
      <c r="C3767" s="711" t="s">
        <v>585</v>
      </c>
      <c r="D3767" s="711" t="s">
        <v>5884</v>
      </c>
      <c r="E3767" s="713">
        <v>2.4500000000000002</v>
      </c>
    </row>
    <row r="3768" spans="1:5">
      <c r="A3768" s="712">
        <v>98274</v>
      </c>
      <c r="B3768" s="711" t="s">
        <v>3102</v>
      </c>
      <c r="C3768" s="711" t="s">
        <v>585</v>
      </c>
      <c r="D3768" s="711" t="s">
        <v>5884</v>
      </c>
      <c r="E3768" s="713">
        <v>3.27</v>
      </c>
    </row>
    <row r="3769" spans="1:5">
      <c r="A3769" s="712">
        <v>98274</v>
      </c>
      <c r="B3769" s="711" t="s">
        <v>3102</v>
      </c>
      <c r="C3769" s="711" t="s">
        <v>585</v>
      </c>
      <c r="D3769" s="711" t="s">
        <v>5884</v>
      </c>
      <c r="E3769" s="713">
        <v>3.27</v>
      </c>
    </row>
    <row r="3770" spans="1:5">
      <c r="A3770" s="712">
        <v>98275</v>
      </c>
      <c r="B3770" s="711" t="s">
        <v>3103</v>
      </c>
      <c r="C3770" s="711" t="s">
        <v>585</v>
      </c>
      <c r="D3770" s="711" t="s">
        <v>5884</v>
      </c>
      <c r="E3770" s="713">
        <v>3.72</v>
      </c>
    </row>
    <row r="3771" spans="1:5">
      <c r="A3771" s="712">
        <v>98275</v>
      </c>
      <c r="B3771" s="711" t="s">
        <v>3103</v>
      </c>
      <c r="C3771" s="711" t="s">
        <v>585</v>
      </c>
      <c r="D3771" s="711" t="s">
        <v>5884</v>
      </c>
      <c r="E3771" s="713">
        <v>3.72</v>
      </c>
    </row>
    <row r="3772" spans="1:5">
      <c r="A3772" s="712">
        <v>98276</v>
      </c>
      <c r="B3772" s="711" t="s">
        <v>3104</v>
      </c>
      <c r="C3772" s="711" t="s">
        <v>585</v>
      </c>
      <c r="D3772" s="711" t="s">
        <v>5884</v>
      </c>
      <c r="E3772" s="713">
        <v>7.74</v>
      </c>
    </row>
    <row r="3773" spans="1:5">
      <c r="A3773" s="712">
        <v>98276</v>
      </c>
      <c r="B3773" s="711" t="s">
        <v>3104</v>
      </c>
      <c r="C3773" s="711" t="s">
        <v>585</v>
      </c>
      <c r="D3773" s="711" t="s">
        <v>5884</v>
      </c>
      <c r="E3773" s="713">
        <v>7.74</v>
      </c>
    </row>
    <row r="3774" spans="1:5">
      <c r="A3774" s="712">
        <v>98277</v>
      </c>
      <c r="B3774" s="711" t="s">
        <v>3105</v>
      </c>
      <c r="C3774" s="711" t="s">
        <v>585</v>
      </c>
      <c r="D3774" s="711" t="s">
        <v>5884</v>
      </c>
      <c r="E3774" s="713">
        <v>14.35</v>
      </c>
    </row>
    <row r="3775" spans="1:5">
      <c r="A3775" s="712">
        <v>98277</v>
      </c>
      <c r="B3775" s="711" t="s">
        <v>3105</v>
      </c>
      <c r="C3775" s="711" t="s">
        <v>585</v>
      </c>
      <c r="D3775" s="711" t="s">
        <v>5884</v>
      </c>
      <c r="E3775" s="713">
        <v>14.35</v>
      </c>
    </row>
    <row r="3776" spans="1:5">
      <c r="A3776" s="712">
        <v>98278</v>
      </c>
      <c r="B3776" s="711" t="s">
        <v>3106</v>
      </c>
      <c r="C3776" s="711" t="s">
        <v>585</v>
      </c>
      <c r="D3776" s="711" t="s">
        <v>5884</v>
      </c>
      <c r="E3776" s="713">
        <v>19.32</v>
      </c>
    </row>
    <row r="3777" spans="1:5">
      <c r="A3777" s="712">
        <v>98278</v>
      </c>
      <c r="B3777" s="711" t="s">
        <v>3106</v>
      </c>
      <c r="C3777" s="711" t="s">
        <v>585</v>
      </c>
      <c r="D3777" s="711" t="s">
        <v>5884</v>
      </c>
      <c r="E3777" s="713">
        <v>19.32</v>
      </c>
    </row>
    <row r="3778" spans="1:5">
      <c r="A3778" s="712">
        <v>98279</v>
      </c>
      <c r="B3778" s="711" t="s">
        <v>3107</v>
      </c>
      <c r="C3778" s="711" t="s">
        <v>585</v>
      </c>
      <c r="D3778" s="711" t="s">
        <v>5884</v>
      </c>
      <c r="E3778" s="713">
        <v>33.21</v>
      </c>
    </row>
    <row r="3779" spans="1:5">
      <c r="A3779" s="712">
        <v>98279</v>
      </c>
      <c r="B3779" s="711" t="s">
        <v>3107</v>
      </c>
      <c r="C3779" s="711" t="s">
        <v>585</v>
      </c>
      <c r="D3779" s="711" t="s">
        <v>5884</v>
      </c>
      <c r="E3779" s="713">
        <v>33.21</v>
      </c>
    </row>
    <row r="3780" spans="1:5">
      <c r="A3780" s="712">
        <v>98280</v>
      </c>
      <c r="B3780" s="711" t="s">
        <v>3108</v>
      </c>
      <c r="C3780" s="711" t="s">
        <v>585</v>
      </c>
      <c r="D3780" s="711" t="s">
        <v>5884</v>
      </c>
      <c r="E3780" s="713">
        <v>5.84</v>
      </c>
    </row>
    <row r="3781" spans="1:5">
      <c r="A3781" s="712">
        <v>98280</v>
      </c>
      <c r="B3781" s="711" t="s">
        <v>3108</v>
      </c>
      <c r="C3781" s="711" t="s">
        <v>585</v>
      </c>
      <c r="D3781" s="711" t="s">
        <v>5884</v>
      </c>
      <c r="E3781" s="713">
        <v>5.84</v>
      </c>
    </row>
    <row r="3782" spans="1:5">
      <c r="A3782" s="712">
        <v>98281</v>
      </c>
      <c r="B3782" s="711" t="s">
        <v>3109</v>
      </c>
      <c r="C3782" s="711" t="s">
        <v>585</v>
      </c>
      <c r="D3782" s="711" t="s">
        <v>5884</v>
      </c>
      <c r="E3782" s="713">
        <v>6.41</v>
      </c>
    </row>
    <row r="3783" spans="1:5">
      <c r="A3783" s="712">
        <v>98281</v>
      </c>
      <c r="B3783" s="711" t="s">
        <v>3109</v>
      </c>
      <c r="C3783" s="711" t="s">
        <v>585</v>
      </c>
      <c r="D3783" s="711" t="s">
        <v>5884</v>
      </c>
      <c r="E3783" s="713">
        <v>6.41</v>
      </c>
    </row>
    <row r="3784" spans="1:5">
      <c r="A3784" s="712">
        <v>98282</v>
      </c>
      <c r="B3784" s="711" t="s">
        <v>3110</v>
      </c>
      <c r="C3784" s="711" t="s">
        <v>585</v>
      </c>
      <c r="D3784" s="711" t="s">
        <v>5884</v>
      </c>
      <c r="E3784" s="713">
        <v>7.11</v>
      </c>
    </row>
    <row r="3785" spans="1:5">
      <c r="A3785" s="712">
        <v>98282</v>
      </c>
      <c r="B3785" s="711" t="s">
        <v>3110</v>
      </c>
      <c r="C3785" s="711" t="s">
        <v>585</v>
      </c>
      <c r="D3785" s="711" t="s">
        <v>5884</v>
      </c>
      <c r="E3785" s="713">
        <v>7.11</v>
      </c>
    </row>
    <row r="3786" spans="1:5">
      <c r="A3786" s="712">
        <v>98283</v>
      </c>
      <c r="B3786" s="711" t="s">
        <v>3111</v>
      </c>
      <c r="C3786" s="711" t="s">
        <v>585</v>
      </c>
      <c r="D3786" s="711" t="s">
        <v>5884</v>
      </c>
      <c r="E3786" s="713">
        <v>7.64</v>
      </c>
    </row>
    <row r="3787" spans="1:5">
      <c r="A3787" s="712">
        <v>98283</v>
      </c>
      <c r="B3787" s="711" t="s">
        <v>3111</v>
      </c>
      <c r="C3787" s="711" t="s">
        <v>585</v>
      </c>
      <c r="D3787" s="711" t="s">
        <v>5884</v>
      </c>
      <c r="E3787" s="713">
        <v>7.64</v>
      </c>
    </row>
    <row r="3788" spans="1:5">
      <c r="A3788" s="712">
        <v>98284</v>
      </c>
      <c r="B3788" s="711" t="s">
        <v>3112</v>
      </c>
      <c r="C3788" s="711" t="s">
        <v>585</v>
      </c>
      <c r="D3788" s="711" t="s">
        <v>5884</v>
      </c>
      <c r="E3788" s="713">
        <v>8.4499999999999993</v>
      </c>
    </row>
    <row r="3789" spans="1:5">
      <c r="A3789" s="712">
        <v>98284</v>
      </c>
      <c r="B3789" s="711" t="s">
        <v>3112</v>
      </c>
      <c r="C3789" s="711" t="s">
        <v>585</v>
      </c>
      <c r="D3789" s="711" t="s">
        <v>5884</v>
      </c>
      <c r="E3789" s="713">
        <v>8.4499999999999993</v>
      </c>
    </row>
    <row r="3790" spans="1:5">
      <c r="A3790" s="712">
        <v>98285</v>
      </c>
      <c r="B3790" s="711" t="s">
        <v>3113</v>
      </c>
      <c r="C3790" s="711" t="s">
        <v>585</v>
      </c>
      <c r="D3790" s="711" t="s">
        <v>5884</v>
      </c>
      <c r="E3790" s="713">
        <v>8.91</v>
      </c>
    </row>
    <row r="3791" spans="1:5">
      <c r="A3791" s="712">
        <v>98285</v>
      </c>
      <c r="B3791" s="711" t="s">
        <v>3113</v>
      </c>
      <c r="C3791" s="711" t="s">
        <v>585</v>
      </c>
      <c r="D3791" s="711" t="s">
        <v>5884</v>
      </c>
      <c r="E3791" s="713">
        <v>8.91</v>
      </c>
    </row>
    <row r="3792" spans="1:5">
      <c r="A3792" s="712">
        <v>98286</v>
      </c>
      <c r="B3792" s="711" t="s">
        <v>3114</v>
      </c>
      <c r="C3792" s="711" t="s">
        <v>585</v>
      </c>
      <c r="D3792" s="711" t="s">
        <v>5884</v>
      </c>
      <c r="E3792" s="713">
        <v>12.93</v>
      </c>
    </row>
    <row r="3793" spans="1:5">
      <c r="A3793" s="712">
        <v>98286</v>
      </c>
      <c r="B3793" s="711" t="s">
        <v>3114</v>
      </c>
      <c r="C3793" s="711" t="s">
        <v>585</v>
      </c>
      <c r="D3793" s="711" t="s">
        <v>5884</v>
      </c>
      <c r="E3793" s="713">
        <v>12.93</v>
      </c>
    </row>
    <row r="3794" spans="1:5">
      <c r="A3794" s="712">
        <v>98287</v>
      </c>
      <c r="B3794" s="711" t="s">
        <v>3115</v>
      </c>
      <c r="C3794" s="711" t="s">
        <v>585</v>
      </c>
      <c r="D3794" s="711" t="s">
        <v>5884</v>
      </c>
      <c r="E3794" s="713">
        <v>1.18</v>
      </c>
    </row>
    <row r="3795" spans="1:5">
      <c r="A3795" s="712">
        <v>98287</v>
      </c>
      <c r="B3795" s="711" t="s">
        <v>3115</v>
      </c>
      <c r="C3795" s="711" t="s">
        <v>585</v>
      </c>
      <c r="D3795" s="711" t="s">
        <v>5884</v>
      </c>
      <c r="E3795" s="713">
        <v>1.18</v>
      </c>
    </row>
    <row r="3796" spans="1:5">
      <c r="A3796" s="712">
        <v>98288</v>
      </c>
      <c r="B3796" s="711" t="s">
        <v>3116</v>
      </c>
      <c r="C3796" s="711" t="s">
        <v>585</v>
      </c>
      <c r="D3796" s="711" t="s">
        <v>5884</v>
      </c>
      <c r="E3796" s="713">
        <v>1.75</v>
      </c>
    </row>
    <row r="3797" spans="1:5">
      <c r="A3797" s="712">
        <v>98288</v>
      </c>
      <c r="B3797" s="711" t="s">
        <v>3116</v>
      </c>
      <c r="C3797" s="711" t="s">
        <v>585</v>
      </c>
      <c r="D3797" s="711" t="s">
        <v>5884</v>
      </c>
      <c r="E3797" s="713">
        <v>1.75</v>
      </c>
    </row>
    <row r="3798" spans="1:5">
      <c r="A3798" s="712">
        <v>98289</v>
      </c>
      <c r="B3798" s="711" t="s">
        <v>3117</v>
      </c>
      <c r="C3798" s="711" t="s">
        <v>585</v>
      </c>
      <c r="D3798" s="711" t="s">
        <v>5884</v>
      </c>
      <c r="E3798" s="713">
        <v>2.44</v>
      </c>
    </row>
    <row r="3799" spans="1:5">
      <c r="A3799" s="712">
        <v>98289</v>
      </c>
      <c r="B3799" s="711" t="s">
        <v>3117</v>
      </c>
      <c r="C3799" s="711" t="s">
        <v>585</v>
      </c>
      <c r="D3799" s="711" t="s">
        <v>5884</v>
      </c>
      <c r="E3799" s="713">
        <v>2.44</v>
      </c>
    </row>
    <row r="3800" spans="1:5">
      <c r="A3800" s="712">
        <v>98290</v>
      </c>
      <c r="B3800" s="711" t="s">
        <v>3118</v>
      </c>
      <c r="C3800" s="711" t="s">
        <v>585</v>
      </c>
      <c r="D3800" s="711" t="s">
        <v>5884</v>
      </c>
      <c r="E3800" s="713">
        <v>2.97</v>
      </c>
    </row>
    <row r="3801" spans="1:5">
      <c r="A3801" s="712">
        <v>98290</v>
      </c>
      <c r="B3801" s="711" t="s">
        <v>3118</v>
      </c>
      <c r="C3801" s="711" t="s">
        <v>585</v>
      </c>
      <c r="D3801" s="711" t="s">
        <v>5884</v>
      </c>
      <c r="E3801" s="713">
        <v>2.97</v>
      </c>
    </row>
    <row r="3802" spans="1:5">
      <c r="A3802" s="712">
        <v>98291</v>
      </c>
      <c r="B3802" s="711" t="s">
        <v>3119</v>
      </c>
      <c r="C3802" s="711" t="s">
        <v>585</v>
      </c>
      <c r="D3802" s="711" t="s">
        <v>5884</v>
      </c>
      <c r="E3802" s="713">
        <v>3.79</v>
      </c>
    </row>
    <row r="3803" spans="1:5">
      <c r="A3803" s="712">
        <v>98291</v>
      </c>
      <c r="B3803" s="711" t="s">
        <v>3119</v>
      </c>
      <c r="C3803" s="711" t="s">
        <v>585</v>
      </c>
      <c r="D3803" s="711" t="s">
        <v>5884</v>
      </c>
      <c r="E3803" s="713">
        <v>3.79</v>
      </c>
    </row>
    <row r="3804" spans="1:5">
      <c r="A3804" s="712">
        <v>98292</v>
      </c>
      <c r="B3804" s="711" t="s">
        <v>3120</v>
      </c>
      <c r="C3804" s="711" t="s">
        <v>585</v>
      </c>
      <c r="D3804" s="711" t="s">
        <v>5884</v>
      </c>
      <c r="E3804" s="713">
        <v>4.24</v>
      </c>
    </row>
    <row r="3805" spans="1:5">
      <c r="A3805" s="712">
        <v>98292</v>
      </c>
      <c r="B3805" s="711" t="s">
        <v>3120</v>
      </c>
      <c r="C3805" s="711" t="s">
        <v>585</v>
      </c>
      <c r="D3805" s="711" t="s">
        <v>5884</v>
      </c>
      <c r="E3805" s="713">
        <v>4.24</v>
      </c>
    </row>
    <row r="3806" spans="1:5">
      <c r="A3806" s="712">
        <v>98293</v>
      </c>
      <c r="B3806" s="711" t="s">
        <v>3121</v>
      </c>
      <c r="C3806" s="711" t="s">
        <v>585</v>
      </c>
      <c r="D3806" s="711" t="s">
        <v>5884</v>
      </c>
      <c r="E3806" s="713">
        <v>8.26</v>
      </c>
    </row>
    <row r="3807" spans="1:5">
      <c r="A3807" s="712">
        <v>98293</v>
      </c>
      <c r="B3807" s="711" t="s">
        <v>3121</v>
      </c>
      <c r="C3807" s="711" t="s">
        <v>585</v>
      </c>
      <c r="D3807" s="711" t="s">
        <v>5884</v>
      </c>
      <c r="E3807" s="713">
        <v>8.26</v>
      </c>
    </row>
    <row r="3808" spans="1:5">
      <c r="A3808" s="712">
        <v>98400</v>
      </c>
      <c r="B3808" s="711" t="s">
        <v>3122</v>
      </c>
      <c r="C3808" s="711" t="s">
        <v>585</v>
      </c>
      <c r="D3808" s="711" t="s">
        <v>5884</v>
      </c>
      <c r="E3808" s="713">
        <v>11.96</v>
      </c>
    </row>
    <row r="3809" spans="1:5">
      <c r="A3809" s="712">
        <v>98400</v>
      </c>
      <c r="B3809" s="711" t="s">
        <v>3122</v>
      </c>
      <c r="C3809" s="711" t="s">
        <v>585</v>
      </c>
      <c r="D3809" s="711" t="s">
        <v>5884</v>
      </c>
      <c r="E3809" s="713">
        <v>11.96</v>
      </c>
    </row>
    <row r="3810" spans="1:5">
      <c r="A3810" s="712">
        <v>98401</v>
      </c>
      <c r="B3810" s="711" t="s">
        <v>3123</v>
      </c>
      <c r="C3810" s="711" t="s">
        <v>585</v>
      </c>
      <c r="D3810" s="711" t="s">
        <v>5884</v>
      </c>
      <c r="E3810" s="713">
        <v>18.71</v>
      </c>
    </row>
    <row r="3811" spans="1:5">
      <c r="A3811" s="712">
        <v>98401</v>
      </c>
      <c r="B3811" s="711" t="s">
        <v>3123</v>
      </c>
      <c r="C3811" s="711" t="s">
        <v>585</v>
      </c>
      <c r="D3811" s="711" t="s">
        <v>5884</v>
      </c>
      <c r="E3811" s="713">
        <v>18.71</v>
      </c>
    </row>
    <row r="3812" spans="1:5">
      <c r="A3812" s="712">
        <v>98402</v>
      </c>
      <c r="B3812" s="711" t="s">
        <v>3124</v>
      </c>
      <c r="C3812" s="711" t="s">
        <v>585</v>
      </c>
      <c r="D3812" s="711" t="s">
        <v>5884</v>
      </c>
      <c r="E3812" s="713">
        <v>24.39</v>
      </c>
    </row>
    <row r="3813" spans="1:5">
      <c r="A3813" s="712">
        <v>98402</v>
      </c>
      <c r="B3813" s="711" t="s">
        <v>3124</v>
      </c>
      <c r="C3813" s="711" t="s">
        <v>585</v>
      </c>
      <c r="D3813" s="711" t="s">
        <v>5884</v>
      </c>
      <c r="E3813" s="713">
        <v>24.39</v>
      </c>
    </row>
    <row r="3814" spans="1:5">
      <c r="A3814" s="712">
        <v>100556</v>
      </c>
      <c r="B3814" s="711" t="s">
        <v>3125</v>
      </c>
      <c r="C3814" s="711" t="s">
        <v>269</v>
      </c>
      <c r="D3814" s="711" t="s">
        <v>5884</v>
      </c>
      <c r="E3814" s="713">
        <v>32.56</v>
      </c>
    </row>
    <row r="3815" spans="1:5">
      <c r="A3815" s="712">
        <v>100556</v>
      </c>
      <c r="B3815" s="711" t="s">
        <v>3125</v>
      </c>
      <c r="C3815" s="711" t="s">
        <v>269</v>
      </c>
      <c r="D3815" s="711" t="s">
        <v>5884</v>
      </c>
      <c r="E3815" s="713">
        <v>32.56</v>
      </c>
    </row>
    <row r="3816" spans="1:5">
      <c r="A3816" s="712">
        <v>100557</v>
      </c>
      <c r="B3816" s="711" t="s">
        <v>3126</v>
      </c>
      <c r="C3816" s="711" t="s">
        <v>269</v>
      </c>
      <c r="D3816" s="711" t="s">
        <v>5884</v>
      </c>
      <c r="E3816" s="713">
        <v>404.14</v>
      </c>
    </row>
    <row r="3817" spans="1:5">
      <c r="A3817" s="712">
        <v>100557</v>
      </c>
      <c r="B3817" s="711" t="s">
        <v>3126</v>
      </c>
      <c r="C3817" s="711" t="s">
        <v>269</v>
      </c>
      <c r="D3817" s="711" t="s">
        <v>5884</v>
      </c>
      <c r="E3817" s="713">
        <v>404.14</v>
      </c>
    </row>
    <row r="3818" spans="1:5">
      <c r="A3818" s="712">
        <v>100560</v>
      </c>
      <c r="B3818" s="711" t="s">
        <v>3127</v>
      </c>
      <c r="C3818" s="711" t="s">
        <v>269</v>
      </c>
      <c r="D3818" s="711" t="s">
        <v>5884</v>
      </c>
      <c r="E3818" s="713">
        <v>88.41</v>
      </c>
    </row>
    <row r="3819" spans="1:5">
      <c r="A3819" s="712">
        <v>100560</v>
      </c>
      <c r="B3819" s="711" t="s">
        <v>3127</v>
      </c>
      <c r="C3819" s="711" t="s">
        <v>269</v>
      </c>
      <c r="D3819" s="711" t="s">
        <v>5884</v>
      </c>
      <c r="E3819" s="713">
        <v>88.41</v>
      </c>
    </row>
    <row r="3820" spans="1:5">
      <c r="A3820" s="712">
        <v>100561</v>
      </c>
      <c r="B3820" s="711" t="s">
        <v>3128</v>
      </c>
      <c r="C3820" s="711" t="s">
        <v>269</v>
      </c>
      <c r="D3820" s="711" t="s">
        <v>5884</v>
      </c>
      <c r="E3820" s="713">
        <v>161.09</v>
      </c>
    </row>
    <row r="3821" spans="1:5">
      <c r="A3821" s="712">
        <v>100561</v>
      </c>
      <c r="B3821" s="711" t="s">
        <v>3128</v>
      </c>
      <c r="C3821" s="711" t="s">
        <v>269</v>
      </c>
      <c r="D3821" s="711" t="s">
        <v>5884</v>
      </c>
      <c r="E3821" s="713">
        <v>161.09</v>
      </c>
    </row>
    <row r="3822" spans="1:5">
      <c r="A3822" s="712">
        <v>100562</v>
      </c>
      <c r="B3822" s="711" t="s">
        <v>3129</v>
      </c>
      <c r="C3822" s="711" t="s">
        <v>269</v>
      </c>
      <c r="D3822" s="711" t="s">
        <v>5884</v>
      </c>
      <c r="E3822" s="713">
        <v>249.01</v>
      </c>
    </row>
    <row r="3823" spans="1:5">
      <c r="A3823" s="712">
        <v>100562</v>
      </c>
      <c r="B3823" s="711" t="s">
        <v>3129</v>
      </c>
      <c r="C3823" s="711" t="s">
        <v>269</v>
      </c>
      <c r="D3823" s="711" t="s">
        <v>5884</v>
      </c>
      <c r="E3823" s="713">
        <v>249.01</v>
      </c>
    </row>
    <row r="3824" spans="1:5">
      <c r="A3824" s="712">
        <v>100563</v>
      </c>
      <c r="B3824" s="711" t="s">
        <v>3130</v>
      </c>
      <c r="C3824" s="711" t="s">
        <v>269</v>
      </c>
      <c r="D3824" s="711" t="s">
        <v>5884</v>
      </c>
      <c r="E3824" s="713">
        <v>358.63</v>
      </c>
    </row>
    <row r="3825" spans="1:5">
      <c r="A3825" s="712">
        <v>100563</v>
      </c>
      <c r="B3825" s="711" t="s">
        <v>3130</v>
      </c>
      <c r="C3825" s="711" t="s">
        <v>269</v>
      </c>
      <c r="D3825" s="711" t="s">
        <v>5884</v>
      </c>
      <c r="E3825" s="713">
        <v>358.63</v>
      </c>
    </row>
    <row r="3826" spans="1:5">
      <c r="A3826" s="712">
        <v>101795</v>
      </c>
      <c r="B3826" s="711" t="s">
        <v>6734</v>
      </c>
      <c r="C3826" s="711" t="s">
        <v>269</v>
      </c>
      <c r="D3826" s="711" t="s">
        <v>5883</v>
      </c>
      <c r="E3826" s="713">
        <v>419.2</v>
      </c>
    </row>
    <row r="3827" spans="1:5">
      <c r="A3827" s="712">
        <v>101795</v>
      </c>
      <c r="B3827" s="711" t="s">
        <v>6734</v>
      </c>
      <c r="C3827" s="711" t="s">
        <v>269</v>
      </c>
      <c r="D3827" s="711" t="s">
        <v>5883</v>
      </c>
      <c r="E3827" s="713">
        <v>419.2</v>
      </c>
    </row>
    <row r="3828" spans="1:5">
      <c r="A3828" s="712">
        <v>101798</v>
      </c>
      <c r="B3828" s="711" t="s">
        <v>6735</v>
      </c>
      <c r="C3828" s="711" t="s">
        <v>269</v>
      </c>
      <c r="D3828" s="711" t="s">
        <v>5883</v>
      </c>
      <c r="E3828" s="713">
        <v>305.24</v>
      </c>
    </row>
    <row r="3829" spans="1:5">
      <c r="A3829" s="712">
        <v>101798</v>
      </c>
      <c r="B3829" s="711" t="s">
        <v>6735</v>
      </c>
      <c r="C3829" s="711" t="s">
        <v>269</v>
      </c>
      <c r="D3829" s="711" t="s">
        <v>5883</v>
      </c>
      <c r="E3829" s="713">
        <v>305.24</v>
      </c>
    </row>
    <row r="3830" spans="1:5">
      <c r="A3830" s="712">
        <v>101799</v>
      </c>
      <c r="B3830" s="711" t="s">
        <v>6736</v>
      </c>
      <c r="C3830" s="711" t="s">
        <v>269</v>
      </c>
      <c r="D3830" s="711" t="s">
        <v>5883</v>
      </c>
      <c r="E3830" s="713">
        <v>743.3</v>
      </c>
    </row>
    <row r="3831" spans="1:5">
      <c r="A3831" s="712">
        <v>101799</v>
      </c>
      <c r="B3831" s="711" t="s">
        <v>6736</v>
      </c>
      <c r="C3831" s="711" t="s">
        <v>269</v>
      </c>
      <c r="D3831" s="711" t="s">
        <v>5883</v>
      </c>
      <c r="E3831" s="713">
        <v>743.3</v>
      </c>
    </row>
    <row r="3832" spans="1:5">
      <c r="A3832" s="712">
        <v>98397</v>
      </c>
      <c r="B3832" s="711" t="s">
        <v>3131</v>
      </c>
      <c r="C3832" s="711" t="s">
        <v>281</v>
      </c>
      <c r="D3832" s="711" t="s">
        <v>5884</v>
      </c>
      <c r="E3832" s="713">
        <v>9.3699999999999992</v>
      </c>
    </row>
    <row r="3833" spans="1:5">
      <c r="A3833" s="712">
        <v>101936</v>
      </c>
      <c r="B3833" s="711" t="s">
        <v>6737</v>
      </c>
      <c r="C3833" s="711" t="s">
        <v>269</v>
      </c>
      <c r="D3833" s="711" t="s">
        <v>5883</v>
      </c>
      <c r="E3833" s="714">
        <v>6130.77</v>
      </c>
    </row>
    <row r="3834" spans="1:5">
      <c r="A3834" s="712">
        <v>101936</v>
      </c>
      <c r="B3834" s="711" t="s">
        <v>6737</v>
      </c>
      <c r="C3834" s="711" t="s">
        <v>269</v>
      </c>
      <c r="D3834" s="711" t="s">
        <v>5883</v>
      </c>
      <c r="E3834" s="714">
        <v>6130.77</v>
      </c>
    </row>
    <row r="3835" spans="1:5">
      <c r="A3835" s="712">
        <v>101937</v>
      </c>
      <c r="B3835" s="711" t="s">
        <v>6738</v>
      </c>
      <c r="C3835" s="711" t="s">
        <v>269</v>
      </c>
      <c r="D3835" s="711" t="s">
        <v>5883</v>
      </c>
      <c r="E3835" s="714">
        <v>11078.14</v>
      </c>
    </row>
    <row r="3836" spans="1:5">
      <c r="A3836" s="712">
        <v>101937</v>
      </c>
      <c r="B3836" s="711" t="s">
        <v>6738</v>
      </c>
      <c r="C3836" s="711" t="s">
        <v>269</v>
      </c>
      <c r="D3836" s="711" t="s">
        <v>5883</v>
      </c>
      <c r="E3836" s="714">
        <v>11078.14</v>
      </c>
    </row>
    <row r="3837" spans="1:5">
      <c r="A3837" s="712">
        <v>98294</v>
      </c>
      <c r="B3837" s="711" t="s">
        <v>3132</v>
      </c>
      <c r="C3837" s="711" t="s">
        <v>585</v>
      </c>
      <c r="D3837" s="711" t="s">
        <v>5884</v>
      </c>
      <c r="E3837" s="713">
        <v>2</v>
      </c>
    </row>
    <row r="3838" spans="1:5">
      <c r="A3838" s="712">
        <v>98295</v>
      </c>
      <c r="B3838" s="711" t="s">
        <v>3133</v>
      </c>
      <c r="C3838" s="711" t="s">
        <v>585</v>
      </c>
      <c r="D3838" s="711" t="s">
        <v>5884</v>
      </c>
      <c r="E3838" s="713">
        <v>1.46</v>
      </c>
    </row>
    <row r="3839" spans="1:5">
      <c r="A3839" s="712">
        <v>98296</v>
      </c>
      <c r="B3839" s="711" t="s">
        <v>3134</v>
      </c>
      <c r="C3839" s="711" t="s">
        <v>585</v>
      </c>
      <c r="D3839" s="711" t="s">
        <v>5884</v>
      </c>
      <c r="E3839" s="713">
        <v>3.07</v>
      </c>
    </row>
    <row r="3840" spans="1:5">
      <c r="A3840" s="712">
        <v>98297</v>
      </c>
      <c r="B3840" s="711" t="s">
        <v>3135</v>
      </c>
      <c r="C3840" s="711" t="s">
        <v>585</v>
      </c>
      <c r="D3840" s="711" t="s">
        <v>5884</v>
      </c>
      <c r="E3840" s="713">
        <v>2.23</v>
      </c>
    </row>
    <row r="3841" spans="1:5">
      <c r="A3841" s="712">
        <v>98301</v>
      </c>
      <c r="B3841" s="711" t="s">
        <v>3136</v>
      </c>
      <c r="C3841" s="711" t="s">
        <v>269</v>
      </c>
      <c r="D3841" s="711" t="s">
        <v>5884</v>
      </c>
      <c r="E3841" s="713">
        <v>445.15</v>
      </c>
    </row>
    <row r="3842" spans="1:5">
      <c r="A3842" s="712">
        <v>98302</v>
      </c>
      <c r="B3842" s="711" t="s">
        <v>3137</v>
      </c>
      <c r="C3842" s="711" t="s">
        <v>269</v>
      </c>
      <c r="D3842" s="711" t="s">
        <v>5884</v>
      </c>
      <c r="E3842" s="713">
        <v>602.52</v>
      </c>
    </row>
    <row r="3843" spans="1:5">
      <c r="A3843" s="712">
        <v>98304</v>
      </c>
      <c r="B3843" s="711" t="s">
        <v>3138</v>
      </c>
      <c r="C3843" s="711" t="s">
        <v>269</v>
      </c>
      <c r="D3843" s="711" t="s">
        <v>5884</v>
      </c>
      <c r="E3843" s="713">
        <v>961.6</v>
      </c>
    </row>
    <row r="3844" spans="1:5">
      <c r="A3844" s="712">
        <v>98307</v>
      </c>
      <c r="B3844" s="711" t="s">
        <v>3139</v>
      </c>
      <c r="C3844" s="711" t="s">
        <v>269</v>
      </c>
      <c r="D3844" s="711" t="s">
        <v>5884</v>
      </c>
      <c r="E3844" s="713">
        <v>42.29</v>
      </c>
    </row>
    <row r="3845" spans="1:5">
      <c r="A3845" s="712">
        <v>98308</v>
      </c>
      <c r="B3845" s="711" t="s">
        <v>3140</v>
      </c>
      <c r="C3845" s="711" t="s">
        <v>269</v>
      </c>
      <c r="D3845" s="711" t="s">
        <v>5884</v>
      </c>
      <c r="E3845" s="713">
        <v>27.32</v>
      </c>
    </row>
    <row r="3846" spans="1:5">
      <c r="A3846" s="712">
        <v>98593</v>
      </c>
      <c r="B3846" s="711" t="s">
        <v>3141</v>
      </c>
      <c r="C3846" s="711" t="s">
        <v>269</v>
      </c>
      <c r="D3846" s="711" t="s">
        <v>5884</v>
      </c>
      <c r="E3846" s="713">
        <v>773.64</v>
      </c>
    </row>
    <row r="3847" spans="1:5">
      <c r="A3847" s="712">
        <v>89355</v>
      </c>
      <c r="B3847" s="711" t="s">
        <v>3142</v>
      </c>
      <c r="C3847" s="711" t="s">
        <v>585</v>
      </c>
      <c r="D3847" s="711" t="s">
        <v>5884</v>
      </c>
      <c r="E3847" s="713">
        <v>15.06</v>
      </c>
    </row>
    <row r="3848" spans="1:5">
      <c r="A3848" s="712">
        <v>89356</v>
      </c>
      <c r="B3848" s="711" t="s">
        <v>3143</v>
      </c>
      <c r="C3848" s="711" t="s">
        <v>585</v>
      </c>
      <c r="D3848" s="711" t="s">
        <v>5884</v>
      </c>
      <c r="E3848" s="713">
        <v>17.829999999999998</v>
      </c>
    </row>
    <row r="3849" spans="1:5">
      <c r="A3849" s="712">
        <v>89357</v>
      </c>
      <c r="B3849" s="711" t="s">
        <v>3144</v>
      </c>
      <c r="C3849" s="711" t="s">
        <v>585</v>
      </c>
      <c r="D3849" s="711" t="s">
        <v>5884</v>
      </c>
      <c r="E3849" s="713">
        <v>25.63</v>
      </c>
    </row>
    <row r="3850" spans="1:5">
      <c r="A3850" s="712">
        <v>89401</v>
      </c>
      <c r="B3850" s="711" t="s">
        <v>3145</v>
      </c>
      <c r="C3850" s="711" t="s">
        <v>585</v>
      </c>
      <c r="D3850" s="711" t="s">
        <v>5884</v>
      </c>
      <c r="E3850" s="713">
        <v>6.82</v>
      </c>
    </row>
    <row r="3851" spans="1:5">
      <c r="A3851" s="712">
        <v>89402</v>
      </c>
      <c r="B3851" s="711" t="s">
        <v>3146</v>
      </c>
      <c r="C3851" s="711" t="s">
        <v>585</v>
      </c>
      <c r="D3851" s="711" t="s">
        <v>5884</v>
      </c>
      <c r="E3851" s="713">
        <v>8.32</v>
      </c>
    </row>
    <row r="3852" spans="1:5">
      <c r="A3852" s="712">
        <v>89403</v>
      </c>
      <c r="B3852" s="711" t="s">
        <v>3147</v>
      </c>
      <c r="C3852" s="711" t="s">
        <v>585</v>
      </c>
      <c r="D3852" s="711" t="s">
        <v>5884</v>
      </c>
      <c r="E3852" s="713">
        <v>14.27</v>
      </c>
    </row>
    <row r="3853" spans="1:5">
      <c r="A3853" s="712">
        <v>89446</v>
      </c>
      <c r="B3853" s="711" t="s">
        <v>3148</v>
      </c>
      <c r="C3853" s="711" t="s">
        <v>585</v>
      </c>
      <c r="D3853" s="711" t="s">
        <v>5884</v>
      </c>
      <c r="E3853" s="713">
        <v>4.71</v>
      </c>
    </row>
    <row r="3854" spans="1:5">
      <c r="A3854" s="712">
        <v>89447</v>
      </c>
      <c r="B3854" s="711" t="s">
        <v>3149</v>
      </c>
      <c r="C3854" s="711" t="s">
        <v>585</v>
      </c>
      <c r="D3854" s="711" t="s">
        <v>5884</v>
      </c>
      <c r="E3854" s="713">
        <v>10.029999999999999</v>
      </c>
    </row>
    <row r="3855" spans="1:5">
      <c r="A3855" s="712">
        <v>89448</v>
      </c>
      <c r="B3855" s="711" t="s">
        <v>3150</v>
      </c>
      <c r="C3855" s="711" t="s">
        <v>585</v>
      </c>
      <c r="D3855" s="711" t="s">
        <v>5884</v>
      </c>
      <c r="E3855" s="713">
        <v>14.42</v>
      </c>
    </row>
    <row r="3856" spans="1:5">
      <c r="A3856" s="712">
        <v>89449</v>
      </c>
      <c r="B3856" s="711" t="s">
        <v>3151</v>
      </c>
      <c r="C3856" s="711" t="s">
        <v>585</v>
      </c>
      <c r="D3856" s="711" t="s">
        <v>5884</v>
      </c>
      <c r="E3856" s="713">
        <v>16.59</v>
      </c>
    </row>
    <row r="3857" spans="1:5">
      <c r="A3857" s="712">
        <v>89450</v>
      </c>
      <c r="B3857" s="711" t="s">
        <v>3152</v>
      </c>
      <c r="C3857" s="711" t="s">
        <v>585</v>
      </c>
      <c r="D3857" s="711" t="s">
        <v>5884</v>
      </c>
      <c r="E3857" s="713">
        <v>27.45</v>
      </c>
    </row>
    <row r="3858" spans="1:5">
      <c r="A3858" s="712">
        <v>89451</v>
      </c>
      <c r="B3858" s="711" t="s">
        <v>3153</v>
      </c>
      <c r="C3858" s="711" t="s">
        <v>585</v>
      </c>
      <c r="D3858" s="711" t="s">
        <v>5884</v>
      </c>
      <c r="E3858" s="713">
        <v>45.44</v>
      </c>
    </row>
    <row r="3859" spans="1:5">
      <c r="A3859" s="712">
        <v>89452</v>
      </c>
      <c r="B3859" s="711" t="s">
        <v>3154</v>
      </c>
      <c r="C3859" s="711" t="s">
        <v>585</v>
      </c>
      <c r="D3859" s="711" t="s">
        <v>5884</v>
      </c>
      <c r="E3859" s="713">
        <v>56.58</v>
      </c>
    </row>
    <row r="3860" spans="1:5">
      <c r="A3860" s="712">
        <v>89508</v>
      </c>
      <c r="B3860" s="711" t="s">
        <v>3155</v>
      </c>
      <c r="C3860" s="711" t="s">
        <v>585</v>
      </c>
      <c r="D3860" s="711" t="s">
        <v>5884</v>
      </c>
      <c r="E3860" s="713">
        <v>18.59</v>
      </c>
    </row>
    <row r="3861" spans="1:5">
      <c r="A3861" s="712">
        <v>89509</v>
      </c>
      <c r="B3861" s="711" t="s">
        <v>3156</v>
      </c>
      <c r="C3861" s="711" t="s">
        <v>585</v>
      </c>
      <c r="D3861" s="711" t="s">
        <v>5884</v>
      </c>
      <c r="E3861" s="713">
        <v>25.65</v>
      </c>
    </row>
    <row r="3862" spans="1:5">
      <c r="A3862" s="712">
        <v>89511</v>
      </c>
      <c r="B3862" s="711" t="s">
        <v>3157</v>
      </c>
      <c r="C3862" s="711" t="s">
        <v>585</v>
      </c>
      <c r="D3862" s="711" t="s">
        <v>5884</v>
      </c>
      <c r="E3862" s="713">
        <v>37.92</v>
      </c>
    </row>
    <row r="3863" spans="1:5">
      <c r="A3863" s="712">
        <v>89512</v>
      </c>
      <c r="B3863" s="711" t="s">
        <v>3158</v>
      </c>
      <c r="C3863" s="711" t="s">
        <v>585</v>
      </c>
      <c r="D3863" s="711" t="s">
        <v>5884</v>
      </c>
      <c r="E3863" s="713">
        <v>60.52</v>
      </c>
    </row>
    <row r="3864" spans="1:5">
      <c r="A3864" s="712">
        <v>89576</v>
      </c>
      <c r="B3864" s="711" t="s">
        <v>3159</v>
      </c>
      <c r="C3864" s="711" t="s">
        <v>585</v>
      </c>
      <c r="D3864" s="711" t="s">
        <v>5884</v>
      </c>
      <c r="E3864" s="713">
        <v>23.62</v>
      </c>
    </row>
    <row r="3865" spans="1:5">
      <c r="A3865" s="712">
        <v>89578</v>
      </c>
      <c r="B3865" s="711" t="s">
        <v>3160</v>
      </c>
      <c r="C3865" s="711" t="s">
        <v>585</v>
      </c>
      <c r="D3865" s="711" t="s">
        <v>5884</v>
      </c>
      <c r="E3865" s="713">
        <v>40.82</v>
      </c>
    </row>
    <row r="3866" spans="1:5">
      <c r="A3866" s="712">
        <v>89580</v>
      </c>
      <c r="B3866" s="711" t="s">
        <v>3161</v>
      </c>
      <c r="C3866" s="711" t="s">
        <v>585</v>
      </c>
      <c r="D3866" s="711" t="s">
        <v>5884</v>
      </c>
      <c r="E3866" s="713">
        <v>80.63</v>
      </c>
    </row>
    <row r="3867" spans="1:5">
      <c r="A3867" s="712">
        <v>89633</v>
      </c>
      <c r="B3867" s="711" t="s">
        <v>3162</v>
      </c>
      <c r="C3867" s="711" t="s">
        <v>585</v>
      </c>
      <c r="D3867" s="711" t="s">
        <v>5884</v>
      </c>
      <c r="E3867" s="713">
        <v>17.829999999999998</v>
      </c>
    </row>
    <row r="3868" spans="1:5">
      <c r="A3868" s="712">
        <v>89634</v>
      </c>
      <c r="B3868" s="711" t="s">
        <v>3163</v>
      </c>
      <c r="C3868" s="711" t="s">
        <v>585</v>
      </c>
      <c r="D3868" s="711" t="s">
        <v>5884</v>
      </c>
      <c r="E3868" s="713">
        <v>26.64</v>
      </c>
    </row>
    <row r="3869" spans="1:5">
      <c r="A3869" s="712">
        <v>89635</v>
      </c>
      <c r="B3869" s="711" t="s">
        <v>3164</v>
      </c>
      <c r="C3869" s="711" t="s">
        <v>585</v>
      </c>
      <c r="D3869" s="711" t="s">
        <v>5884</v>
      </c>
      <c r="E3869" s="713">
        <v>37.53</v>
      </c>
    </row>
    <row r="3870" spans="1:5">
      <c r="A3870" s="712">
        <v>89636</v>
      </c>
      <c r="B3870" s="711" t="s">
        <v>3165</v>
      </c>
      <c r="C3870" s="711" t="s">
        <v>585</v>
      </c>
      <c r="D3870" s="711" t="s">
        <v>5884</v>
      </c>
      <c r="E3870" s="713">
        <v>45.58</v>
      </c>
    </row>
    <row r="3871" spans="1:5">
      <c r="A3871" s="712">
        <v>89711</v>
      </c>
      <c r="B3871" s="711" t="s">
        <v>3166</v>
      </c>
      <c r="C3871" s="711" t="s">
        <v>585</v>
      </c>
      <c r="D3871" s="711" t="s">
        <v>5884</v>
      </c>
      <c r="E3871" s="713">
        <v>16.41</v>
      </c>
    </row>
    <row r="3872" spans="1:5">
      <c r="A3872" s="712">
        <v>89712</v>
      </c>
      <c r="B3872" s="711" t="s">
        <v>3167</v>
      </c>
      <c r="C3872" s="711" t="s">
        <v>585</v>
      </c>
      <c r="D3872" s="711" t="s">
        <v>5884</v>
      </c>
      <c r="E3872" s="713">
        <v>25.04</v>
      </c>
    </row>
    <row r="3873" spans="1:5">
      <c r="A3873" s="712">
        <v>89713</v>
      </c>
      <c r="B3873" s="711" t="s">
        <v>3168</v>
      </c>
      <c r="C3873" s="711" t="s">
        <v>585</v>
      </c>
      <c r="D3873" s="711" t="s">
        <v>5884</v>
      </c>
      <c r="E3873" s="713">
        <v>38.340000000000003</v>
      </c>
    </row>
    <row r="3874" spans="1:5">
      <c r="A3874" s="712">
        <v>89714</v>
      </c>
      <c r="B3874" s="711" t="s">
        <v>3169</v>
      </c>
      <c r="C3874" s="711" t="s">
        <v>585</v>
      </c>
      <c r="D3874" s="711" t="s">
        <v>5884</v>
      </c>
      <c r="E3874" s="713">
        <v>49.04</v>
      </c>
    </row>
    <row r="3875" spans="1:5">
      <c r="A3875" s="712">
        <v>89716</v>
      </c>
      <c r="B3875" s="711" t="s">
        <v>3170</v>
      </c>
      <c r="C3875" s="711" t="s">
        <v>585</v>
      </c>
      <c r="D3875" s="711" t="s">
        <v>5884</v>
      </c>
      <c r="E3875" s="713">
        <v>18.03</v>
      </c>
    </row>
    <row r="3876" spans="1:5">
      <c r="A3876" s="712">
        <v>89717</v>
      </c>
      <c r="B3876" s="711" t="s">
        <v>3171</v>
      </c>
      <c r="C3876" s="711" t="s">
        <v>585</v>
      </c>
      <c r="D3876" s="711" t="s">
        <v>5884</v>
      </c>
      <c r="E3876" s="713">
        <v>27.38</v>
      </c>
    </row>
    <row r="3877" spans="1:5">
      <c r="A3877" s="712">
        <v>89770</v>
      </c>
      <c r="B3877" s="711" t="s">
        <v>3172</v>
      </c>
      <c r="C3877" s="711" t="s">
        <v>585</v>
      </c>
      <c r="D3877" s="711" t="s">
        <v>5884</v>
      </c>
      <c r="E3877" s="713">
        <v>29.16</v>
      </c>
    </row>
    <row r="3878" spans="1:5">
      <c r="A3878" s="712">
        <v>89771</v>
      </c>
      <c r="B3878" s="711" t="s">
        <v>3173</v>
      </c>
      <c r="C3878" s="711" t="s">
        <v>585</v>
      </c>
      <c r="D3878" s="711" t="s">
        <v>5884</v>
      </c>
      <c r="E3878" s="713">
        <v>39.83</v>
      </c>
    </row>
    <row r="3879" spans="1:5">
      <c r="A3879" s="712">
        <v>89773</v>
      </c>
      <c r="B3879" s="711" t="s">
        <v>3174</v>
      </c>
      <c r="C3879" s="711" t="s">
        <v>585</v>
      </c>
      <c r="D3879" s="711" t="s">
        <v>5884</v>
      </c>
      <c r="E3879" s="713">
        <v>92.66</v>
      </c>
    </row>
    <row r="3880" spans="1:5">
      <c r="A3880" s="712">
        <v>89775</v>
      </c>
      <c r="B3880" s="711" t="s">
        <v>3175</v>
      </c>
      <c r="C3880" s="711" t="s">
        <v>585</v>
      </c>
      <c r="D3880" s="711" t="s">
        <v>5884</v>
      </c>
      <c r="E3880" s="713">
        <v>146.24</v>
      </c>
    </row>
    <row r="3881" spans="1:5">
      <c r="A3881" s="712">
        <v>89798</v>
      </c>
      <c r="B3881" s="711" t="s">
        <v>3176</v>
      </c>
      <c r="C3881" s="711" t="s">
        <v>585</v>
      </c>
      <c r="D3881" s="711" t="s">
        <v>5884</v>
      </c>
      <c r="E3881" s="713">
        <v>11.42</v>
      </c>
    </row>
    <row r="3882" spans="1:5">
      <c r="A3882" s="712">
        <v>89799</v>
      </c>
      <c r="B3882" s="711" t="s">
        <v>3177</v>
      </c>
      <c r="C3882" s="711" t="s">
        <v>585</v>
      </c>
      <c r="D3882" s="711" t="s">
        <v>5884</v>
      </c>
      <c r="E3882" s="713">
        <v>18.54</v>
      </c>
    </row>
    <row r="3883" spans="1:5">
      <c r="A3883" s="712">
        <v>89800</v>
      </c>
      <c r="B3883" s="711" t="s">
        <v>3178</v>
      </c>
      <c r="C3883" s="711" t="s">
        <v>585</v>
      </c>
      <c r="D3883" s="711" t="s">
        <v>5884</v>
      </c>
      <c r="E3883" s="713">
        <v>22.81</v>
      </c>
    </row>
    <row r="3884" spans="1:5">
      <c r="A3884" s="712">
        <v>89848</v>
      </c>
      <c r="B3884" s="711" t="s">
        <v>3179</v>
      </c>
      <c r="C3884" s="711" t="s">
        <v>585</v>
      </c>
      <c r="D3884" s="711" t="s">
        <v>5884</v>
      </c>
      <c r="E3884" s="713">
        <v>27.29</v>
      </c>
    </row>
    <row r="3885" spans="1:5">
      <c r="A3885" s="712">
        <v>89849</v>
      </c>
      <c r="B3885" s="711" t="s">
        <v>3180</v>
      </c>
      <c r="C3885" s="711" t="s">
        <v>585</v>
      </c>
      <c r="D3885" s="711" t="s">
        <v>5884</v>
      </c>
      <c r="E3885" s="713">
        <v>54.49</v>
      </c>
    </row>
    <row r="3886" spans="1:5">
      <c r="A3886" s="712">
        <v>89865</v>
      </c>
      <c r="B3886" s="711" t="s">
        <v>3181</v>
      </c>
      <c r="C3886" s="711" t="s">
        <v>585</v>
      </c>
      <c r="D3886" s="711" t="s">
        <v>5884</v>
      </c>
      <c r="E3886" s="713">
        <v>11.14</v>
      </c>
    </row>
    <row r="3887" spans="1:5">
      <c r="A3887" s="712">
        <v>91784</v>
      </c>
      <c r="B3887" s="711" t="s">
        <v>3182</v>
      </c>
      <c r="C3887" s="711" t="s">
        <v>585</v>
      </c>
      <c r="D3887" s="711" t="s">
        <v>5884</v>
      </c>
      <c r="E3887" s="713">
        <v>36.28</v>
      </c>
    </row>
    <row r="3888" spans="1:5">
      <c r="A3888" s="712">
        <v>91785</v>
      </c>
      <c r="B3888" s="711" t="s">
        <v>3183</v>
      </c>
      <c r="C3888" s="711" t="s">
        <v>585</v>
      </c>
      <c r="D3888" s="711" t="s">
        <v>5883</v>
      </c>
      <c r="E3888" s="713">
        <v>36.01</v>
      </c>
    </row>
    <row r="3889" spans="1:5">
      <c r="A3889" s="712">
        <v>91786</v>
      </c>
      <c r="B3889" s="711" t="s">
        <v>3184</v>
      </c>
      <c r="C3889" s="711" t="s">
        <v>585</v>
      </c>
      <c r="D3889" s="711" t="s">
        <v>5883</v>
      </c>
      <c r="E3889" s="713">
        <v>26.25</v>
      </c>
    </row>
    <row r="3890" spans="1:5">
      <c r="A3890" s="712">
        <v>91787</v>
      </c>
      <c r="B3890" s="711" t="s">
        <v>3185</v>
      </c>
      <c r="C3890" s="711" t="s">
        <v>585</v>
      </c>
      <c r="D3890" s="711" t="s">
        <v>5883</v>
      </c>
      <c r="E3890" s="713">
        <v>30.51</v>
      </c>
    </row>
    <row r="3891" spans="1:5">
      <c r="A3891" s="712">
        <v>91788</v>
      </c>
      <c r="B3891" s="711" t="s">
        <v>3186</v>
      </c>
      <c r="C3891" s="711" t="s">
        <v>585</v>
      </c>
      <c r="D3891" s="711" t="s">
        <v>5883</v>
      </c>
      <c r="E3891" s="713">
        <v>38.630000000000003</v>
      </c>
    </row>
    <row r="3892" spans="1:5">
      <c r="A3892" s="712">
        <v>91789</v>
      </c>
      <c r="B3892" s="711" t="s">
        <v>3187</v>
      </c>
      <c r="C3892" s="711" t="s">
        <v>585</v>
      </c>
      <c r="D3892" s="711" t="s">
        <v>5884</v>
      </c>
      <c r="E3892" s="713">
        <v>41.73</v>
      </c>
    </row>
    <row r="3893" spans="1:5">
      <c r="A3893" s="712">
        <v>91790</v>
      </c>
      <c r="B3893" s="711" t="s">
        <v>3188</v>
      </c>
      <c r="C3893" s="711" t="s">
        <v>585</v>
      </c>
      <c r="D3893" s="711" t="s">
        <v>5883</v>
      </c>
      <c r="E3893" s="713">
        <v>63.17</v>
      </c>
    </row>
    <row r="3894" spans="1:5">
      <c r="A3894" s="712">
        <v>91791</v>
      </c>
      <c r="B3894" s="711" t="s">
        <v>3189</v>
      </c>
      <c r="C3894" s="711" t="s">
        <v>585</v>
      </c>
      <c r="D3894" s="711" t="s">
        <v>5883</v>
      </c>
      <c r="E3894" s="713">
        <v>85.64</v>
      </c>
    </row>
    <row r="3895" spans="1:5">
      <c r="A3895" s="712">
        <v>91792</v>
      </c>
      <c r="B3895" s="711" t="s">
        <v>3190</v>
      </c>
      <c r="C3895" s="711" t="s">
        <v>585</v>
      </c>
      <c r="D3895" s="711" t="s">
        <v>5883</v>
      </c>
      <c r="E3895" s="713">
        <v>48.51</v>
      </c>
    </row>
    <row r="3896" spans="1:5">
      <c r="A3896" s="712">
        <v>91793</v>
      </c>
      <c r="B3896" s="711" t="s">
        <v>3191</v>
      </c>
      <c r="C3896" s="711" t="s">
        <v>585</v>
      </c>
      <c r="D3896" s="711" t="s">
        <v>5883</v>
      </c>
      <c r="E3896" s="713">
        <v>73.599999999999994</v>
      </c>
    </row>
    <row r="3897" spans="1:5">
      <c r="A3897" s="712">
        <v>91794</v>
      </c>
      <c r="B3897" s="711" t="s">
        <v>3192</v>
      </c>
      <c r="C3897" s="711" t="s">
        <v>585</v>
      </c>
      <c r="D3897" s="711" t="s">
        <v>5883</v>
      </c>
      <c r="E3897" s="713">
        <v>36.17</v>
      </c>
    </row>
    <row r="3898" spans="1:5">
      <c r="A3898" s="712">
        <v>91795</v>
      </c>
      <c r="B3898" s="711" t="s">
        <v>3193</v>
      </c>
      <c r="C3898" s="711" t="s">
        <v>585</v>
      </c>
      <c r="D3898" s="711" t="s">
        <v>5883</v>
      </c>
      <c r="E3898" s="713">
        <v>60.23</v>
      </c>
    </row>
    <row r="3899" spans="1:5">
      <c r="A3899" s="712">
        <v>91796</v>
      </c>
      <c r="B3899" s="711" t="s">
        <v>3194</v>
      </c>
      <c r="C3899" s="711" t="s">
        <v>585</v>
      </c>
      <c r="D3899" s="711" t="s">
        <v>5884</v>
      </c>
      <c r="E3899" s="713">
        <v>65.72</v>
      </c>
    </row>
    <row r="3900" spans="1:5">
      <c r="A3900" s="712">
        <v>92275</v>
      </c>
      <c r="B3900" s="711" t="s">
        <v>3195</v>
      </c>
      <c r="C3900" s="711" t="s">
        <v>585</v>
      </c>
      <c r="D3900" s="711" t="s">
        <v>5883</v>
      </c>
      <c r="E3900" s="713">
        <v>39.57</v>
      </c>
    </row>
    <row r="3901" spans="1:5">
      <c r="A3901" s="712">
        <v>92276</v>
      </c>
      <c r="B3901" s="711" t="s">
        <v>3196</v>
      </c>
      <c r="C3901" s="711" t="s">
        <v>585</v>
      </c>
      <c r="D3901" s="711" t="s">
        <v>5883</v>
      </c>
      <c r="E3901" s="713">
        <v>50.1</v>
      </c>
    </row>
    <row r="3902" spans="1:5">
      <c r="A3902" s="712">
        <v>92277</v>
      </c>
      <c r="B3902" s="711" t="s">
        <v>3197</v>
      </c>
      <c r="C3902" s="711" t="s">
        <v>585</v>
      </c>
      <c r="D3902" s="711" t="s">
        <v>5883</v>
      </c>
      <c r="E3902" s="713">
        <v>72.19</v>
      </c>
    </row>
    <row r="3903" spans="1:5">
      <c r="A3903" s="712">
        <v>92278</v>
      </c>
      <c r="B3903" s="711" t="s">
        <v>3198</v>
      </c>
      <c r="C3903" s="711" t="s">
        <v>585</v>
      </c>
      <c r="D3903" s="711" t="s">
        <v>5883</v>
      </c>
      <c r="E3903" s="713">
        <v>97</v>
      </c>
    </row>
    <row r="3904" spans="1:5">
      <c r="A3904" s="712">
        <v>92279</v>
      </c>
      <c r="B3904" s="711" t="s">
        <v>3199</v>
      </c>
      <c r="C3904" s="711" t="s">
        <v>585</v>
      </c>
      <c r="D3904" s="711" t="s">
        <v>5883</v>
      </c>
      <c r="E3904" s="713">
        <v>140.1</v>
      </c>
    </row>
    <row r="3905" spans="1:5">
      <c r="A3905" s="712">
        <v>92280</v>
      </c>
      <c r="B3905" s="711" t="s">
        <v>3200</v>
      </c>
      <c r="C3905" s="711" t="s">
        <v>585</v>
      </c>
      <c r="D3905" s="711" t="s">
        <v>5883</v>
      </c>
      <c r="E3905" s="713">
        <v>196.6</v>
      </c>
    </row>
    <row r="3906" spans="1:5">
      <c r="A3906" s="712">
        <v>92281</v>
      </c>
      <c r="B3906" s="711" t="s">
        <v>3201</v>
      </c>
      <c r="C3906" s="711" t="s">
        <v>585</v>
      </c>
      <c r="D3906" s="711" t="s">
        <v>5883</v>
      </c>
      <c r="E3906" s="713">
        <v>109.46</v>
      </c>
    </row>
    <row r="3907" spans="1:5">
      <c r="A3907" s="712">
        <v>92282</v>
      </c>
      <c r="B3907" s="711" t="s">
        <v>3202</v>
      </c>
      <c r="C3907" s="711" t="s">
        <v>585</v>
      </c>
      <c r="D3907" s="711" t="s">
        <v>5883</v>
      </c>
      <c r="E3907" s="713">
        <v>122.79</v>
      </c>
    </row>
    <row r="3908" spans="1:5">
      <c r="A3908" s="712">
        <v>92283</v>
      </c>
      <c r="B3908" s="711" t="s">
        <v>3203</v>
      </c>
      <c r="C3908" s="711" t="s">
        <v>585</v>
      </c>
      <c r="D3908" s="711" t="s">
        <v>5883</v>
      </c>
      <c r="E3908" s="713">
        <v>164.12</v>
      </c>
    </row>
    <row r="3909" spans="1:5">
      <c r="A3909" s="712">
        <v>92284</v>
      </c>
      <c r="B3909" s="711" t="s">
        <v>3204</v>
      </c>
      <c r="C3909" s="711" t="s">
        <v>585</v>
      </c>
      <c r="D3909" s="711" t="s">
        <v>5883</v>
      </c>
      <c r="E3909" s="713">
        <v>201.83</v>
      </c>
    </row>
    <row r="3910" spans="1:5">
      <c r="A3910" s="712">
        <v>92285</v>
      </c>
      <c r="B3910" s="711" t="s">
        <v>3205</v>
      </c>
      <c r="C3910" s="711" t="s">
        <v>585</v>
      </c>
      <c r="D3910" s="711" t="s">
        <v>5883</v>
      </c>
      <c r="E3910" s="713">
        <v>265.38</v>
      </c>
    </row>
    <row r="3911" spans="1:5">
      <c r="A3911" s="712">
        <v>92286</v>
      </c>
      <c r="B3911" s="711" t="s">
        <v>3206</v>
      </c>
      <c r="C3911" s="711" t="s">
        <v>585</v>
      </c>
      <c r="D3911" s="711" t="s">
        <v>5883</v>
      </c>
      <c r="E3911" s="713">
        <v>323.63</v>
      </c>
    </row>
    <row r="3912" spans="1:5">
      <c r="A3912" s="712">
        <v>92305</v>
      </c>
      <c r="B3912" s="711" t="s">
        <v>3207</v>
      </c>
      <c r="C3912" s="711" t="s">
        <v>585</v>
      </c>
      <c r="D3912" s="711" t="s">
        <v>5883</v>
      </c>
      <c r="E3912" s="713">
        <v>26.56</v>
      </c>
    </row>
    <row r="3913" spans="1:5">
      <c r="A3913" s="712">
        <v>92306</v>
      </c>
      <c r="B3913" s="711" t="s">
        <v>3208</v>
      </c>
      <c r="C3913" s="711" t="s">
        <v>585</v>
      </c>
      <c r="D3913" s="711" t="s">
        <v>5883</v>
      </c>
      <c r="E3913" s="713">
        <v>43.11</v>
      </c>
    </row>
    <row r="3914" spans="1:5">
      <c r="A3914" s="712">
        <v>92307</v>
      </c>
      <c r="B3914" s="711" t="s">
        <v>3209</v>
      </c>
      <c r="C3914" s="711" t="s">
        <v>585</v>
      </c>
      <c r="D3914" s="711" t="s">
        <v>5883</v>
      </c>
      <c r="E3914" s="713">
        <v>53.89</v>
      </c>
    </row>
    <row r="3915" spans="1:5">
      <c r="A3915" s="712">
        <v>92308</v>
      </c>
      <c r="B3915" s="711" t="s">
        <v>3210</v>
      </c>
      <c r="C3915" s="711" t="s">
        <v>585</v>
      </c>
      <c r="D3915" s="711" t="s">
        <v>5883</v>
      </c>
      <c r="E3915" s="713">
        <v>43.09</v>
      </c>
    </row>
    <row r="3916" spans="1:5">
      <c r="A3916" s="712">
        <v>92309</v>
      </c>
      <c r="B3916" s="711" t="s">
        <v>3211</v>
      </c>
      <c r="C3916" s="711" t="s">
        <v>585</v>
      </c>
      <c r="D3916" s="711" t="s">
        <v>5883</v>
      </c>
      <c r="E3916" s="713">
        <v>114.79</v>
      </c>
    </row>
    <row r="3917" spans="1:5">
      <c r="A3917" s="712">
        <v>92310</v>
      </c>
      <c r="B3917" s="711" t="s">
        <v>3212</v>
      </c>
      <c r="C3917" s="711" t="s">
        <v>585</v>
      </c>
      <c r="D3917" s="711" t="s">
        <v>5883</v>
      </c>
      <c r="E3917" s="713">
        <v>128.41</v>
      </c>
    </row>
    <row r="3918" spans="1:5">
      <c r="A3918" s="712">
        <v>92320</v>
      </c>
      <c r="B3918" s="711" t="s">
        <v>3213</v>
      </c>
      <c r="C3918" s="711" t="s">
        <v>585</v>
      </c>
      <c r="D3918" s="711" t="s">
        <v>5883</v>
      </c>
      <c r="E3918" s="713">
        <v>34.33</v>
      </c>
    </row>
    <row r="3919" spans="1:5">
      <c r="A3919" s="712">
        <v>92321</v>
      </c>
      <c r="B3919" s="711" t="s">
        <v>3214</v>
      </c>
      <c r="C3919" s="711" t="s">
        <v>585</v>
      </c>
      <c r="D3919" s="711" t="s">
        <v>5883</v>
      </c>
      <c r="E3919" s="713">
        <v>56.47</v>
      </c>
    </row>
    <row r="3920" spans="1:5">
      <c r="A3920" s="712">
        <v>92322</v>
      </c>
      <c r="B3920" s="711" t="s">
        <v>3215</v>
      </c>
      <c r="C3920" s="711" t="s">
        <v>585</v>
      </c>
      <c r="D3920" s="711" t="s">
        <v>5883</v>
      </c>
      <c r="E3920" s="713">
        <v>72.09</v>
      </c>
    </row>
    <row r="3921" spans="1:5">
      <c r="A3921" s="712">
        <v>92323</v>
      </c>
      <c r="B3921" s="711" t="s">
        <v>3216</v>
      </c>
      <c r="C3921" s="711" t="s">
        <v>585</v>
      </c>
      <c r="D3921" s="711" t="s">
        <v>5883</v>
      </c>
      <c r="E3921" s="713">
        <v>49</v>
      </c>
    </row>
    <row r="3922" spans="1:5">
      <c r="A3922" s="712">
        <v>92324</v>
      </c>
      <c r="B3922" s="711" t="s">
        <v>3217</v>
      </c>
      <c r="C3922" s="711" t="s">
        <v>585</v>
      </c>
      <c r="D3922" s="711" t="s">
        <v>5883</v>
      </c>
      <c r="E3922" s="713">
        <v>126.28</v>
      </c>
    </row>
    <row r="3923" spans="1:5">
      <c r="A3923" s="712">
        <v>92325</v>
      </c>
      <c r="B3923" s="711" t="s">
        <v>3218</v>
      </c>
      <c r="C3923" s="711" t="s">
        <v>585</v>
      </c>
      <c r="D3923" s="711" t="s">
        <v>5883</v>
      </c>
      <c r="E3923" s="713">
        <v>144.72</v>
      </c>
    </row>
    <row r="3924" spans="1:5">
      <c r="A3924" s="712">
        <v>92335</v>
      </c>
      <c r="B3924" s="711" t="s">
        <v>6739</v>
      </c>
      <c r="C3924" s="711" t="s">
        <v>585</v>
      </c>
      <c r="D3924" s="711" t="s">
        <v>5883</v>
      </c>
      <c r="E3924" s="713">
        <v>74.94</v>
      </c>
    </row>
    <row r="3925" spans="1:5">
      <c r="A3925" s="712">
        <v>92336</v>
      </c>
      <c r="B3925" s="711" t="s">
        <v>6740</v>
      </c>
      <c r="C3925" s="711" t="s">
        <v>585</v>
      </c>
      <c r="D3925" s="711" t="s">
        <v>5883</v>
      </c>
      <c r="E3925" s="713">
        <v>92.15</v>
      </c>
    </row>
    <row r="3926" spans="1:5">
      <c r="A3926" s="712">
        <v>92337</v>
      </c>
      <c r="B3926" s="711" t="s">
        <v>6741</v>
      </c>
      <c r="C3926" s="711" t="s">
        <v>585</v>
      </c>
      <c r="D3926" s="711" t="s">
        <v>5883</v>
      </c>
      <c r="E3926" s="713">
        <v>121.61</v>
      </c>
    </row>
    <row r="3927" spans="1:5">
      <c r="A3927" s="712">
        <v>92338</v>
      </c>
      <c r="B3927" s="711" t="s">
        <v>6742</v>
      </c>
      <c r="C3927" s="711" t="s">
        <v>585</v>
      </c>
      <c r="D3927" s="711" t="s">
        <v>5883</v>
      </c>
      <c r="E3927" s="713">
        <v>96.62</v>
      </c>
    </row>
    <row r="3928" spans="1:5">
      <c r="A3928" s="712">
        <v>92339</v>
      </c>
      <c r="B3928" s="711" t="s">
        <v>6743</v>
      </c>
      <c r="C3928" s="711" t="s">
        <v>585</v>
      </c>
      <c r="D3928" s="711" t="s">
        <v>5883</v>
      </c>
      <c r="E3928" s="713">
        <v>145.35</v>
      </c>
    </row>
    <row r="3929" spans="1:5">
      <c r="A3929" s="712">
        <v>92341</v>
      </c>
      <c r="B3929" s="711" t="s">
        <v>6744</v>
      </c>
      <c r="C3929" s="711" t="s">
        <v>585</v>
      </c>
      <c r="D3929" s="711" t="s">
        <v>5883</v>
      </c>
      <c r="E3929" s="713">
        <v>82.69</v>
      </c>
    </row>
    <row r="3930" spans="1:5">
      <c r="A3930" s="712">
        <v>92342</v>
      </c>
      <c r="B3930" s="711" t="s">
        <v>6745</v>
      </c>
      <c r="C3930" s="711" t="s">
        <v>585</v>
      </c>
      <c r="D3930" s="711" t="s">
        <v>5883</v>
      </c>
      <c r="E3930" s="713">
        <v>99.96</v>
      </c>
    </row>
    <row r="3931" spans="1:5">
      <c r="A3931" s="712">
        <v>92343</v>
      </c>
      <c r="B3931" s="711" t="s">
        <v>6746</v>
      </c>
      <c r="C3931" s="711" t="s">
        <v>585</v>
      </c>
      <c r="D3931" s="711" t="s">
        <v>5883</v>
      </c>
      <c r="E3931" s="713">
        <v>129.47999999999999</v>
      </c>
    </row>
    <row r="3932" spans="1:5">
      <c r="A3932" s="712">
        <v>92359</v>
      </c>
      <c r="B3932" s="711" t="s">
        <v>6747</v>
      </c>
      <c r="C3932" s="711" t="s">
        <v>585</v>
      </c>
      <c r="D3932" s="711" t="s">
        <v>5883</v>
      </c>
      <c r="E3932" s="713">
        <v>44.59</v>
      </c>
    </row>
    <row r="3933" spans="1:5">
      <c r="A3933" s="712">
        <v>92360</v>
      </c>
      <c r="B3933" s="711" t="s">
        <v>6748</v>
      </c>
      <c r="C3933" s="711" t="s">
        <v>585</v>
      </c>
      <c r="D3933" s="711" t="s">
        <v>5883</v>
      </c>
      <c r="E3933" s="713">
        <v>59.59</v>
      </c>
    </row>
    <row r="3934" spans="1:5">
      <c r="A3934" s="712">
        <v>92361</v>
      </c>
      <c r="B3934" s="711" t="s">
        <v>6749</v>
      </c>
      <c r="C3934" s="711" t="s">
        <v>585</v>
      </c>
      <c r="D3934" s="711" t="s">
        <v>5883</v>
      </c>
      <c r="E3934" s="713">
        <v>80.53</v>
      </c>
    </row>
    <row r="3935" spans="1:5">
      <c r="A3935" s="712">
        <v>92362</v>
      </c>
      <c r="B3935" s="711" t="s">
        <v>6750</v>
      </c>
      <c r="C3935" s="711" t="s">
        <v>585</v>
      </c>
      <c r="D3935" s="711" t="s">
        <v>5883</v>
      </c>
      <c r="E3935" s="713">
        <v>128.62</v>
      </c>
    </row>
    <row r="3936" spans="1:5">
      <c r="A3936" s="712">
        <v>92364</v>
      </c>
      <c r="B3936" s="711" t="s">
        <v>6751</v>
      </c>
      <c r="C3936" s="711" t="s">
        <v>585</v>
      </c>
      <c r="D3936" s="711" t="s">
        <v>5883</v>
      </c>
      <c r="E3936" s="713">
        <v>45.44</v>
      </c>
    </row>
    <row r="3937" spans="1:5">
      <c r="A3937" s="712">
        <v>92365</v>
      </c>
      <c r="B3937" s="711" t="s">
        <v>6752</v>
      </c>
      <c r="C3937" s="711" t="s">
        <v>585</v>
      </c>
      <c r="D3937" s="711" t="s">
        <v>5883</v>
      </c>
      <c r="E3937" s="713">
        <v>52.32</v>
      </c>
    </row>
    <row r="3938" spans="1:5">
      <c r="A3938" s="712">
        <v>92366</v>
      </c>
      <c r="B3938" s="711" t="s">
        <v>6753</v>
      </c>
      <c r="C3938" s="711" t="s">
        <v>585</v>
      </c>
      <c r="D3938" s="711" t="s">
        <v>5883</v>
      </c>
      <c r="E3938" s="713">
        <v>73.099999999999994</v>
      </c>
    </row>
    <row r="3939" spans="1:5">
      <c r="A3939" s="712">
        <v>92367</v>
      </c>
      <c r="B3939" s="711" t="s">
        <v>6754</v>
      </c>
      <c r="C3939" s="711" t="s">
        <v>585</v>
      </c>
      <c r="D3939" s="711" t="s">
        <v>5883</v>
      </c>
      <c r="E3939" s="713">
        <v>89.93</v>
      </c>
    </row>
    <row r="3940" spans="1:5">
      <c r="A3940" s="712">
        <v>92368</v>
      </c>
      <c r="B3940" s="711" t="s">
        <v>6755</v>
      </c>
      <c r="C3940" s="711" t="s">
        <v>585</v>
      </c>
      <c r="D3940" s="711" t="s">
        <v>5883</v>
      </c>
      <c r="E3940" s="713">
        <v>119.05</v>
      </c>
    </row>
    <row r="3941" spans="1:5">
      <c r="A3941" s="712">
        <v>92645</v>
      </c>
      <c r="B3941" s="711" t="s">
        <v>6756</v>
      </c>
      <c r="C3941" s="711" t="s">
        <v>585</v>
      </c>
      <c r="D3941" s="711" t="s">
        <v>5883</v>
      </c>
      <c r="E3941" s="713">
        <v>47.49</v>
      </c>
    </row>
    <row r="3942" spans="1:5">
      <c r="A3942" s="712">
        <v>92646</v>
      </c>
      <c r="B3942" s="711" t="s">
        <v>6757</v>
      </c>
      <c r="C3942" s="711" t="s">
        <v>585</v>
      </c>
      <c r="D3942" s="711" t="s">
        <v>5883</v>
      </c>
      <c r="E3942" s="713">
        <v>62.48</v>
      </c>
    </row>
    <row r="3943" spans="1:5">
      <c r="A3943" s="712">
        <v>92648</v>
      </c>
      <c r="B3943" s="711" t="s">
        <v>6758</v>
      </c>
      <c r="C3943" s="711" t="s">
        <v>585</v>
      </c>
      <c r="D3943" s="711" t="s">
        <v>5883</v>
      </c>
      <c r="E3943" s="713">
        <v>68.42</v>
      </c>
    </row>
    <row r="3944" spans="1:5">
      <c r="A3944" s="712">
        <v>92649</v>
      </c>
      <c r="B3944" s="711" t="s">
        <v>6759</v>
      </c>
      <c r="C3944" s="711" t="s">
        <v>585</v>
      </c>
      <c r="D3944" s="711" t="s">
        <v>5883</v>
      </c>
      <c r="E3944" s="713">
        <v>83.42</v>
      </c>
    </row>
    <row r="3945" spans="1:5">
      <c r="A3945" s="712">
        <v>92650</v>
      </c>
      <c r="B3945" s="711" t="s">
        <v>6760</v>
      </c>
      <c r="C3945" s="711" t="s">
        <v>585</v>
      </c>
      <c r="D3945" s="711" t="s">
        <v>5883</v>
      </c>
      <c r="E3945" s="713">
        <v>131.51</v>
      </c>
    </row>
    <row r="3946" spans="1:5">
      <c r="A3946" s="712">
        <v>92652</v>
      </c>
      <c r="B3946" s="711" t="s">
        <v>6761</v>
      </c>
      <c r="C3946" s="711" t="s">
        <v>585</v>
      </c>
      <c r="D3946" s="711" t="s">
        <v>5883</v>
      </c>
      <c r="E3946" s="713">
        <v>48.98</v>
      </c>
    </row>
    <row r="3947" spans="1:5">
      <c r="A3947" s="712">
        <v>92653</v>
      </c>
      <c r="B3947" s="711" t="s">
        <v>6762</v>
      </c>
      <c r="C3947" s="711" t="s">
        <v>585</v>
      </c>
      <c r="D3947" s="711" t="s">
        <v>5883</v>
      </c>
      <c r="E3947" s="713">
        <v>55.9</v>
      </c>
    </row>
    <row r="3948" spans="1:5">
      <c r="A3948" s="712">
        <v>92654</v>
      </c>
      <c r="B3948" s="711" t="s">
        <v>6763</v>
      </c>
      <c r="C3948" s="711" t="s">
        <v>585</v>
      </c>
      <c r="D3948" s="711" t="s">
        <v>5883</v>
      </c>
      <c r="E3948" s="713">
        <v>76.66</v>
      </c>
    </row>
    <row r="3949" spans="1:5">
      <c r="A3949" s="712">
        <v>92655</v>
      </c>
      <c r="B3949" s="711" t="s">
        <v>6764</v>
      </c>
      <c r="C3949" s="711" t="s">
        <v>585</v>
      </c>
      <c r="D3949" s="711" t="s">
        <v>5883</v>
      </c>
      <c r="E3949" s="713">
        <v>93.58</v>
      </c>
    </row>
    <row r="3950" spans="1:5">
      <c r="A3950" s="712">
        <v>92656</v>
      </c>
      <c r="B3950" s="711" t="s">
        <v>6765</v>
      </c>
      <c r="C3950" s="711" t="s">
        <v>585</v>
      </c>
      <c r="D3950" s="711" t="s">
        <v>5883</v>
      </c>
      <c r="E3950" s="713">
        <v>122.7</v>
      </c>
    </row>
    <row r="3951" spans="1:5">
      <c r="A3951" s="712">
        <v>92687</v>
      </c>
      <c r="B3951" s="711" t="s">
        <v>6766</v>
      </c>
      <c r="C3951" s="711" t="s">
        <v>585</v>
      </c>
      <c r="D3951" s="711" t="s">
        <v>5883</v>
      </c>
      <c r="E3951" s="713">
        <v>22.75</v>
      </c>
    </row>
    <row r="3952" spans="1:5">
      <c r="A3952" s="712">
        <v>92688</v>
      </c>
      <c r="B3952" s="711" t="s">
        <v>6767</v>
      </c>
      <c r="C3952" s="711" t="s">
        <v>585</v>
      </c>
      <c r="D3952" s="711" t="s">
        <v>5883</v>
      </c>
      <c r="E3952" s="713">
        <v>31.65</v>
      </c>
    </row>
    <row r="3953" spans="1:5">
      <c r="A3953" s="712">
        <v>92689</v>
      </c>
      <c r="B3953" s="711" t="s">
        <v>6768</v>
      </c>
      <c r="C3953" s="711" t="s">
        <v>585</v>
      </c>
      <c r="D3953" s="711" t="s">
        <v>5883</v>
      </c>
      <c r="E3953" s="713">
        <v>33.75</v>
      </c>
    </row>
    <row r="3954" spans="1:5">
      <c r="A3954" s="712">
        <v>92690</v>
      </c>
      <c r="B3954" s="711" t="s">
        <v>6769</v>
      </c>
      <c r="C3954" s="711" t="s">
        <v>585</v>
      </c>
      <c r="D3954" s="711" t="s">
        <v>5883</v>
      </c>
      <c r="E3954" s="713">
        <v>48.39</v>
      </c>
    </row>
    <row r="3955" spans="1:5">
      <c r="A3955" s="712">
        <v>92691</v>
      </c>
      <c r="B3955" s="711" t="s">
        <v>6770</v>
      </c>
      <c r="C3955" s="711" t="s">
        <v>585</v>
      </c>
      <c r="D3955" s="711" t="s">
        <v>5883</v>
      </c>
      <c r="E3955" s="713">
        <v>63.82</v>
      </c>
    </row>
    <row r="3956" spans="1:5">
      <c r="A3956" s="712">
        <v>94462</v>
      </c>
      <c r="B3956" s="711" t="s">
        <v>3219</v>
      </c>
      <c r="C3956" s="711" t="s">
        <v>585</v>
      </c>
      <c r="D3956" s="711" t="s">
        <v>5883</v>
      </c>
      <c r="E3956" s="713">
        <v>81.33</v>
      </c>
    </row>
    <row r="3957" spans="1:5">
      <c r="A3957" s="712">
        <v>94463</v>
      </c>
      <c r="B3957" s="711" t="s">
        <v>3220</v>
      </c>
      <c r="C3957" s="711" t="s">
        <v>585</v>
      </c>
      <c r="D3957" s="711" t="s">
        <v>5883</v>
      </c>
      <c r="E3957" s="713">
        <v>95.83</v>
      </c>
    </row>
    <row r="3958" spans="1:5">
      <c r="A3958" s="712">
        <v>94464</v>
      </c>
      <c r="B3958" s="711" t="s">
        <v>3221</v>
      </c>
      <c r="C3958" s="711" t="s">
        <v>585</v>
      </c>
      <c r="D3958" s="711" t="s">
        <v>5883</v>
      </c>
      <c r="E3958" s="713">
        <v>135.43</v>
      </c>
    </row>
    <row r="3959" spans="1:5">
      <c r="A3959" s="712">
        <v>94602</v>
      </c>
      <c r="B3959" s="711" t="s">
        <v>3222</v>
      </c>
      <c r="C3959" s="711" t="s">
        <v>585</v>
      </c>
      <c r="D3959" s="711" t="s">
        <v>5883</v>
      </c>
      <c r="E3959" s="713">
        <v>152.30000000000001</v>
      </c>
    </row>
    <row r="3960" spans="1:5">
      <c r="A3960" s="712">
        <v>94603</v>
      </c>
      <c r="B3960" s="711" t="s">
        <v>3223</v>
      </c>
      <c r="C3960" s="711" t="s">
        <v>585</v>
      </c>
      <c r="D3960" s="711" t="s">
        <v>5883</v>
      </c>
      <c r="E3960" s="713">
        <v>204.4</v>
      </c>
    </row>
    <row r="3961" spans="1:5">
      <c r="A3961" s="712">
        <v>94604</v>
      </c>
      <c r="B3961" s="711" t="s">
        <v>3224</v>
      </c>
      <c r="C3961" s="711" t="s">
        <v>585</v>
      </c>
      <c r="D3961" s="711" t="s">
        <v>5883</v>
      </c>
      <c r="E3961" s="713">
        <v>279.07</v>
      </c>
    </row>
    <row r="3962" spans="1:5">
      <c r="A3962" s="712">
        <v>94605</v>
      </c>
      <c r="B3962" s="711" t="s">
        <v>3225</v>
      </c>
      <c r="C3962" s="711" t="s">
        <v>585</v>
      </c>
      <c r="D3962" s="711" t="s">
        <v>5883</v>
      </c>
      <c r="E3962" s="713">
        <v>398.65</v>
      </c>
    </row>
    <row r="3963" spans="1:5">
      <c r="A3963" s="712">
        <v>94648</v>
      </c>
      <c r="B3963" s="711" t="s">
        <v>3226</v>
      </c>
      <c r="C3963" s="711" t="s">
        <v>585</v>
      </c>
      <c r="D3963" s="711" t="s">
        <v>5884</v>
      </c>
      <c r="E3963" s="713">
        <v>8.92</v>
      </c>
    </row>
    <row r="3964" spans="1:5">
      <c r="A3964" s="712">
        <v>94649</v>
      </c>
      <c r="B3964" s="711" t="s">
        <v>3227</v>
      </c>
      <c r="C3964" s="711" t="s">
        <v>585</v>
      </c>
      <c r="D3964" s="711" t="s">
        <v>5884</v>
      </c>
      <c r="E3964" s="713">
        <v>14</v>
      </c>
    </row>
    <row r="3965" spans="1:5">
      <c r="A3965" s="712">
        <v>94650</v>
      </c>
      <c r="B3965" s="711" t="s">
        <v>3228</v>
      </c>
      <c r="C3965" s="711" t="s">
        <v>585</v>
      </c>
      <c r="D3965" s="711" t="s">
        <v>5884</v>
      </c>
      <c r="E3965" s="713">
        <v>20.03</v>
      </c>
    </row>
    <row r="3966" spans="1:5">
      <c r="A3966" s="712">
        <v>94651</v>
      </c>
      <c r="B3966" s="711" t="s">
        <v>3229</v>
      </c>
      <c r="C3966" s="711" t="s">
        <v>585</v>
      </c>
      <c r="D3966" s="711" t="s">
        <v>5884</v>
      </c>
      <c r="E3966" s="713">
        <v>21.94</v>
      </c>
    </row>
    <row r="3967" spans="1:5">
      <c r="A3967" s="712">
        <v>94652</v>
      </c>
      <c r="B3967" s="711" t="s">
        <v>3230</v>
      </c>
      <c r="C3967" s="711" t="s">
        <v>585</v>
      </c>
      <c r="D3967" s="711" t="s">
        <v>5884</v>
      </c>
      <c r="E3967" s="713">
        <v>35.69</v>
      </c>
    </row>
    <row r="3968" spans="1:5">
      <c r="A3968" s="712">
        <v>94653</v>
      </c>
      <c r="B3968" s="711" t="s">
        <v>3231</v>
      </c>
      <c r="C3968" s="711" t="s">
        <v>585</v>
      </c>
      <c r="D3968" s="711" t="s">
        <v>5884</v>
      </c>
      <c r="E3968" s="713">
        <v>52.22</v>
      </c>
    </row>
    <row r="3969" spans="1:5">
      <c r="A3969" s="712">
        <v>94654</v>
      </c>
      <c r="B3969" s="711" t="s">
        <v>3232</v>
      </c>
      <c r="C3969" s="711" t="s">
        <v>585</v>
      </c>
      <c r="D3969" s="711" t="s">
        <v>5884</v>
      </c>
      <c r="E3969" s="713">
        <v>68.37</v>
      </c>
    </row>
    <row r="3970" spans="1:5">
      <c r="A3970" s="712">
        <v>94655</v>
      </c>
      <c r="B3970" s="711" t="s">
        <v>3233</v>
      </c>
      <c r="C3970" s="711" t="s">
        <v>585</v>
      </c>
      <c r="D3970" s="711" t="s">
        <v>5884</v>
      </c>
      <c r="E3970" s="713">
        <v>97.8</v>
      </c>
    </row>
    <row r="3971" spans="1:5">
      <c r="A3971" s="712">
        <v>94716</v>
      </c>
      <c r="B3971" s="711" t="s">
        <v>3234</v>
      </c>
      <c r="C3971" s="711" t="s">
        <v>585</v>
      </c>
      <c r="D3971" s="711" t="s">
        <v>5884</v>
      </c>
      <c r="E3971" s="713">
        <v>18.34</v>
      </c>
    </row>
    <row r="3972" spans="1:5">
      <c r="A3972" s="712">
        <v>94717</v>
      </c>
      <c r="B3972" s="711" t="s">
        <v>3235</v>
      </c>
      <c r="C3972" s="711" t="s">
        <v>585</v>
      </c>
      <c r="D3972" s="711" t="s">
        <v>5884</v>
      </c>
      <c r="E3972" s="713">
        <v>26.72</v>
      </c>
    </row>
    <row r="3973" spans="1:5">
      <c r="A3973" s="712">
        <v>94718</v>
      </c>
      <c r="B3973" s="711" t="s">
        <v>3236</v>
      </c>
      <c r="C3973" s="711" t="s">
        <v>585</v>
      </c>
      <c r="D3973" s="711" t="s">
        <v>5884</v>
      </c>
      <c r="E3973" s="713">
        <v>33.1</v>
      </c>
    </row>
    <row r="3974" spans="1:5">
      <c r="A3974" s="712">
        <v>94719</v>
      </c>
      <c r="B3974" s="711" t="s">
        <v>3237</v>
      </c>
      <c r="C3974" s="711" t="s">
        <v>585</v>
      </c>
      <c r="D3974" s="711" t="s">
        <v>5884</v>
      </c>
      <c r="E3974" s="713">
        <v>43.15</v>
      </c>
    </row>
    <row r="3975" spans="1:5">
      <c r="A3975" s="712">
        <v>94720</v>
      </c>
      <c r="B3975" s="711" t="s">
        <v>3238</v>
      </c>
      <c r="C3975" s="711" t="s">
        <v>585</v>
      </c>
      <c r="D3975" s="711" t="s">
        <v>5884</v>
      </c>
      <c r="E3975" s="713">
        <v>65.290000000000006</v>
      </c>
    </row>
    <row r="3976" spans="1:5">
      <c r="A3976" s="712">
        <v>94721</v>
      </c>
      <c r="B3976" s="711" t="s">
        <v>3239</v>
      </c>
      <c r="C3976" s="711" t="s">
        <v>585</v>
      </c>
      <c r="D3976" s="711" t="s">
        <v>5884</v>
      </c>
      <c r="E3976" s="713">
        <v>94.73</v>
      </c>
    </row>
    <row r="3977" spans="1:5">
      <c r="A3977" s="712">
        <v>94722</v>
      </c>
      <c r="B3977" s="711" t="s">
        <v>3240</v>
      </c>
      <c r="C3977" s="711" t="s">
        <v>585</v>
      </c>
      <c r="D3977" s="711" t="s">
        <v>5884</v>
      </c>
      <c r="E3977" s="713">
        <v>165.43</v>
      </c>
    </row>
    <row r="3978" spans="1:5">
      <c r="A3978" s="712">
        <v>95697</v>
      </c>
      <c r="B3978" s="711" t="s">
        <v>6771</v>
      </c>
      <c r="C3978" s="711" t="s">
        <v>585</v>
      </c>
      <c r="D3978" s="711" t="s">
        <v>5883</v>
      </c>
      <c r="E3978" s="713">
        <v>65.53</v>
      </c>
    </row>
    <row r="3979" spans="1:5">
      <c r="A3979" s="712">
        <v>96635</v>
      </c>
      <c r="B3979" s="711" t="s">
        <v>3241</v>
      </c>
      <c r="C3979" s="711" t="s">
        <v>585</v>
      </c>
      <c r="D3979" s="711" t="s">
        <v>5883</v>
      </c>
      <c r="E3979" s="713">
        <v>25.18</v>
      </c>
    </row>
    <row r="3980" spans="1:5">
      <c r="A3980" s="712">
        <v>96636</v>
      </c>
      <c r="B3980" s="711" t="s">
        <v>3242</v>
      </c>
      <c r="C3980" s="711" t="s">
        <v>585</v>
      </c>
      <c r="D3980" s="711" t="s">
        <v>5883</v>
      </c>
      <c r="E3980" s="713">
        <v>26.49</v>
      </c>
    </row>
    <row r="3981" spans="1:5">
      <c r="A3981" s="712">
        <v>96644</v>
      </c>
      <c r="B3981" s="711" t="s">
        <v>3243</v>
      </c>
      <c r="C3981" s="711" t="s">
        <v>585</v>
      </c>
      <c r="D3981" s="711" t="s">
        <v>5883</v>
      </c>
      <c r="E3981" s="713">
        <v>17.12</v>
      </c>
    </row>
    <row r="3982" spans="1:5">
      <c r="A3982" s="712">
        <v>96645</v>
      </c>
      <c r="B3982" s="711" t="s">
        <v>3244</v>
      </c>
      <c r="C3982" s="711" t="s">
        <v>585</v>
      </c>
      <c r="D3982" s="711" t="s">
        <v>5883</v>
      </c>
      <c r="E3982" s="713">
        <v>22.09</v>
      </c>
    </row>
    <row r="3983" spans="1:5">
      <c r="A3983" s="712">
        <v>96646</v>
      </c>
      <c r="B3983" s="711" t="s">
        <v>3245</v>
      </c>
      <c r="C3983" s="711" t="s">
        <v>585</v>
      </c>
      <c r="D3983" s="711" t="s">
        <v>5883</v>
      </c>
      <c r="E3983" s="713">
        <v>34.19</v>
      </c>
    </row>
    <row r="3984" spans="1:5">
      <c r="A3984" s="712">
        <v>96647</v>
      </c>
      <c r="B3984" s="711" t="s">
        <v>3246</v>
      </c>
      <c r="C3984" s="711" t="s">
        <v>585</v>
      </c>
      <c r="D3984" s="711" t="s">
        <v>5883</v>
      </c>
      <c r="E3984" s="713">
        <v>15.66</v>
      </c>
    </row>
    <row r="3985" spans="1:5">
      <c r="A3985" s="712">
        <v>96648</v>
      </c>
      <c r="B3985" s="711" t="s">
        <v>3247</v>
      </c>
      <c r="C3985" s="711" t="s">
        <v>585</v>
      </c>
      <c r="D3985" s="711" t="s">
        <v>5883</v>
      </c>
      <c r="E3985" s="713">
        <v>28.21</v>
      </c>
    </row>
    <row r="3986" spans="1:5">
      <c r="A3986" s="712">
        <v>96649</v>
      </c>
      <c r="B3986" s="711" t="s">
        <v>3248</v>
      </c>
      <c r="C3986" s="711" t="s">
        <v>585</v>
      </c>
      <c r="D3986" s="711" t="s">
        <v>5883</v>
      </c>
      <c r="E3986" s="713">
        <v>41.28</v>
      </c>
    </row>
    <row r="3987" spans="1:5">
      <c r="A3987" s="712">
        <v>96668</v>
      </c>
      <c r="B3987" s="711" t="s">
        <v>3249</v>
      </c>
      <c r="C3987" s="711" t="s">
        <v>585</v>
      </c>
      <c r="D3987" s="711" t="s">
        <v>5883</v>
      </c>
      <c r="E3987" s="713">
        <v>11.5</v>
      </c>
    </row>
    <row r="3988" spans="1:5">
      <c r="A3988" s="712">
        <v>96669</v>
      </c>
      <c r="B3988" s="711" t="s">
        <v>3250</v>
      </c>
      <c r="C3988" s="711" t="s">
        <v>585</v>
      </c>
      <c r="D3988" s="711" t="s">
        <v>5883</v>
      </c>
      <c r="E3988" s="713">
        <v>14.32</v>
      </c>
    </row>
    <row r="3989" spans="1:5">
      <c r="A3989" s="712">
        <v>96670</v>
      </c>
      <c r="B3989" s="711" t="s">
        <v>3251</v>
      </c>
      <c r="C3989" s="711" t="s">
        <v>585</v>
      </c>
      <c r="D3989" s="711" t="s">
        <v>5883</v>
      </c>
      <c r="E3989" s="713">
        <v>21.76</v>
      </c>
    </row>
    <row r="3990" spans="1:5">
      <c r="A3990" s="712">
        <v>96671</v>
      </c>
      <c r="B3990" s="711" t="s">
        <v>3252</v>
      </c>
      <c r="C3990" s="711" t="s">
        <v>585</v>
      </c>
      <c r="D3990" s="711" t="s">
        <v>5883</v>
      </c>
      <c r="E3990" s="713">
        <v>29.06</v>
      </c>
    </row>
    <row r="3991" spans="1:5">
      <c r="A3991" s="712">
        <v>96672</v>
      </c>
      <c r="B3991" s="711" t="s">
        <v>3253</v>
      </c>
      <c r="C3991" s="711" t="s">
        <v>585</v>
      </c>
      <c r="D3991" s="711" t="s">
        <v>5883</v>
      </c>
      <c r="E3991" s="713">
        <v>42.62</v>
      </c>
    </row>
    <row r="3992" spans="1:5">
      <c r="A3992" s="712">
        <v>96673</v>
      </c>
      <c r="B3992" s="711" t="s">
        <v>3254</v>
      </c>
      <c r="C3992" s="711" t="s">
        <v>585</v>
      </c>
      <c r="D3992" s="711" t="s">
        <v>5883</v>
      </c>
      <c r="E3992" s="713">
        <v>69.84</v>
      </c>
    </row>
    <row r="3993" spans="1:5">
      <c r="A3993" s="712">
        <v>96674</v>
      </c>
      <c r="B3993" s="711" t="s">
        <v>3255</v>
      </c>
      <c r="C3993" s="711" t="s">
        <v>585</v>
      </c>
      <c r="D3993" s="711" t="s">
        <v>5883</v>
      </c>
      <c r="E3993" s="713">
        <v>98.09</v>
      </c>
    </row>
    <row r="3994" spans="1:5">
      <c r="A3994" s="712">
        <v>96675</v>
      </c>
      <c r="B3994" s="711" t="s">
        <v>3256</v>
      </c>
      <c r="C3994" s="711" t="s">
        <v>585</v>
      </c>
      <c r="D3994" s="711" t="s">
        <v>5883</v>
      </c>
      <c r="E3994" s="713">
        <v>170.89</v>
      </c>
    </row>
    <row r="3995" spans="1:5">
      <c r="A3995" s="712">
        <v>96676</v>
      </c>
      <c r="B3995" s="711" t="s">
        <v>3257</v>
      </c>
      <c r="C3995" s="711" t="s">
        <v>585</v>
      </c>
      <c r="D3995" s="711" t="s">
        <v>5883</v>
      </c>
      <c r="E3995" s="713">
        <v>11.47</v>
      </c>
    </row>
    <row r="3996" spans="1:5">
      <c r="A3996" s="712">
        <v>96677</v>
      </c>
      <c r="B3996" s="711" t="s">
        <v>3258</v>
      </c>
      <c r="C3996" s="711" t="s">
        <v>585</v>
      </c>
      <c r="D3996" s="711" t="s">
        <v>5883</v>
      </c>
      <c r="E3996" s="713">
        <v>18.940000000000001</v>
      </c>
    </row>
    <row r="3997" spans="1:5">
      <c r="A3997" s="712">
        <v>96678</v>
      </c>
      <c r="B3997" s="711" t="s">
        <v>3259</v>
      </c>
      <c r="C3997" s="711" t="s">
        <v>585</v>
      </c>
      <c r="D3997" s="711" t="s">
        <v>5883</v>
      </c>
      <c r="E3997" s="713">
        <v>26.33</v>
      </c>
    </row>
    <row r="3998" spans="1:5">
      <c r="A3998" s="712">
        <v>96679</v>
      </c>
      <c r="B3998" s="711" t="s">
        <v>3260</v>
      </c>
      <c r="C3998" s="711" t="s">
        <v>585</v>
      </c>
      <c r="D3998" s="711" t="s">
        <v>5883</v>
      </c>
      <c r="E3998" s="713">
        <v>38.409999999999997</v>
      </c>
    </row>
    <row r="3999" spans="1:5">
      <c r="A3999" s="712">
        <v>96680</v>
      </c>
      <c r="B3999" s="711" t="s">
        <v>3261</v>
      </c>
      <c r="C3999" s="711" t="s">
        <v>585</v>
      </c>
      <c r="D3999" s="711" t="s">
        <v>5883</v>
      </c>
      <c r="E3999" s="713">
        <v>51.63</v>
      </c>
    </row>
    <row r="4000" spans="1:5">
      <c r="A4000" s="712">
        <v>96681</v>
      </c>
      <c r="B4000" s="711" t="s">
        <v>3262</v>
      </c>
      <c r="C4000" s="711" t="s">
        <v>585</v>
      </c>
      <c r="D4000" s="711" t="s">
        <v>5883</v>
      </c>
      <c r="E4000" s="713">
        <v>96.8</v>
      </c>
    </row>
    <row r="4001" spans="1:5">
      <c r="A4001" s="712">
        <v>96682</v>
      </c>
      <c r="B4001" s="711" t="s">
        <v>3263</v>
      </c>
      <c r="C4001" s="711" t="s">
        <v>585</v>
      </c>
      <c r="D4001" s="711" t="s">
        <v>5883</v>
      </c>
      <c r="E4001" s="713">
        <v>142.84</v>
      </c>
    </row>
    <row r="4002" spans="1:5">
      <c r="A4002" s="712">
        <v>96683</v>
      </c>
      <c r="B4002" s="711" t="s">
        <v>3264</v>
      </c>
      <c r="C4002" s="711" t="s">
        <v>585</v>
      </c>
      <c r="D4002" s="711" t="s">
        <v>5883</v>
      </c>
      <c r="E4002" s="713">
        <v>195.34</v>
      </c>
    </row>
    <row r="4003" spans="1:5">
      <c r="A4003" s="712">
        <v>96718</v>
      </c>
      <c r="B4003" s="711" t="s">
        <v>3265</v>
      </c>
      <c r="C4003" s="711" t="s">
        <v>585</v>
      </c>
      <c r="D4003" s="711" t="s">
        <v>5883</v>
      </c>
      <c r="E4003" s="713">
        <v>7.64</v>
      </c>
    </row>
    <row r="4004" spans="1:5">
      <c r="A4004" s="712">
        <v>96719</v>
      </c>
      <c r="B4004" s="711" t="s">
        <v>3266</v>
      </c>
      <c r="C4004" s="711" t="s">
        <v>585</v>
      </c>
      <c r="D4004" s="711" t="s">
        <v>5883</v>
      </c>
      <c r="E4004" s="713">
        <v>14.78</v>
      </c>
    </row>
    <row r="4005" spans="1:5">
      <c r="A4005" s="712">
        <v>96720</v>
      </c>
      <c r="B4005" s="711" t="s">
        <v>3267</v>
      </c>
      <c r="C4005" s="711" t="s">
        <v>585</v>
      </c>
      <c r="D4005" s="711" t="s">
        <v>5883</v>
      </c>
      <c r="E4005" s="713">
        <v>18.02</v>
      </c>
    </row>
    <row r="4006" spans="1:5">
      <c r="A4006" s="712">
        <v>96721</v>
      </c>
      <c r="B4006" s="711" t="s">
        <v>3268</v>
      </c>
      <c r="C4006" s="711" t="s">
        <v>585</v>
      </c>
      <c r="D4006" s="711" t="s">
        <v>5883</v>
      </c>
      <c r="E4006" s="713">
        <v>24.52</v>
      </c>
    </row>
    <row r="4007" spans="1:5">
      <c r="A4007" s="712">
        <v>96722</v>
      </c>
      <c r="B4007" s="711" t="s">
        <v>3269</v>
      </c>
      <c r="C4007" s="711" t="s">
        <v>585</v>
      </c>
      <c r="D4007" s="711" t="s">
        <v>5883</v>
      </c>
      <c r="E4007" s="713">
        <v>33.340000000000003</v>
      </c>
    </row>
    <row r="4008" spans="1:5">
      <c r="A4008" s="712">
        <v>96723</v>
      </c>
      <c r="B4008" s="711" t="s">
        <v>3270</v>
      </c>
      <c r="C4008" s="711" t="s">
        <v>585</v>
      </c>
      <c r="D4008" s="711" t="s">
        <v>5883</v>
      </c>
      <c r="E4008" s="713">
        <v>44.73</v>
      </c>
    </row>
    <row r="4009" spans="1:5">
      <c r="A4009" s="712">
        <v>96724</v>
      </c>
      <c r="B4009" s="711" t="s">
        <v>3271</v>
      </c>
      <c r="C4009" s="711" t="s">
        <v>585</v>
      </c>
      <c r="D4009" s="711" t="s">
        <v>5883</v>
      </c>
      <c r="E4009" s="713">
        <v>73.03</v>
      </c>
    </row>
    <row r="4010" spans="1:5">
      <c r="A4010" s="712">
        <v>96725</v>
      </c>
      <c r="B4010" s="711" t="s">
        <v>3272</v>
      </c>
      <c r="C4010" s="711" t="s">
        <v>585</v>
      </c>
      <c r="D4010" s="711" t="s">
        <v>5883</v>
      </c>
      <c r="E4010" s="713">
        <v>96.78</v>
      </c>
    </row>
    <row r="4011" spans="1:5">
      <c r="A4011" s="712">
        <v>96726</v>
      </c>
      <c r="B4011" s="711" t="s">
        <v>3273</v>
      </c>
      <c r="C4011" s="711" t="s">
        <v>585</v>
      </c>
      <c r="D4011" s="711" t="s">
        <v>5883</v>
      </c>
      <c r="E4011" s="713">
        <v>157.93</v>
      </c>
    </row>
    <row r="4012" spans="1:5">
      <c r="A4012" s="712">
        <v>96727</v>
      </c>
      <c r="B4012" s="711" t="s">
        <v>3274</v>
      </c>
      <c r="C4012" s="711" t="s">
        <v>585</v>
      </c>
      <c r="D4012" s="711" t="s">
        <v>5883</v>
      </c>
      <c r="E4012" s="713">
        <v>12.6</v>
      </c>
    </row>
    <row r="4013" spans="1:5">
      <c r="A4013" s="712">
        <v>96728</v>
      </c>
      <c r="B4013" s="711" t="s">
        <v>3275</v>
      </c>
      <c r="C4013" s="711" t="s">
        <v>585</v>
      </c>
      <c r="D4013" s="711" t="s">
        <v>5883</v>
      </c>
      <c r="E4013" s="713">
        <v>15.23</v>
      </c>
    </row>
    <row r="4014" spans="1:5">
      <c r="A4014" s="712">
        <v>96729</v>
      </c>
      <c r="B4014" s="711" t="s">
        <v>3276</v>
      </c>
      <c r="C4014" s="711" t="s">
        <v>585</v>
      </c>
      <c r="D4014" s="711" t="s">
        <v>5883</v>
      </c>
      <c r="E4014" s="713">
        <v>23.25</v>
      </c>
    </row>
    <row r="4015" spans="1:5">
      <c r="A4015" s="712">
        <v>96730</v>
      </c>
      <c r="B4015" s="711" t="s">
        <v>3277</v>
      </c>
      <c r="C4015" s="711" t="s">
        <v>585</v>
      </c>
      <c r="D4015" s="711" t="s">
        <v>5883</v>
      </c>
      <c r="E4015" s="713">
        <v>29.64</v>
      </c>
    </row>
    <row r="4016" spans="1:5">
      <c r="A4016" s="712">
        <v>96731</v>
      </c>
      <c r="B4016" s="711" t="s">
        <v>3278</v>
      </c>
      <c r="C4016" s="711" t="s">
        <v>585</v>
      </c>
      <c r="D4016" s="711" t="s">
        <v>5883</v>
      </c>
      <c r="E4016" s="713">
        <v>43.32</v>
      </c>
    </row>
    <row r="4017" spans="1:5">
      <c r="A4017" s="712">
        <v>96732</v>
      </c>
      <c r="B4017" s="711" t="s">
        <v>3279</v>
      </c>
      <c r="C4017" s="711" t="s">
        <v>585</v>
      </c>
      <c r="D4017" s="711" t="s">
        <v>5883</v>
      </c>
      <c r="E4017" s="713">
        <v>54.12</v>
      </c>
    </row>
    <row r="4018" spans="1:5">
      <c r="A4018" s="712">
        <v>96733</v>
      </c>
      <c r="B4018" s="711" t="s">
        <v>3280</v>
      </c>
      <c r="C4018" s="711" t="s">
        <v>585</v>
      </c>
      <c r="D4018" s="711" t="s">
        <v>5883</v>
      </c>
      <c r="E4018" s="713">
        <v>99.65</v>
      </c>
    </row>
    <row r="4019" spans="1:5">
      <c r="A4019" s="712">
        <v>96734</v>
      </c>
      <c r="B4019" s="711" t="s">
        <v>3281</v>
      </c>
      <c r="C4019" s="711" t="s">
        <v>585</v>
      </c>
      <c r="D4019" s="711" t="s">
        <v>5883</v>
      </c>
      <c r="E4019" s="713">
        <v>139.44</v>
      </c>
    </row>
    <row r="4020" spans="1:5">
      <c r="A4020" s="712">
        <v>96735</v>
      </c>
      <c r="B4020" s="711" t="s">
        <v>3282</v>
      </c>
      <c r="C4020" s="711" t="s">
        <v>585</v>
      </c>
      <c r="D4020" s="711" t="s">
        <v>5883</v>
      </c>
      <c r="E4020" s="713">
        <v>181.14</v>
      </c>
    </row>
    <row r="4021" spans="1:5">
      <c r="A4021" s="712">
        <v>96794</v>
      </c>
      <c r="B4021" s="711" t="s">
        <v>3283</v>
      </c>
      <c r="C4021" s="711" t="s">
        <v>585</v>
      </c>
      <c r="D4021" s="711" t="s">
        <v>5883</v>
      </c>
      <c r="E4021" s="713">
        <v>8.18</v>
      </c>
    </row>
    <row r="4022" spans="1:5">
      <c r="A4022" s="712">
        <v>96795</v>
      </c>
      <c r="B4022" s="711" t="s">
        <v>3284</v>
      </c>
      <c r="C4022" s="711" t="s">
        <v>585</v>
      </c>
      <c r="D4022" s="711" t="s">
        <v>5883</v>
      </c>
      <c r="E4022" s="713">
        <v>10.44</v>
      </c>
    </row>
    <row r="4023" spans="1:5">
      <c r="A4023" s="712">
        <v>96796</v>
      </c>
      <c r="B4023" s="711" t="s">
        <v>3285</v>
      </c>
      <c r="C4023" s="711" t="s">
        <v>585</v>
      </c>
      <c r="D4023" s="711" t="s">
        <v>5883</v>
      </c>
      <c r="E4023" s="713">
        <v>14.72</v>
      </c>
    </row>
    <row r="4024" spans="1:5">
      <c r="A4024" s="712">
        <v>96797</v>
      </c>
      <c r="B4024" s="711" t="s">
        <v>3286</v>
      </c>
      <c r="C4024" s="711" t="s">
        <v>585</v>
      </c>
      <c r="D4024" s="711" t="s">
        <v>5883</v>
      </c>
      <c r="E4024" s="713">
        <v>22.43</v>
      </c>
    </row>
    <row r="4025" spans="1:5">
      <c r="A4025" s="712">
        <v>96798</v>
      </c>
      <c r="B4025" s="711" t="s">
        <v>3287</v>
      </c>
      <c r="C4025" s="711" t="s">
        <v>585</v>
      </c>
      <c r="D4025" s="711" t="s">
        <v>5883</v>
      </c>
      <c r="E4025" s="713">
        <v>8.2899999999999991</v>
      </c>
    </row>
    <row r="4026" spans="1:5">
      <c r="A4026" s="712">
        <v>96799</v>
      </c>
      <c r="B4026" s="711" t="s">
        <v>3288</v>
      </c>
      <c r="C4026" s="711" t="s">
        <v>585</v>
      </c>
      <c r="D4026" s="711" t="s">
        <v>5883</v>
      </c>
      <c r="E4026" s="713">
        <v>11.08</v>
      </c>
    </row>
    <row r="4027" spans="1:5">
      <c r="A4027" s="712">
        <v>96800</v>
      </c>
      <c r="B4027" s="711" t="s">
        <v>3289</v>
      </c>
      <c r="C4027" s="711" t="s">
        <v>585</v>
      </c>
      <c r="D4027" s="711" t="s">
        <v>5883</v>
      </c>
      <c r="E4027" s="713">
        <v>16.03</v>
      </c>
    </row>
    <row r="4028" spans="1:5">
      <c r="A4028" s="712">
        <v>96801</v>
      </c>
      <c r="B4028" s="711" t="s">
        <v>3290</v>
      </c>
      <c r="C4028" s="711" t="s">
        <v>585</v>
      </c>
      <c r="D4028" s="711" t="s">
        <v>5883</v>
      </c>
      <c r="E4028" s="713">
        <v>24.69</v>
      </c>
    </row>
    <row r="4029" spans="1:5">
      <c r="A4029" s="712">
        <v>97327</v>
      </c>
      <c r="B4029" s="711" t="s">
        <v>3291</v>
      </c>
      <c r="C4029" s="711" t="s">
        <v>585</v>
      </c>
      <c r="D4029" s="711" t="s">
        <v>5883</v>
      </c>
      <c r="E4029" s="713">
        <v>20.82</v>
      </c>
    </row>
    <row r="4030" spans="1:5">
      <c r="A4030" s="712">
        <v>97328</v>
      </c>
      <c r="B4030" s="711" t="s">
        <v>3292</v>
      </c>
      <c r="C4030" s="711" t="s">
        <v>585</v>
      </c>
      <c r="D4030" s="711" t="s">
        <v>5883</v>
      </c>
      <c r="E4030" s="713">
        <v>36.18</v>
      </c>
    </row>
    <row r="4031" spans="1:5">
      <c r="A4031" s="712">
        <v>97329</v>
      </c>
      <c r="B4031" s="711" t="s">
        <v>3293</v>
      </c>
      <c r="C4031" s="711" t="s">
        <v>585</v>
      </c>
      <c r="D4031" s="711" t="s">
        <v>5883</v>
      </c>
      <c r="E4031" s="713">
        <v>45.19</v>
      </c>
    </row>
    <row r="4032" spans="1:5">
      <c r="A4032" s="712">
        <v>97330</v>
      </c>
      <c r="B4032" s="711" t="s">
        <v>3294</v>
      </c>
      <c r="C4032" s="711" t="s">
        <v>585</v>
      </c>
      <c r="D4032" s="711" t="s">
        <v>5883</v>
      </c>
      <c r="E4032" s="713">
        <v>55.12</v>
      </c>
    </row>
    <row r="4033" spans="1:5">
      <c r="A4033" s="712">
        <v>97331</v>
      </c>
      <c r="B4033" s="711" t="s">
        <v>3295</v>
      </c>
      <c r="C4033" s="711" t="s">
        <v>585</v>
      </c>
      <c r="D4033" s="711" t="s">
        <v>5883</v>
      </c>
      <c r="E4033" s="713">
        <v>21.08</v>
      </c>
    </row>
    <row r="4034" spans="1:5">
      <c r="A4034" s="712">
        <v>97332</v>
      </c>
      <c r="B4034" s="711" t="s">
        <v>3296</v>
      </c>
      <c r="C4034" s="711" t="s">
        <v>585</v>
      </c>
      <c r="D4034" s="711" t="s">
        <v>5883</v>
      </c>
      <c r="E4034" s="713">
        <v>36.47</v>
      </c>
    </row>
    <row r="4035" spans="1:5">
      <c r="A4035" s="712">
        <v>97333</v>
      </c>
      <c r="B4035" s="711" t="s">
        <v>3297</v>
      </c>
      <c r="C4035" s="711" t="s">
        <v>585</v>
      </c>
      <c r="D4035" s="711" t="s">
        <v>5883</v>
      </c>
      <c r="E4035" s="713">
        <v>45.55</v>
      </c>
    </row>
    <row r="4036" spans="1:5">
      <c r="A4036" s="712">
        <v>97334</v>
      </c>
      <c r="B4036" s="711" t="s">
        <v>3298</v>
      </c>
      <c r="C4036" s="711" t="s">
        <v>585</v>
      </c>
      <c r="D4036" s="711" t="s">
        <v>5883</v>
      </c>
      <c r="E4036" s="713">
        <v>55.51</v>
      </c>
    </row>
    <row r="4037" spans="1:5">
      <c r="A4037" s="712">
        <v>97335</v>
      </c>
      <c r="B4037" s="711" t="s">
        <v>3299</v>
      </c>
      <c r="C4037" s="711" t="s">
        <v>585</v>
      </c>
      <c r="D4037" s="711" t="s">
        <v>5883</v>
      </c>
      <c r="E4037" s="713">
        <v>56.84</v>
      </c>
    </row>
    <row r="4038" spans="1:5">
      <c r="A4038" s="712">
        <v>97336</v>
      </c>
      <c r="B4038" s="711" t="s">
        <v>3300</v>
      </c>
      <c r="C4038" s="711" t="s">
        <v>585</v>
      </c>
      <c r="D4038" s="711" t="s">
        <v>5883</v>
      </c>
      <c r="E4038" s="713">
        <v>72.19</v>
      </c>
    </row>
    <row r="4039" spans="1:5">
      <c r="A4039" s="712">
        <v>97337</v>
      </c>
      <c r="B4039" s="711" t="s">
        <v>3301</v>
      </c>
      <c r="C4039" s="711" t="s">
        <v>585</v>
      </c>
      <c r="D4039" s="711" t="s">
        <v>5883</v>
      </c>
      <c r="E4039" s="713">
        <v>108.35</v>
      </c>
    </row>
    <row r="4040" spans="1:5">
      <c r="A4040" s="712">
        <v>97338</v>
      </c>
      <c r="B4040" s="711" t="s">
        <v>3302</v>
      </c>
      <c r="C4040" s="711" t="s">
        <v>585</v>
      </c>
      <c r="D4040" s="711" t="s">
        <v>5883</v>
      </c>
      <c r="E4040" s="713">
        <v>130.24</v>
      </c>
    </row>
    <row r="4041" spans="1:5">
      <c r="A4041" s="712">
        <v>97339</v>
      </c>
      <c r="B4041" s="711" t="s">
        <v>3303</v>
      </c>
      <c r="C4041" s="711" t="s">
        <v>585</v>
      </c>
      <c r="D4041" s="711" t="s">
        <v>5883</v>
      </c>
      <c r="E4041" s="713">
        <v>140.1</v>
      </c>
    </row>
    <row r="4042" spans="1:5">
      <c r="A4042" s="712">
        <v>97340</v>
      </c>
      <c r="B4042" s="711" t="s">
        <v>3304</v>
      </c>
      <c r="C4042" s="711" t="s">
        <v>585</v>
      </c>
      <c r="D4042" s="711" t="s">
        <v>5883</v>
      </c>
      <c r="E4042" s="713">
        <v>140.72</v>
      </c>
    </row>
    <row r="4043" spans="1:5">
      <c r="A4043" s="712">
        <v>97341</v>
      </c>
      <c r="B4043" s="711" t="s">
        <v>3305</v>
      </c>
      <c r="C4043" s="711" t="s">
        <v>585</v>
      </c>
      <c r="D4043" s="711" t="s">
        <v>5883</v>
      </c>
      <c r="E4043" s="713">
        <v>38.630000000000003</v>
      </c>
    </row>
    <row r="4044" spans="1:5">
      <c r="A4044" s="712">
        <v>97342</v>
      </c>
      <c r="B4044" s="711" t="s">
        <v>3306</v>
      </c>
      <c r="C4044" s="711" t="s">
        <v>585</v>
      </c>
      <c r="D4044" s="711" t="s">
        <v>5883</v>
      </c>
      <c r="E4044" s="713">
        <v>60.38</v>
      </c>
    </row>
    <row r="4045" spans="1:5">
      <c r="A4045" s="712">
        <v>97343</v>
      </c>
      <c r="B4045" s="711" t="s">
        <v>3307</v>
      </c>
      <c r="C4045" s="711" t="s">
        <v>585</v>
      </c>
      <c r="D4045" s="711" t="s">
        <v>5883</v>
      </c>
      <c r="E4045" s="713">
        <v>75.98</v>
      </c>
    </row>
    <row r="4046" spans="1:5">
      <c r="A4046" s="712">
        <v>97344</v>
      </c>
      <c r="B4046" s="711" t="s">
        <v>3308</v>
      </c>
      <c r="C4046" s="711" t="s">
        <v>585</v>
      </c>
      <c r="D4046" s="711" t="s">
        <v>5883</v>
      </c>
      <c r="E4046" s="713">
        <v>46.4</v>
      </c>
    </row>
    <row r="4047" spans="1:5">
      <c r="A4047" s="712">
        <v>97345</v>
      </c>
      <c r="B4047" s="711" t="s">
        <v>3309</v>
      </c>
      <c r="C4047" s="711" t="s">
        <v>585</v>
      </c>
      <c r="D4047" s="711" t="s">
        <v>5883</v>
      </c>
      <c r="E4047" s="713">
        <v>73.739999999999995</v>
      </c>
    </row>
    <row r="4048" spans="1:5">
      <c r="A4048" s="712">
        <v>97346</v>
      </c>
      <c r="B4048" s="711" t="s">
        <v>3310</v>
      </c>
      <c r="C4048" s="711" t="s">
        <v>585</v>
      </c>
      <c r="D4048" s="711" t="s">
        <v>5883</v>
      </c>
      <c r="E4048" s="713">
        <v>94.18</v>
      </c>
    </row>
    <row r="4049" spans="1:5">
      <c r="A4049" s="712">
        <v>97347</v>
      </c>
      <c r="B4049" s="711" t="s">
        <v>3311</v>
      </c>
      <c r="C4049" s="711" t="s">
        <v>585</v>
      </c>
      <c r="D4049" s="711" t="s">
        <v>5883</v>
      </c>
      <c r="E4049" s="713">
        <v>68.42</v>
      </c>
    </row>
    <row r="4050" spans="1:5">
      <c r="A4050" s="712">
        <v>97348</v>
      </c>
      <c r="B4050" s="711" t="s">
        <v>3312</v>
      </c>
      <c r="C4050" s="711" t="s">
        <v>585</v>
      </c>
      <c r="D4050" s="711" t="s">
        <v>5883</v>
      </c>
      <c r="E4050" s="713">
        <v>94.5</v>
      </c>
    </row>
    <row r="4051" spans="1:5">
      <c r="A4051" s="712">
        <v>97349</v>
      </c>
      <c r="B4051" s="711" t="s">
        <v>3313</v>
      </c>
      <c r="C4051" s="711" t="s">
        <v>585</v>
      </c>
      <c r="D4051" s="711" t="s">
        <v>5883</v>
      </c>
      <c r="E4051" s="713">
        <v>136.13</v>
      </c>
    </row>
    <row r="4052" spans="1:5">
      <c r="A4052" s="712">
        <v>97350</v>
      </c>
      <c r="B4052" s="711" t="s">
        <v>3314</v>
      </c>
      <c r="C4052" s="711" t="s">
        <v>585</v>
      </c>
      <c r="D4052" s="711" t="s">
        <v>5883</v>
      </c>
      <c r="E4052" s="713">
        <v>165.25</v>
      </c>
    </row>
    <row r="4053" spans="1:5">
      <c r="A4053" s="712">
        <v>97351</v>
      </c>
      <c r="B4053" s="711" t="s">
        <v>3315</v>
      </c>
      <c r="C4053" s="711" t="s">
        <v>585</v>
      </c>
      <c r="D4053" s="711" t="s">
        <v>5883</v>
      </c>
      <c r="E4053" s="713">
        <v>228.46</v>
      </c>
    </row>
    <row r="4054" spans="1:5">
      <c r="A4054" s="712">
        <v>97352</v>
      </c>
      <c r="B4054" s="711" t="s">
        <v>3316</v>
      </c>
      <c r="C4054" s="711" t="s">
        <v>585</v>
      </c>
      <c r="D4054" s="711" t="s">
        <v>5883</v>
      </c>
      <c r="E4054" s="713">
        <v>296.01</v>
      </c>
    </row>
    <row r="4055" spans="1:5">
      <c r="A4055" s="712">
        <v>97353</v>
      </c>
      <c r="B4055" s="711" t="s">
        <v>3317</v>
      </c>
      <c r="C4055" s="711" t="s">
        <v>585</v>
      </c>
      <c r="D4055" s="711" t="s">
        <v>5883</v>
      </c>
      <c r="E4055" s="713">
        <v>45.49</v>
      </c>
    </row>
    <row r="4056" spans="1:5">
      <c r="A4056" s="712">
        <v>97354</v>
      </c>
      <c r="B4056" s="711" t="s">
        <v>3318</v>
      </c>
      <c r="C4056" s="711" t="s">
        <v>585</v>
      </c>
      <c r="D4056" s="711" t="s">
        <v>5883</v>
      </c>
      <c r="E4056" s="713">
        <v>71.959999999999994</v>
      </c>
    </row>
    <row r="4057" spans="1:5">
      <c r="A4057" s="712">
        <v>97355</v>
      </c>
      <c r="B4057" s="711" t="s">
        <v>3319</v>
      </c>
      <c r="C4057" s="711" t="s">
        <v>585</v>
      </c>
      <c r="D4057" s="711" t="s">
        <v>5883</v>
      </c>
      <c r="E4057" s="713">
        <v>98.29</v>
      </c>
    </row>
    <row r="4058" spans="1:5">
      <c r="A4058" s="712">
        <v>97356</v>
      </c>
      <c r="B4058" s="711" t="s">
        <v>3320</v>
      </c>
      <c r="C4058" s="711" t="s">
        <v>585</v>
      </c>
      <c r="D4058" s="711" t="s">
        <v>5883</v>
      </c>
      <c r="E4058" s="713">
        <v>53.26</v>
      </c>
    </row>
    <row r="4059" spans="1:5">
      <c r="A4059" s="712">
        <v>97357</v>
      </c>
      <c r="B4059" s="711" t="s">
        <v>3321</v>
      </c>
      <c r="C4059" s="711" t="s">
        <v>585</v>
      </c>
      <c r="D4059" s="711" t="s">
        <v>5883</v>
      </c>
      <c r="E4059" s="713">
        <v>85.32</v>
      </c>
    </row>
    <row r="4060" spans="1:5">
      <c r="A4060" s="712">
        <v>97358</v>
      </c>
      <c r="B4060" s="711" t="s">
        <v>3322</v>
      </c>
      <c r="C4060" s="711" t="s">
        <v>585</v>
      </c>
      <c r="D4060" s="711" t="s">
        <v>5883</v>
      </c>
      <c r="E4060" s="713">
        <v>116.49</v>
      </c>
    </row>
    <row r="4061" spans="1:5">
      <c r="A4061" s="712">
        <v>97498</v>
      </c>
      <c r="B4061" s="711" t="s">
        <v>6772</v>
      </c>
      <c r="C4061" s="711" t="s">
        <v>585</v>
      </c>
      <c r="D4061" s="711" t="s">
        <v>5883</v>
      </c>
      <c r="E4061" s="713">
        <v>36.82</v>
      </c>
    </row>
    <row r="4062" spans="1:5">
      <c r="A4062" s="712">
        <v>97535</v>
      </c>
      <c r="B4062" s="711" t="s">
        <v>6773</v>
      </c>
      <c r="C4062" s="711" t="s">
        <v>585</v>
      </c>
      <c r="D4062" s="711" t="s">
        <v>5883</v>
      </c>
      <c r="E4062" s="713">
        <v>40.35</v>
      </c>
    </row>
    <row r="4063" spans="1:5">
      <c r="A4063" s="712">
        <v>97536</v>
      </c>
      <c r="B4063" s="711" t="s">
        <v>6774</v>
      </c>
      <c r="C4063" s="711" t="s">
        <v>585</v>
      </c>
      <c r="D4063" s="711" t="s">
        <v>5883</v>
      </c>
      <c r="E4063" s="713">
        <v>48.49</v>
      </c>
    </row>
    <row r="4064" spans="1:5">
      <c r="A4064" s="712">
        <v>100788</v>
      </c>
      <c r="B4064" s="711" t="s">
        <v>3323</v>
      </c>
      <c r="C4064" s="711" t="s">
        <v>269</v>
      </c>
      <c r="D4064" s="711" t="s">
        <v>5883</v>
      </c>
      <c r="E4064" s="713">
        <v>543.95000000000005</v>
      </c>
    </row>
    <row r="4065" spans="1:5">
      <c r="A4065" s="712">
        <v>100791</v>
      </c>
      <c r="B4065" s="711" t="s">
        <v>3324</v>
      </c>
      <c r="C4065" s="711" t="s">
        <v>585</v>
      </c>
      <c r="D4065" s="711" t="s">
        <v>5883</v>
      </c>
      <c r="E4065" s="713">
        <v>16.850000000000001</v>
      </c>
    </row>
    <row r="4066" spans="1:5">
      <c r="A4066" s="712">
        <v>100792</v>
      </c>
      <c r="B4066" s="711" t="s">
        <v>3325</v>
      </c>
      <c r="C4066" s="711" t="s">
        <v>585</v>
      </c>
      <c r="D4066" s="711" t="s">
        <v>5883</v>
      </c>
      <c r="E4066" s="713">
        <v>25.01</v>
      </c>
    </row>
    <row r="4067" spans="1:5">
      <c r="A4067" s="712">
        <v>100793</v>
      </c>
      <c r="B4067" s="711" t="s">
        <v>3326</v>
      </c>
      <c r="C4067" s="711" t="s">
        <v>585</v>
      </c>
      <c r="D4067" s="711" t="s">
        <v>5883</v>
      </c>
      <c r="E4067" s="713">
        <v>33.36</v>
      </c>
    </row>
    <row r="4068" spans="1:5">
      <c r="A4068" s="712">
        <v>100794</v>
      </c>
      <c r="B4068" s="711" t="s">
        <v>3327</v>
      </c>
      <c r="C4068" s="711" t="s">
        <v>585</v>
      </c>
      <c r="D4068" s="711" t="s">
        <v>5883</v>
      </c>
      <c r="E4068" s="713">
        <v>45.18</v>
      </c>
    </row>
    <row r="4069" spans="1:5">
      <c r="A4069" s="712">
        <v>100803</v>
      </c>
      <c r="B4069" s="711" t="s">
        <v>3328</v>
      </c>
      <c r="C4069" s="711" t="s">
        <v>585</v>
      </c>
      <c r="D4069" s="711" t="s">
        <v>5883</v>
      </c>
      <c r="E4069" s="713">
        <v>16.100000000000001</v>
      </c>
    </row>
    <row r="4070" spans="1:5">
      <c r="A4070" s="712">
        <v>100804</v>
      </c>
      <c r="B4070" s="711" t="s">
        <v>3329</v>
      </c>
      <c r="C4070" s="711" t="s">
        <v>585</v>
      </c>
      <c r="D4070" s="711" t="s">
        <v>5883</v>
      </c>
      <c r="E4070" s="713">
        <v>24.12</v>
      </c>
    </row>
    <row r="4071" spans="1:5">
      <c r="A4071" s="712">
        <v>100805</v>
      </c>
      <c r="B4071" s="711" t="s">
        <v>3330</v>
      </c>
      <c r="C4071" s="711" t="s">
        <v>585</v>
      </c>
      <c r="D4071" s="711" t="s">
        <v>5883</v>
      </c>
      <c r="E4071" s="713">
        <v>32.299999999999997</v>
      </c>
    </row>
    <row r="4072" spans="1:5">
      <c r="A4072" s="712">
        <v>100806</v>
      </c>
      <c r="B4072" s="711" t="s">
        <v>3331</v>
      </c>
      <c r="C4072" s="711" t="s">
        <v>585</v>
      </c>
      <c r="D4072" s="711" t="s">
        <v>5883</v>
      </c>
      <c r="E4072" s="713">
        <v>43.88</v>
      </c>
    </row>
    <row r="4073" spans="1:5">
      <c r="A4073" s="712">
        <v>101918</v>
      </c>
      <c r="B4073" s="711" t="s">
        <v>6775</v>
      </c>
      <c r="C4073" s="711" t="s">
        <v>585</v>
      </c>
      <c r="D4073" s="711" t="s">
        <v>5883</v>
      </c>
      <c r="E4073" s="713">
        <v>172.78</v>
      </c>
    </row>
    <row r="4074" spans="1:5">
      <c r="A4074" s="712">
        <v>101919</v>
      </c>
      <c r="B4074" s="711" t="s">
        <v>6776</v>
      </c>
      <c r="C4074" s="711" t="s">
        <v>269</v>
      </c>
      <c r="D4074" s="711" t="s">
        <v>5884</v>
      </c>
      <c r="E4074" s="713">
        <v>236.64</v>
      </c>
    </row>
    <row r="4075" spans="1:5">
      <c r="A4075" s="712">
        <v>101920</v>
      </c>
      <c r="B4075" s="711" t="s">
        <v>6777</v>
      </c>
      <c r="C4075" s="711" t="s">
        <v>269</v>
      </c>
      <c r="D4075" s="711" t="s">
        <v>5884</v>
      </c>
      <c r="E4075" s="713">
        <v>116.83</v>
      </c>
    </row>
    <row r="4076" spans="1:5">
      <c r="A4076" s="712">
        <v>101921</v>
      </c>
      <c r="B4076" s="711" t="s">
        <v>6778</v>
      </c>
      <c r="C4076" s="711" t="s">
        <v>269</v>
      </c>
      <c r="D4076" s="711" t="s">
        <v>5884</v>
      </c>
      <c r="E4076" s="713">
        <v>132.26</v>
      </c>
    </row>
    <row r="4077" spans="1:5">
      <c r="A4077" s="712">
        <v>101922</v>
      </c>
      <c r="B4077" s="711" t="s">
        <v>6779</v>
      </c>
      <c r="C4077" s="711" t="s">
        <v>269</v>
      </c>
      <c r="D4077" s="711" t="s">
        <v>5884</v>
      </c>
      <c r="E4077" s="713">
        <v>132.26</v>
      </c>
    </row>
    <row r="4078" spans="1:5">
      <c r="A4078" s="712">
        <v>101923</v>
      </c>
      <c r="B4078" s="711" t="s">
        <v>6780</v>
      </c>
      <c r="C4078" s="711" t="s">
        <v>269</v>
      </c>
      <c r="D4078" s="711" t="s">
        <v>5884</v>
      </c>
      <c r="E4078" s="713">
        <v>132.26</v>
      </c>
    </row>
    <row r="4079" spans="1:5">
      <c r="A4079" s="712">
        <v>101924</v>
      </c>
      <c r="B4079" s="711" t="s">
        <v>6781</v>
      </c>
      <c r="C4079" s="711" t="s">
        <v>269</v>
      </c>
      <c r="D4079" s="711" t="s">
        <v>5884</v>
      </c>
      <c r="E4079" s="713">
        <v>110.38</v>
      </c>
    </row>
    <row r="4080" spans="1:5">
      <c r="A4080" s="712">
        <v>101925</v>
      </c>
      <c r="B4080" s="711" t="s">
        <v>6782</v>
      </c>
      <c r="C4080" s="711" t="s">
        <v>269</v>
      </c>
      <c r="D4080" s="711" t="s">
        <v>5884</v>
      </c>
      <c r="E4080" s="713">
        <v>183.13</v>
      </c>
    </row>
    <row r="4081" spans="1:5">
      <c r="A4081" s="712">
        <v>101926</v>
      </c>
      <c r="B4081" s="711" t="s">
        <v>6783</v>
      </c>
      <c r="C4081" s="711" t="s">
        <v>269</v>
      </c>
      <c r="D4081" s="711" t="s">
        <v>5884</v>
      </c>
      <c r="E4081" s="713">
        <v>236.67</v>
      </c>
    </row>
    <row r="4082" spans="1:5">
      <c r="A4082" s="712">
        <v>101927</v>
      </c>
      <c r="B4082" s="711" t="s">
        <v>6784</v>
      </c>
      <c r="C4082" s="711" t="s">
        <v>585</v>
      </c>
      <c r="D4082" s="711" t="s">
        <v>5883</v>
      </c>
      <c r="E4082" s="713">
        <v>161.74</v>
      </c>
    </row>
    <row r="4083" spans="1:5">
      <c r="A4083" s="712">
        <v>101928</v>
      </c>
      <c r="B4083" s="711" t="s">
        <v>6785</v>
      </c>
      <c r="C4083" s="711" t="s">
        <v>269</v>
      </c>
      <c r="D4083" s="711" t="s">
        <v>5884</v>
      </c>
      <c r="E4083" s="713">
        <v>240.86</v>
      </c>
    </row>
    <row r="4084" spans="1:5">
      <c r="A4084" s="712">
        <v>101929</v>
      </c>
      <c r="B4084" s="711" t="s">
        <v>6786</v>
      </c>
      <c r="C4084" s="711" t="s">
        <v>269</v>
      </c>
      <c r="D4084" s="711" t="s">
        <v>5884</v>
      </c>
      <c r="E4084" s="713">
        <v>121.05</v>
      </c>
    </row>
    <row r="4085" spans="1:5">
      <c r="A4085" s="712">
        <v>101930</v>
      </c>
      <c r="B4085" s="711" t="s">
        <v>6787</v>
      </c>
      <c r="C4085" s="711" t="s">
        <v>269</v>
      </c>
      <c r="D4085" s="711" t="s">
        <v>5884</v>
      </c>
      <c r="E4085" s="713">
        <v>136.47999999999999</v>
      </c>
    </row>
    <row r="4086" spans="1:5">
      <c r="A4086" s="712">
        <v>101931</v>
      </c>
      <c r="B4086" s="711" t="s">
        <v>6788</v>
      </c>
      <c r="C4086" s="711" t="s">
        <v>269</v>
      </c>
      <c r="D4086" s="711" t="s">
        <v>5884</v>
      </c>
      <c r="E4086" s="713">
        <v>136.47999999999999</v>
      </c>
    </row>
    <row r="4087" spans="1:5">
      <c r="A4087" s="712">
        <v>101932</v>
      </c>
      <c r="B4087" s="711" t="s">
        <v>6789</v>
      </c>
      <c r="C4087" s="711" t="s">
        <v>269</v>
      </c>
      <c r="D4087" s="711" t="s">
        <v>5884</v>
      </c>
      <c r="E4087" s="713">
        <v>136.47999999999999</v>
      </c>
    </row>
    <row r="4088" spans="1:5">
      <c r="A4088" s="712">
        <v>101933</v>
      </c>
      <c r="B4088" s="711" t="s">
        <v>6790</v>
      </c>
      <c r="C4088" s="711" t="s">
        <v>269</v>
      </c>
      <c r="D4088" s="711" t="s">
        <v>5884</v>
      </c>
      <c r="E4088" s="713">
        <v>114.6</v>
      </c>
    </row>
    <row r="4089" spans="1:5">
      <c r="A4089" s="712">
        <v>101934</v>
      </c>
      <c r="B4089" s="711" t="s">
        <v>6791</v>
      </c>
      <c r="C4089" s="711" t="s">
        <v>269</v>
      </c>
      <c r="D4089" s="711" t="s">
        <v>5884</v>
      </c>
      <c r="E4089" s="713">
        <v>189.48</v>
      </c>
    </row>
    <row r="4090" spans="1:5">
      <c r="A4090" s="712">
        <v>101935</v>
      </c>
      <c r="B4090" s="711" t="s">
        <v>6792</v>
      </c>
      <c r="C4090" s="711" t="s">
        <v>269</v>
      </c>
      <c r="D4090" s="711" t="s">
        <v>5884</v>
      </c>
      <c r="E4090" s="713">
        <v>245.12</v>
      </c>
    </row>
    <row r="4091" spans="1:5">
      <c r="A4091" s="712">
        <v>89358</v>
      </c>
      <c r="B4091" s="711" t="s">
        <v>3332</v>
      </c>
      <c r="C4091" s="711" t="s">
        <v>269</v>
      </c>
      <c r="D4091" s="711" t="s">
        <v>5884</v>
      </c>
      <c r="E4091" s="713">
        <v>6.21</v>
      </c>
    </row>
    <row r="4092" spans="1:5">
      <c r="A4092" s="712">
        <v>89359</v>
      </c>
      <c r="B4092" s="711" t="s">
        <v>3333</v>
      </c>
      <c r="C4092" s="711" t="s">
        <v>269</v>
      </c>
      <c r="D4092" s="711" t="s">
        <v>5884</v>
      </c>
      <c r="E4092" s="713">
        <v>6.58</v>
      </c>
    </row>
    <row r="4093" spans="1:5">
      <c r="A4093" s="712">
        <v>89360</v>
      </c>
      <c r="B4093" s="711" t="s">
        <v>3334</v>
      </c>
      <c r="C4093" s="711" t="s">
        <v>269</v>
      </c>
      <c r="D4093" s="711" t="s">
        <v>5884</v>
      </c>
      <c r="E4093" s="713">
        <v>8.16</v>
      </c>
    </row>
    <row r="4094" spans="1:5">
      <c r="A4094" s="712">
        <v>89361</v>
      </c>
      <c r="B4094" s="711" t="s">
        <v>3335</v>
      </c>
      <c r="C4094" s="711" t="s">
        <v>269</v>
      </c>
      <c r="D4094" s="711" t="s">
        <v>5884</v>
      </c>
      <c r="E4094" s="713">
        <v>7.54</v>
      </c>
    </row>
    <row r="4095" spans="1:5">
      <c r="A4095" s="712">
        <v>89362</v>
      </c>
      <c r="B4095" s="711" t="s">
        <v>3336</v>
      </c>
      <c r="C4095" s="711" t="s">
        <v>269</v>
      </c>
      <c r="D4095" s="711" t="s">
        <v>5884</v>
      </c>
      <c r="E4095" s="713">
        <v>7.41</v>
      </c>
    </row>
    <row r="4096" spans="1:5">
      <c r="A4096" s="712">
        <v>89363</v>
      </c>
      <c r="B4096" s="711" t="s">
        <v>3337</v>
      </c>
      <c r="C4096" s="711" t="s">
        <v>269</v>
      </c>
      <c r="D4096" s="711" t="s">
        <v>5884</v>
      </c>
      <c r="E4096" s="713">
        <v>8.2100000000000009</v>
      </c>
    </row>
    <row r="4097" spans="1:5">
      <c r="A4097" s="712">
        <v>89364</v>
      </c>
      <c r="B4097" s="711" t="s">
        <v>3338</v>
      </c>
      <c r="C4097" s="711" t="s">
        <v>269</v>
      </c>
      <c r="D4097" s="711" t="s">
        <v>5884</v>
      </c>
      <c r="E4097" s="713">
        <v>9.8699999999999992</v>
      </c>
    </row>
    <row r="4098" spans="1:5">
      <c r="A4098" s="712">
        <v>89365</v>
      </c>
      <c r="B4098" s="711" t="s">
        <v>3339</v>
      </c>
      <c r="C4098" s="711" t="s">
        <v>269</v>
      </c>
      <c r="D4098" s="711" t="s">
        <v>5884</v>
      </c>
      <c r="E4098" s="713">
        <v>9.1300000000000008</v>
      </c>
    </row>
    <row r="4099" spans="1:5">
      <c r="A4099" s="712">
        <v>89366</v>
      </c>
      <c r="B4099" s="711" t="s">
        <v>3340</v>
      </c>
      <c r="C4099" s="711" t="s">
        <v>269</v>
      </c>
      <c r="D4099" s="711" t="s">
        <v>5884</v>
      </c>
      <c r="E4099" s="713">
        <v>14.27</v>
      </c>
    </row>
    <row r="4100" spans="1:5">
      <c r="A4100" s="712">
        <v>89367</v>
      </c>
      <c r="B4100" s="711" t="s">
        <v>3341</v>
      </c>
      <c r="C4100" s="711" t="s">
        <v>269</v>
      </c>
      <c r="D4100" s="711" t="s">
        <v>5884</v>
      </c>
      <c r="E4100" s="713">
        <v>10.39</v>
      </c>
    </row>
    <row r="4101" spans="1:5">
      <c r="A4101" s="712">
        <v>89368</v>
      </c>
      <c r="B4101" s="711" t="s">
        <v>3342</v>
      </c>
      <c r="C4101" s="711" t="s">
        <v>269</v>
      </c>
      <c r="D4101" s="711" t="s">
        <v>5884</v>
      </c>
      <c r="E4101" s="713">
        <v>12.65</v>
      </c>
    </row>
    <row r="4102" spans="1:5">
      <c r="A4102" s="712">
        <v>89369</v>
      </c>
      <c r="B4102" s="711" t="s">
        <v>3343</v>
      </c>
      <c r="C4102" s="711" t="s">
        <v>269</v>
      </c>
      <c r="D4102" s="711" t="s">
        <v>5884</v>
      </c>
      <c r="E4102" s="713">
        <v>15.45</v>
      </c>
    </row>
    <row r="4103" spans="1:5">
      <c r="A4103" s="712">
        <v>89370</v>
      </c>
      <c r="B4103" s="711" t="s">
        <v>3344</v>
      </c>
      <c r="C4103" s="711" t="s">
        <v>269</v>
      </c>
      <c r="D4103" s="711" t="s">
        <v>5884</v>
      </c>
      <c r="E4103" s="713">
        <v>12.17</v>
      </c>
    </row>
    <row r="4104" spans="1:5">
      <c r="A4104" s="712">
        <v>89371</v>
      </c>
      <c r="B4104" s="711" t="s">
        <v>3345</v>
      </c>
      <c r="C4104" s="711" t="s">
        <v>269</v>
      </c>
      <c r="D4104" s="711" t="s">
        <v>5884</v>
      </c>
      <c r="E4104" s="713">
        <v>4.76</v>
      </c>
    </row>
    <row r="4105" spans="1:5">
      <c r="A4105" s="712">
        <v>89372</v>
      </c>
      <c r="B4105" s="711" t="s">
        <v>3346</v>
      </c>
      <c r="C4105" s="711" t="s">
        <v>269</v>
      </c>
      <c r="D4105" s="711" t="s">
        <v>5884</v>
      </c>
      <c r="E4105" s="713">
        <v>12.21</v>
      </c>
    </row>
    <row r="4106" spans="1:5">
      <c r="A4106" s="712">
        <v>89373</v>
      </c>
      <c r="B4106" s="711" t="s">
        <v>3347</v>
      </c>
      <c r="C4106" s="711" t="s">
        <v>269</v>
      </c>
      <c r="D4106" s="711" t="s">
        <v>5884</v>
      </c>
      <c r="E4106" s="713">
        <v>5.44</v>
      </c>
    </row>
    <row r="4107" spans="1:5">
      <c r="A4107" s="712">
        <v>89374</v>
      </c>
      <c r="B4107" s="711" t="s">
        <v>3348</v>
      </c>
      <c r="C4107" s="711" t="s">
        <v>269</v>
      </c>
      <c r="D4107" s="711" t="s">
        <v>5884</v>
      </c>
      <c r="E4107" s="713">
        <v>9.48</v>
      </c>
    </row>
    <row r="4108" spans="1:5">
      <c r="A4108" s="712">
        <v>89375</v>
      </c>
      <c r="B4108" s="711" t="s">
        <v>3349</v>
      </c>
      <c r="C4108" s="711" t="s">
        <v>269</v>
      </c>
      <c r="D4108" s="711" t="s">
        <v>5884</v>
      </c>
      <c r="E4108" s="713">
        <v>11.92</v>
      </c>
    </row>
    <row r="4109" spans="1:5">
      <c r="A4109" s="712">
        <v>89376</v>
      </c>
      <c r="B4109" s="711" t="s">
        <v>3350</v>
      </c>
      <c r="C4109" s="711" t="s">
        <v>269</v>
      </c>
      <c r="D4109" s="711" t="s">
        <v>5884</v>
      </c>
      <c r="E4109" s="713">
        <v>4.84</v>
      </c>
    </row>
    <row r="4110" spans="1:5">
      <c r="A4110" s="712">
        <v>89377</v>
      </c>
      <c r="B4110" s="711" t="s">
        <v>3351</v>
      </c>
      <c r="C4110" s="711" t="s">
        <v>269</v>
      </c>
      <c r="D4110" s="711" t="s">
        <v>5884</v>
      </c>
      <c r="E4110" s="713">
        <v>8.44</v>
      </c>
    </row>
    <row r="4111" spans="1:5">
      <c r="A4111" s="712">
        <v>89378</v>
      </c>
      <c r="B4111" s="711" t="s">
        <v>3352</v>
      </c>
      <c r="C4111" s="711" t="s">
        <v>269</v>
      </c>
      <c r="D4111" s="711" t="s">
        <v>5884</v>
      </c>
      <c r="E4111" s="713">
        <v>5.64</v>
      </c>
    </row>
    <row r="4112" spans="1:5">
      <c r="A4112" s="712">
        <v>89379</v>
      </c>
      <c r="B4112" s="711" t="s">
        <v>3353</v>
      </c>
      <c r="C4112" s="711" t="s">
        <v>269</v>
      </c>
      <c r="D4112" s="711" t="s">
        <v>5884</v>
      </c>
      <c r="E4112" s="713">
        <v>15.57</v>
      </c>
    </row>
    <row r="4113" spans="1:5">
      <c r="A4113" s="712">
        <v>89380</v>
      </c>
      <c r="B4113" s="711" t="s">
        <v>3354</v>
      </c>
      <c r="C4113" s="711" t="s">
        <v>269</v>
      </c>
      <c r="D4113" s="711" t="s">
        <v>5884</v>
      </c>
      <c r="E4113" s="713">
        <v>8.69</v>
      </c>
    </row>
    <row r="4114" spans="1:5">
      <c r="A4114" s="712">
        <v>89381</v>
      </c>
      <c r="B4114" s="711" t="s">
        <v>3355</v>
      </c>
      <c r="C4114" s="711" t="s">
        <v>269</v>
      </c>
      <c r="D4114" s="711" t="s">
        <v>5884</v>
      </c>
      <c r="E4114" s="713">
        <v>11.92</v>
      </c>
    </row>
    <row r="4115" spans="1:5">
      <c r="A4115" s="712">
        <v>89382</v>
      </c>
      <c r="B4115" s="711" t="s">
        <v>3356</v>
      </c>
      <c r="C4115" s="711" t="s">
        <v>269</v>
      </c>
      <c r="D4115" s="711" t="s">
        <v>5884</v>
      </c>
      <c r="E4115" s="713">
        <v>14.2</v>
      </c>
    </row>
    <row r="4116" spans="1:5">
      <c r="A4116" s="712">
        <v>89383</v>
      </c>
      <c r="B4116" s="711" t="s">
        <v>3357</v>
      </c>
      <c r="C4116" s="711" t="s">
        <v>269</v>
      </c>
      <c r="D4116" s="711" t="s">
        <v>5884</v>
      </c>
      <c r="E4116" s="713">
        <v>5.74</v>
      </c>
    </row>
    <row r="4117" spans="1:5">
      <c r="A4117" s="712">
        <v>89384</v>
      </c>
      <c r="B4117" s="711" t="s">
        <v>3358</v>
      </c>
      <c r="C4117" s="711" t="s">
        <v>269</v>
      </c>
      <c r="D4117" s="711" t="s">
        <v>5884</v>
      </c>
      <c r="E4117" s="713">
        <v>12.09</v>
      </c>
    </row>
    <row r="4118" spans="1:5">
      <c r="A4118" s="712">
        <v>89385</v>
      </c>
      <c r="B4118" s="711" t="s">
        <v>3359</v>
      </c>
      <c r="C4118" s="711" t="s">
        <v>269</v>
      </c>
      <c r="D4118" s="711" t="s">
        <v>5884</v>
      </c>
      <c r="E4118" s="713">
        <v>6.53</v>
      </c>
    </row>
    <row r="4119" spans="1:5">
      <c r="A4119" s="712">
        <v>89386</v>
      </c>
      <c r="B4119" s="711" t="s">
        <v>3360</v>
      </c>
      <c r="C4119" s="711" t="s">
        <v>269</v>
      </c>
      <c r="D4119" s="711" t="s">
        <v>5884</v>
      </c>
      <c r="E4119" s="713">
        <v>7.93</v>
      </c>
    </row>
    <row r="4120" spans="1:5">
      <c r="A4120" s="712">
        <v>89387</v>
      </c>
      <c r="B4120" s="711" t="s">
        <v>3361</v>
      </c>
      <c r="C4120" s="711" t="s">
        <v>269</v>
      </c>
      <c r="D4120" s="711" t="s">
        <v>5884</v>
      </c>
      <c r="E4120" s="713">
        <v>31.61</v>
      </c>
    </row>
    <row r="4121" spans="1:5">
      <c r="A4121" s="712">
        <v>89388</v>
      </c>
      <c r="B4121" s="711" t="s">
        <v>3362</v>
      </c>
      <c r="C4121" s="711" t="s">
        <v>269</v>
      </c>
      <c r="D4121" s="711" t="s">
        <v>5884</v>
      </c>
      <c r="E4121" s="713">
        <v>10.6</v>
      </c>
    </row>
    <row r="4122" spans="1:5">
      <c r="A4122" s="712">
        <v>89389</v>
      </c>
      <c r="B4122" s="711" t="s">
        <v>3363</v>
      </c>
      <c r="C4122" s="711" t="s">
        <v>269</v>
      </c>
      <c r="D4122" s="711" t="s">
        <v>5884</v>
      </c>
      <c r="E4122" s="713">
        <v>11.52</v>
      </c>
    </row>
    <row r="4123" spans="1:5">
      <c r="A4123" s="712">
        <v>89390</v>
      </c>
      <c r="B4123" s="711" t="s">
        <v>3364</v>
      </c>
      <c r="C4123" s="711" t="s">
        <v>269</v>
      </c>
      <c r="D4123" s="711" t="s">
        <v>5884</v>
      </c>
      <c r="E4123" s="713">
        <v>21.28</v>
      </c>
    </row>
    <row r="4124" spans="1:5">
      <c r="A4124" s="712">
        <v>89391</v>
      </c>
      <c r="B4124" s="711" t="s">
        <v>3365</v>
      </c>
      <c r="C4124" s="711" t="s">
        <v>269</v>
      </c>
      <c r="D4124" s="711" t="s">
        <v>5884</v>
      </c>
      <c r="E4124" s="713">
        <v>7.82</v>
      </c>
    </row>
    <row r="4125" spans="1:5">
      <c r="A4125" s="712">
        <v>89392</v>
      </c>
      <c r="B4125" s="711" t="s">
        <v>3366</v>
      </c>
      <c r="C4125" s="711" t="s">
        <v>269</v>
      </c>
      <c r="D4125" s="711" t="s">
        <v>5884</v>
      </c>
      <c r="E4125" s="713">
        <v>25.36</v>
      </c>
    </row>
    <row r="4126" spans="1:5">
      <c r="A4126" s="712">
        <v>89393</v>
      </c>
      <c r="B4126" s="711" t="s">
        <v>3367</v>
      </c>
      <c r="C4126" s="711" t="s">
        <v>269</v>
      </c>
      <c r="D4126" s="711" t="s">
        <v>5884</v>
      </c>
      <c r="E4126" s="713">
        <v>8.6999999999999993</v>
      </c>
    </row>
    <row r="4127" spans="1:5">
      <c r="A4127" s="712">
        <v>89394</v>
      </c>
      <c r="B4127" s="711" t="s">
        <v>3368</v>
      </c>
      <c r="C4127" s="711" t="s">
        <v>269</v>
      </c>
      <c r="D4127" s="711" t="s">
        <v>5884</v>
      </c>
      <c r="E4127" s="713">
        <v>17.989999999999998</v>
      </c>
    </row>
    <row r="4128" spans="1:5">
      <c r="A4128" s="712">
        <v>89395</v>
      </c>
      <c r="B4128" s="711" t="s">
        <v>3369</v>
      </c>
      <c r="C4128" s="711" t="s">
        <v>269</v>
      </c>
      <c r="D4128" s="711" t="s">
        <v>5884</v>
      </c>
      <c r="E4128" s="713">
        <v>10.42</v>
      </c>
    </row>
    <row r="4129" spans="1:5">
      <c r="A4129" s="712">
        <v>89396</v>
      </c>
      <c r="B4129" s="711" t="s">
        <v>3370</v>
      </c>
      <c r="C4129" s="711" t="s">
        <v>269</v>
      </c>
      <c r="D4129" s="711" t="s">
        <v>5884</v>
      </c>
      <c r="E4129" s="713">
        <v>18.37</v>
      </c>
    </row>
    <row r="4130" spans="1:5">
      <c r="A4130" s="712">
        <v>89397</v>
      </c>
      <c r="B4130" s="711" t="s">
        <v>3371</v>
      </c>
      <c r="C4130" s="711" t="s">
        <v>269</v>
      </c>
      <c r="D4130" s="711" t="s">
        <v>5884</v>
      </c>
      <c r="E4130" s="713">
        <v>12.54</v>
      </c>
    </row>
    <row r="4131" spans="1:5">
      <c r="A4131" s="712">
        <v>89398</v>
      </c>
      <c r="B4131" s="711" t="s">
        <v>3372</v>
      </c>
      <c r="C4131" s="711" t="s">
        <v>269</v>
      </c>
      <c r="D4131" s="711" t="s">
        <v>5884</v>
      </c>
      <c r="E4131" s="713">
        <v>15.45</v>
      </c>
    </row>
    <row r="4132" spans="1:5">
      <c r="A4132" s="712">
        <v>89399</v>
      </c>
      <c r="B4132" s="711" t="s">
        <v>3373</v>
      </c>
      <c r="C4132" s="711" t="s">
        <v>269</v>
      </c>
      <c r="D4132" s="711" t="s">
        <v>5884</v>
      </c>
      <c r="E4132" s="713">
        <v>28.95</v>
      </c>
    </row>
    <row r="4133" spans="1:5">
      <c r="A4133" s="712">
        <v>89400</v>
      </c>
      <c r="B4133" s="711" t="s">
        <v>3374</v>
      </c>
      <c r="C4133" s="711" t="s">
        <v>269</v>
      </c>
      <c r="D4133" s="711" t="s">
        <v>5884</v>
      </c>
      <c r="E4133" s="713">
        <v>17.55</v>
      </c>
    </row>
    <row r="4134" spans="1:5">
      <c r="A4134" s="712">
        <v>89404</v>
      </c>
      <c r="B4134" s="711" t="s">
        <v>3375</v>
      </c>
      <c r="C4134" s="711" t="s">
        <v>269</v>
      </c>
      <c r="D4134" s="711" t="s">
        <v>5884</v>
      </c>
      <c r="E4134" s="713">
        <v>4.2699999999999996</v>
      </c>
    </row>
    <row r="4135" spans="1:5">
      <c r="A4135" s="712">
        <v>89405</v>
      </c>
      <c r="B4135" s="711" t="s">
        <v>3376</v>
      </c>
      <c r="C4135" s="711" t="s">
        <v>269</v>
      </c>
      <c r="D4135" s="711" t="s">
        <v>5884</v>
      </c>
      <c r="E4135" s="713">
        <v>4.6399999999999997</v>
      </c>
    </row>
    <row r="4136" spans="1:5">
      <c r="A4136" s="712">
        <v>89406</v>
      </c>
      <c r="B4136" s="711" t="s">
        <v>3377</v>
      </c>
      <c r="C4136" s="711" t="s">
        <v>269</v>
      </c>
      <c r="D4136" s="711" t="s">
        <v>5884</v>
      </c>
      <c r="E4136" s="713">
        <v>6.22</v>
      </c>
    </row>
    <row r="4137" spans="1:5">
      <c r="A4137" s="712">
        <v>89407</v>
      </c>
      <c r="B4137" s="711" t="s">
        <v>3378</v>
      </c>
      <c r="C4137" s="711" t="s">
        <v>269</v>
      </c>
      <c r="D4137" s="711" t="s">
        <v>5884</v>
      </c>
      <c r="E4137" s="713">
        <v>5.6</v>
      </c>
    </row>
    <row r="4138" spans="1:5">
      <c r="A4138" s="712">
        <v>89408</v>
      </c>
      <c r="B4138" s="711" t="s">
        <v>3379</v>
      </c>
      <c r="C4138" s="711" t="s">
        <v>269</v>
      </c>
      <c r="D4138" s="711" t="s">
        <v>5884</v>
      </c>
      <c r="E4138" s="713">
        <v>5.18</v>
      </c>
    </row>
    <row r="4139" spans="1:5">
      <c r="A4139" s="712">
        <v>89409</v>
      </c>
      <c r="B4139" s="711" t="s">
        <v>3380</v>
      </c>
      <c r="C4139" s="711" t="s">
        <v>269</v>
      </c>
      <c r="D4139" s="711" t="s">
        <v>5884</v>
      </c>
      <c r="E4139" s="713">
        <v>5.98</v>
      </c>
    </row>
    <row r="4140" spans="1:5">
      <c r="A4140" s="712">
        <v>89410</v>
      </c>
      <c r="B4140" s="711" t="s">
        <v>3381</v>
      </c>
      <c r="C4140" s="711" t="s">
        <v>269</v>
      </c>
      <c r="D4140" s="711" t="s">
        <v>5884</v>
      </c>
      <c r="E4140" s="713">
        <v>7.64</v>
      </c>
    </row>
    <row r="4141" spans="1:5">
      <c r="A4141" s="712">
        <v>89411</v>
      </c>
      <c r="B4141" s="711" t="s">
        <v>3382</v>
      </c>
      <c r="C4141" s="711" t="s">
        <v>269</v>
      </c>
      <c r="D4141" s="711" t="s">
        <v>5884</v>
      </c>
      <c r="E4141" s="713">
        <v>6.9</v>
      </c>
    </row>
    <row r="4142" spans="1:5">
      <c r="A4142" s="712">
        <v>89412</v>
      </c>
      <c r="B4142" s="711" t="s">
        <v>3383</v>
      </c>
      <c r="C4142" s="711" t="s">
        <v>269</v>
      </c>
      <c r="D4142" s="711" t="s">
        <v>5884</v>
      </c>
      <c r="E4142" s="713">
        <v>7.92</v>
      </c>
    </row>
    <row r="4143" spans="1:5">
      <c r="A4143" s="712">
        <v>89413</v>
      </c>
      <c r="B4143" s="711" t="s">
        <v>3384</v>
      </c>
      <c r="C4143" s="711" t="s">
        <v>269</v>
      </c>
      <c r="D4143" s="711" t="s">
        <v>5884</v>
      </c>
      <c r="E4143" s="713">
        <v>7.72</v>
      </c>
    </row>
    <row r="4144" spans="1:5">
      <c r="A4144" s="712">
        <v>89414</v>
      </c>
      <c r="B4144" s="711" t="s">
        <v>3385</v>
      </c>
      <c r="C4144" s="711" t="s">
        <v>269</v>
      </c>
      <c r="D4144" s="711" t="s">
        <v>5884</v>
      </c>
      <c r="E4144" s="713">
        <v>9.98</v>
      </c>
    </row>
    <row r="4145" spans="1:5">
      <c r="A4145" s="712">
        <v>89415</v>
      </c>
      <c r="B4145" s="711" t="s">
        <v>3386</v>
      </c>
      <c r="C4145" s="711" t="s">
        <v>269</v>
      </c>
      <c r="D4145" s="711" t="s">
        <v>5884</v>
      </c>
      <c r="E4145" s="713">
        <v>12.78</v>
      </c>
    </row>
    <row r="4146" spans="1:5">
      <c r="A4146" s="712">
        <v>89416</v>
      </c>
      <c r="B4146" s="711" t="s">
        <v>3387</v>
      </c>
      <c r="C4146" s="711" t="s">
        <v>269</v>
      </c>
      <c r="D4146" s="711" t="s">
        <v>5884</v>
      </c>
      <c r="E4146" s="713">
        <v>9.5</v>
      </c>
    </row>
    <row r="4147" spans="1:5">
      <c r="A4147" s="712">
        <v>89417</v>
      </c>
      <c r="B4147" s="711" t="s">
        <v>3388</v>
      </c>
      <c r="C4147" s="711" t="s">
        <v>269</v>
      </c>
      <c r="D4147" s="711" t="s">
        <v>5884</v>
      </c>
      <c r="E4147" s="713">
        <v>3.47</v>
      </c>
    </row>
    <row r="4148" spans="1:5">
      <c r="A4148" s="712">
        <v>89418</v>
      </c>
      <c r="B4148" s="711" t="s">
        <v>3389</v>
      </c>
      <c r="C4148" s="711" t="s">
        <v>269</v>
      </c>
      <c r="D4148" s="711" t="s">
        <v>5884</v>
      </c>
      <c r="E4148" s="713">
        <v>10.92</v>
      </c>
    </row>
    <row r="4149" spans="1:5">
      <c r="A4149" s="712">
        <v>89419</v>
      </c>
      <c r="B4149" s="711" t="s">
        <v>3390</v>
      </c>
      <c r="C4149" s="711" t="s">
        <v>269</v>
      </c>
      <c r="D4149" s="711" t="s">
        <v>5884</v>
      </c>
      <c r="E4149" s="713">
        <v>4.1500000000000004</v>
      </c>
    </row>
    <row r="4150" spans="1:5">
      <c r="A4150" s="712">
        <v>89420</v>
      </c>
      <c r="B4150" s="711" t="s">
        <v>3391</v>
      </c>
      <c r="C4150" s="711" t="s">
        <v>269</v>
      </c>
      <c r="D4150" s="711" t="s">
        <v>5884</v>
      </c>
      <c r="E4150" s="713">
        <v>8.19</v>
      </c>
    </row>
    <row r="4151" spans="1:5">
      <c r="A4151" s="712">
        <v>89421</v>
      </c>
      <c r="B4151" s="711" t="s">
        <v>3392</v>
      </c>
      <c r="C4151" s="711" t="s">
        <v>269</v>
      </c>
      <c r="D4151" s="711" t="s">
        <v>5884</v>
      </c>
      <c r="E4151" s="713">
        <v>10.63</v>
      </c>
    </row>
    <row r="4152" spans="1:5">
      <c r="A4152" s="712">
        <v>89422</v>
      </c>
      <c r="B4152" s="711" t="s">
        <v>3393</v>
      </c>
      <c r="C4152" s="711" t="s">
        <v>269</v>
      </c>
      <c r="D4152" s="711" t="s">
        <v>5884</v>
      </c>
      <c r="E4152" s="713">
        <v>3.55</v>
      </c>
    </row>
    <row r="4153" spans="1:5">
      <c r="A4153" s="712">
        <v>89423</v>
      </c>
      <c r="B4153" s="711" t="s">
        <v>3394</v>
      </c>
      <c r="C4153" s="711" t="s">
        <v>269</v>
      </c>
      <c r="D4153" s="711" t="s">
        <v>5884</v>
      </c>
      <c r="E4153" s="713">
        <v>7.6</v>
      </c>
    </row>
    <row r="4154" spans="1:5">
      <c r="A4154" s="712">
        <v>89424</v>
      </c>
      <c r="B4154" s="711" t="s">
        <v>3395</v>
      </c>
      <c r="C4154" s="711" t="s">
        <v>269</v>
      </c>
      <c r="D4154" s="711" t="s">
        <v>5884</v>
      </c>
      <c r="E4154" s="713">
        <v>4.1399999999999997</v>
      </c>
    </row>
    <row r="4155" spans="1:5">
      <c r="A4155" s="712">
        <v>89425</v>
      </c>
      <c r="B4155" s="711" t="s">
        <v>3396</v>
      </c>
      <c r="C4155" s="711" t="s">
        <v>269</v>
      </c>
      <c r="D4155" s="711" t="s">
        <v>5884</v>
      </c>
      <c r="E4155" s="713">
        <v>14.07</v>
      </c>
    </row>
    <row r="4156" spans="1:5">
      <c r="A4156" s="712">
        <v>89426</v>
      </c>
      <c r="B4156" s="711" t="s">
        <v>3397</v>
      </c>
      <c r="C4156" s="711" t="s">
        <v>269</v>
      </c>
      <c r="D4156" s="711" t="s">
        <v>5884</v>
      </c>
      <c r="E4156" s="713">
        <v>7.19</v>
      </c>
    </row>
    <row r="4157" spans="1:5">
      <c r="A4157" s="712">
        <v>89427</v>
      </c>
      <c r="B4157" s="711" t="s">
        <v>3398</v>
      </c>
      <c r="C4157" s="711" t="s">
        <v>269</v>
      </c>
      <c r="D4157" s="711" t="s">
        <v>5884</v>
      </c>
      <c r="E4157" s="713">
        <v>10.42</v>
      </c>
    </row>
    <row r="4158" spans="1:5">
      <c r="A4158" s="712">
        <v>89428</v>
      </c>
      <c r="B4158" s="711" t="s">
        <v>3399</v>
      </c>
      <c r="C4158" s="711" t="s">
        <v>269</v>
      </c>
      <c r="D4158" s="711" t="s">
        <v>5884</v>
      </c>
      <c r="E4158" s="713">
        <v>12.7</v>
      </c>
    </row>
    <row r="4159" spans="1:5">
      <c r="A4159" s="712">
        <v>89429</v>
      </c>
      <c r="B4159" s="711" t="s">
        <v>3400</v>
      </c>
      <c r="C4159" s="711" t="s">
        <v>269</v>
      </c>
      <c r="D4159" s="711" t="s">
        <v>5884</v>
      </c>
      <c r="E4159" s="713">
        <v>4.24</v>
      </c>
    </row>
    <row r="4160" spans="1:5">
      <c r="A4160" s="712">
        <v>89430</v>
      </c>
      <c r="B4160" s="711" t="s">
        <v>3401</v>
      </c>
      <c r="C4160" s="711" t="s">
        <v>269</v>
      </c>
      <c r="D4160" s="711" t="s">
        <v>5884</v>
      </c>
      <c r="E4160" s="713">
        <v>10.59</v>
      </c>
    </row>
    <row r="4161" spans="1:5">
      <c r="A4161" s="712">
        <v>89431</v>
      </c>
      <c r="B4161" s="711" t="s">
        <v>3402</v>
      </c>
      <c r="C4161" s="711" t="s">
        <v>269</v>
      </c>
      <c r="D4161" s="711" t="s">
        <v>5884</v>
      </c>
      <c r="E4161" s="713">
        <v>6.13</v>
      </c>
    </row>
    <row r="4162" spans="1:5">
      <c r="A4162" s="712">
        <v>89432</v>
      </c>
      <c r="B4162" s="711" t="s">
        <v>3403</v>
      </c>
      <c r="C4162" s="711" t="s">
        <v>269</v>
      </c>
      <c r="D4162" s="711" t="s">
        <v>5884</v>
      </c>
      <c r="E4162" s="713">
        <v>29.81</v>
      </c>
    </row>
    <row r="4163" spans="1:5">
      <c r="A4163" s="712">
        <v>89433</v>
      </c>
      <c r="B4163" s="711" t="s">
        <v>3404</v>
      </c>
      <c r="C4163" s="711" t="s">
        <v>269</v>
      </c>
      <c r="D4163" s="711" t="s">
        <v>5884</v>
      </c>
      <c r="E4163" s="713">
        <v>8.8000000000000007</v>
      </c>
    </row>
    <row r="4164" spans="1:5">
      <c r="A4164" s="712">
        <v>89434</v>
      </c>
      <c r="B4164" s="711" t="s">
        <v>3405</v>
      </c>
      <c r="C4164" s="711" t="s">
        <v>269</v>
      </c>
      <c r="D4164" s="711" t="s">
        <v>5884</v>
      </c>
      <c r="E4164" s="713">
        <v>9.7200000000000006</v>
      </c>
    </row>
    <row r="4165" spans="1:5">
      <c r="A4165" s="712">
        <v>89435</v>
      </c>
      <c r="B4165" s="711" t="s">
        <v>3406</v>
      </c>
      <c r="C4165" s="711" t="s">
        <v>269</v>
      </c>
      <c r="D4165" s="711" t="s">
        <v>5884</v>
      </c>
      <c r="E4165" s="713">
        <v>19.48</v>
      </c>
    </row>
    <row r="4166" spans="1:5">
      <c r="A4166" s="712">
        <v>89436</v>
      </c>
      <c r="B4166" s="711" t="s">
        <v>3407</v>
      </c>
      <c r="C4166" s="711" t="s">
        <v>269</v>
      </c>
      <c r="D4166" s="711" t="s">
        <v>5884</v>
      </c>
      <c r="E4166" s="713">
        <v>6.02</v>
      </c>
    </row>
    <row r="4167" spans="1:5">
      <c r="A4167" s="712">
        <v>89437</v>
      </c>
      <c r="B4167" s="711" t="s">
        <v>3408</v>
      </c>
      <c r="C4167" s="711" t="s">
        <v>269</v>
      </c>
      <c r="D4167" s="711" t="s">
        <v>5884</v>
      </c>
      <c r="E4167" s="713">
        <v>23.56</v>
      </c>
    </row>
    <row r="4168" spans="1:5">
      <c r="A4168" s="712">
        <v>89438</v>
      </c>
      <c r="B4168" s="711" t="s">
        <v>3409</v>
      </c>
      <c r="C4168" s="711" t="s">
        <v>269</v>
      </c>
      <c r="D4168" s="711" t="s">
        <v>5884</v>
      </c>
      <c r="E4168" s="713">
        <v>6.13</v>
      </c>
    </row>
    <row r="4169" spans="1:5">
      <c r="A4169" s="712">
        <v>89439</v>
      </c>
      <c r="B4169" s="711" t="s">
        <v>3410</v>
      </c>
      <c r="C4169" s="711" t="s">
        <v>269</v>
      </c>
      <c r="D4169" s="711" t="s">
        <v>5884</v>
      </c>
      <c r="E4169" s="713">
        <v>8.26</v>
      </c>
    </row>
    <row r="4170" spans="1:5">
      <c r="A4170" s="712">
        <v>89440</v>
      </c>
      <c r="B4170" s="711" t="s">
        <v>3411</v>
      </c>
      <c r="C4170" s="711" t="s">
        <v>269</v>
      </c>
      <c r="D4170" s="711" t="s">
        <v>5884</v>
      </c>
      <c r="E4170" s="713">
        <v>7.44</v>
      </c>
    </row>
    <row r="4171" spans="1:5">
      <c r="A4171" s="712">
        <v>89441</v>
      </c>
      <c r="B4171" s="711" t="s">
        <v>3412</v>
      </c>
      <c r="C4171" s="711" t="s">
        <v>269</v>
      </c>
      <c r="D4171" s="711" t="s">
        <v>5884</v>
      </c>
      <c r="E4171" s="713">
        <v>15.39</v>
      </c>
    </row>
    <row r="4172" spans="1:5">
      <c r="A4172" s="712">
        <v>89442</v>
      </c>
      <c r="B4172" s="711" t="s">
        <v>3413</v>
      </c>
      <c r="C4172" s="711" t="s">
        <v>269</v>
      </c>
      <c r="D4172" s="711" t="s">
        <v>5884</v>
      </c>
      <c r="E4172" s="713">
        <v>9.56</v>
      </c>
    </row>
    <row r="4173" spans="1:5">
      <c r="A4173" s="712">
        <v>89443</v>
      </c>
      <c r="B4173" s="711" t="s">
        <v>3414</v>
      </c>
      <c r="C4173" s="711" t="s">
        <v>269</v>
      </c>
      <c r="D4173" s="711" t="s">
        <v>5884</v>
      </c>
      <c r="E4173" s="713">
        <v>11.92</v>
      </c>
    </row>
    <row r="4174" spans="1:5">
      <c r="A4174" s="712">
        <v>89444</v>
      </c>
      <c r="B4174" s="711" t="s">
        <v>3415</v>
      </c>
      <c r="C4174" s="711" t="s">
        <v>269</v>
      </c>
      <c r="D4174" s="711" t="s">
        <v>5884</v>
      </c>
      <c r="E4174" s="713">
        <v>25.42</v>
      </c>
    </row>
    <row r="4175" spans="1:5">
      <c r="A4175" s="712">
        <v>89445</v>
      </c>
      <c r="B4175" s="711" t="s">
        <v>3416</v>
      </c>
      <c r="C4175" s="711" t="s">
        <v>269</v>
      </c>
      <c r="D4175" s="711" t="s">
        <v>5884</v>
      </c>
      <c r="E4175" s="713">
        <v>14.02</v>
      </c>
    </row>
    <row r="4176" spans="1:5">
      <c r="A4176" s="712">
        <v>89481</v>
      </c>
      <c r="B4176" s="711" t="s">
        <v>3417</v>
      </c>
      <c r="C4176" s="711" t="s">
        <v>269</v>
      </c>
      <c r="D4176" s="711" t="s">
        <v>5884</v>
      </c>
      <c r="E4176" s="713">
        <v>4.0599999999999996</v>
      </c>
    </row>
    <row r="4177" spans="1:5">
      <c r="A4177" s="712">
        <v>89485</v>
      </c>
      <c r="B4177" s="711" t="s">
        <v>3418</v>
      </c>
      <c r="C4177" s="711" t="s">
        <v>269</v>
      </c>
      <c r="D4177" s="711" t="s">
        <v>5884</v>
      </c>
      <c r="E4177" s="713">
        <v>4.8600000000000003</v>
      </c>
    </row>
    <row r="4178" spans="1:5">
      <c r="A4178" s="712">
        <v>89489</v>
      </c>
      <c r="B4178" s="711" t="s">
        <v>3419</v>
      </c>
      <c r="C4178" s="711" t="s">
        <v>269</v>
      </c>
      <c r="D4178" s="711" t="s">
        <v>5884</v>
      </c>
      <c r="E4178" s="713">
        <v>6.52</v>
      </c>
    </row>
    <row r="4179" spans="1:5">
      <c r="A4179" s="712">
        <v>89490</v>
      </c>
      <c r="B4179" s="711" t="s">
        <v>3420</v>
      </c>
      <c r="C4179" s="711" t="s">
        <v>269</v>
      </c>
      <c r="D4179" s="711" t="s">
        <v>5884</v>
      </c>
      <c r="E4179" s="713">
        <v>5.78</v>
      </c>
    </row>
    <row r="4180" spans="1:5">
      <c r="A4180" s="712">
        <v>89492</v>
      </c>
      <c r="B4180" s="711" t="s">
        <v>3421</v>
      </c>
      <c r="C4180" s="711" t="s">
        <v>269</v>
      </c>
      <c r="D4180" s="711" t="s">
        <v>5884</v>
      </c>
      <c r="E4180" s="713">
        <v>6.44</v>
      </c>
    </row>
    <row r="4181" spans="1:5">
      <c r="A4181" s="712">
        <v>89493</v>
      </c>
      <c r="B4181" s="711" t="s">
        <v>3422</v>
      </c>
      <c r="C4181" s="711" t="s">
        <v>269</v>
      </c>
      <c r="D4181" s="711" t="s">
        <v>5884</v>
      </c>
      <c r="E4181" s="713">
        <v>8.6999999999999993</v>
      </c>
    </row>
    <row r="4182" spans="1:5">
      <c r="A4182" s="712">
        <v>89494</v>
      </c>
      <c r="B4182" s="711" t="s">
        <v>3423</v>
      </c>
      <c r="C4182" s="711" t="s">
        <v>269</v>
      </c>
      <c r="D4182" s="711" t="s">
        <v>5884</v>
      </c>
      <c r="E4182" s="713">
        <v>11.5</v>
      </c>
    </row>
    <row r="4183" spans="1:5">
      <c r="A4183" s="712">
        <v>89496</v>
      </c>
      <c r="B4183" s="711" t="s">
        <v>3424</v>
      </c>
      <c r="C4183" s="711" t="s">
        <v>269</v>
      </c>
      <c r="D4183" s="711" t="s">
        <v>5884</v>
      </c>
      <c r="E4183" s="713">
        <v>8.2200000000000006</v>
      </c>
    </row>
    <row r="4184" spans="1:5">
      <c r="A4184" s="712">
        <v>89497</v>
      </c>
      <c r="B4184" s="711" t="s">
        <v>3425</v>
      </c>
      <c r="C4184" s="711" t="s">
        <v>269</v>
      </c>
      <c r="D4184" s="711" t="s">
        <v>5884</v>
      </c>
      <c r="E4184" s="713">
        <v>10.63</v>
      </c>
    </row>
    <row r="4185" spans="1:5">
      <c r="A4185" s="712">
        <v>89498</v>
      </c>
      <c r="B4185" s="711" t="s">
        <v>3426</v>
      </c>
      <c r="C4185" s="711" t="s">
        <v>269</v>
      </c>
      <c r="D4185" s="711" t="s">
        <v>5884</v>
      </c>
      <c r="E4185" s="713">
        <v>11.66</v>
      </c>
    </row>
    <row r="4186" spans="1:5">
      <c r="A4186" s="712">
        <v>89499</v>
      </c>
      <c r="B4186" s="711" t="s">
        <v>3427</v>
      </c>
      <c r="C4186" s="711" t="s">
        <v>269</v>
      </c>
      <c r="D4186" s="711" t="s">
        <v>5884</v>
      </c>
      <c r="E4186" s="713">
        <v>18.23</v>
      </c>
    </row>
    <row r="4187" spans="1:5">
      <c r="A4187" s="712">
        <v>89500</v>
      </c>
      <c r="B4187" s="711" t="s">
        <v>3428</v>
      </c>
      <c r="C4187" s="711" t="s">
        <v>269</v>
      </c>
      <c r="D4187" s="711" t="s">
        <v>5884</v>
      </c>
      <c r="E4187" s="713">
        <v>11.86</v>
      </c>
    </row>
    <row r="4188" spans="1:5">
      <c r="A4188" s="712">
        <v>89501</v>
      </c>
      <c r="B4188" s="711" t="s">
        <v>3429</v>
      </c>
      <c r="C4188" s="711" t="s">
        <v>269</v>
      </c>
      <c r="D4188" s="711" t="s">
        <v>5884</v>
      </c>
      <c r="E4188" s="713">
        <v>12.81</v>
      </c>
    </row>
    <row r="4189" spans="1:5">
      <c r="A4189" s="712">
        <v>89502</v>
      </c>
      <c r="B4189" s="711" t="s">
        <v>3430</v>
      </c>
      <c r="C4189" s="711" t="s">
        <v>269</v>
      </c>
      <c r="D4189" s="711" t="s">
        <v>5884</v>
      </c>
      <c r="E4189" s="713">
        <v>14.67</v>
      </c>
    </row>
    <row r="4190" spans="1:5">
      <c r="A4190" s="712">
        <v>89503</v>
      </c>
      <c r="B4190" s="711" t="s">
        <v>3431</v>
      </c>
      <c r="C4190" s="711" t="s">
        <v>269</v>
      </c>
      <c r="D4190" s="711" t="s">
        <v>5884</v>
      </c>
      <c r="E4190" s="713">
        <v>22.82</v>
      </c>
    </row>
    <row r="4191" spans="1:5">
      <c r="A4191" s="712">
        <v>89504</v>
      </c>
      <c r="B4191" s="711" t="s">
        <v>3432</v>
      </c>
      <c r="C4191" s="711" t="s">
        <v>269</v>
      </c>
      <c r="D4191" s="711" t="s">
        <v>5884</v>
      </c>
      <c r="E4191" s="713">
        <v>19.87</v>
      </c>
    </row>
    <row r="4192" spans="1:5">
      <c r="A4192" s="712">
        <v>89505</v>
      </c>
      <c r="B4192" s="711" t="s">
        <v>3433</v>
      </c>
      <c r="C4192" s="711" t="s">
        <v>269</v>
      </c>
      <c r="D4192" s="711" t="s">
        <v>5884</v>
      </c>
      <c r="E4192" s="713">
        <v>34.29</v>
      </c>
    </row>
    <row r="4193" spans="1:5">
      <c r="A4193" s="712">
        <v>89506</v>
      </c>
      <c r="B4193" s="711" t="s">
        <v>3434</v>
      </c>
      <c r="C4193" s="711" t="s">
        <v>269</v>
      </c>
      <c r="D4193" s="711" t="s">
        <v>5884</v>
      </c>
      <c r="E4193" s="713">
        <v>38.74</v>
      </c>
    </row>
    <row r="4194" spans="1:5">
      <c r="A4194" s="712">
        <v>89507</v>
      </c>
      <c r="B4194" s="711" t="s">
        <v>3435</v>
      </c>
      <c r="C4194" s="711" t="s">
        <v>269</v>
      </c>
      <c r="D4194" s="711" t="s">
        <v>5884</v>
      </c>
      <c r="E4194" s="713">
        <v>48.02</v>
      </c>
    </row>
    <row r="4195" spans="1:5">
      <c r="A4195" s="712">
        <v>89510</v>
      </c>
      <c r="B4195" s="711" t="s">
        <v>3436</v>
      </c>
      <c r="C4195" s="711" t="s">
        <v>269</v>
      </c>
      <c r="D4195" s="711" t="s">
        <v>5884</v>
      </c>
      <c r="E4195" s="713">
        <v>31.01</v>
      </c>
    </row>
    <row r="4196" spans="1:5">
      <c r="A4196" s="712">
        <v>89513</v>
      </c>
      <c r="B4196" s="711" t="s">
        <v>3437</v>
      </c>
      <c r="C4196" s="711" t="s">
        <v>269</v>
      </c>
      <c r="D4196" s="711" t="s">
        <v>5884</v>
      </c>
      <c r="E4196" s="713">
        <v>108.76</v>
      </c>
    </row>
    <row r="4197" spans="1:5">
      <c r="A4197" s="712">
        <v>89514</v>
      </c>
      <c r="B4197" s="711" t="s">
        <v>3438</v>
      </c>
      <c r="C4197" s="711" t="s">
        <v>269</v>
      </c>
      <c r="D4197" s="711" t="s">
        <v>5884</v>
      </c>
      <c r="E4197" s="713">
        <v>9.2799999999999994</v>
      </c>
    </row>
    <row r="4198" spans="1:5">
      <c r="A4198" s="712">
        <v>89515</v>
      </c>
      <c r="B4198" s="711" t="s">
        <v>3439</v>
      </c>
      <c r="C4198" s="711" t="s">
        <v>269</v>
      </c>
      <c r="D4198" s="711" t="s">
        <v>5884</v>
      </c>
      <c r="E4198" s="713">
        <v>81.64</v>
      </c>
    </row>
    <row r="4199" spans="1:5">
      <c r="A4199" s="712">
        <v>89516</v>
      </c>
      <c r="B4199" s="711" t="s">
        <v>3440</v>
      </c>
      <c r="C4199" s="711" t="s">
        <v>269</v>
      </c>
      <c r="D4199" s="711" t="s">
        <v>5884</v>
      </c>
      <c r="E4199" s="713">
        <v>8.0299999999999994</v>
      </c>
    </row>
    <row r="4200" spans="1:5">
      <c r="A4200" s="712">
        <v>89517</v>
      </c>
      <c r="B4200" s="711" t="s">
        <v>3441</v>
      </c>
      <c r="C4200" s="711" t="s">
        <v>269</v>
      </c>
      <c r="D4200" s="711" t="s">
        <v>5884</v>
      </c>
      <c r="E4200" s="713">
        <v>68.459999999999994</v>
      </c>
    </row>
    <row r="4201" spans="1:5">
      <c r="A4201" s="712">
        <v>89518</v>
      </c>
      <c r="B4201" s="711" t="s">
        <v>3442</v>
      </c>
      <c r="C4201" s="711" t="s">
        <v>269</v>
      </c>
      <c r="D4201" s="711" t="s">
        <v>5884</v>
      </c>
      <c r="E4201" s="713">
        <v>12.86</v>
      </c>
    </row>
    <row r="4202" spans="1:5">
      <c r="A4202" s="712">
        <v>89519</v>
      </c>
      <c r="B4202" s="711" t="s">
        <v>3443</v>
      </c>
      <c r="C4202" s="711" t="s">
        <v>269</v>
      </c>
      <c r="D4202" s="711" t="s">
        <v>5884</v>
      </c>
      <c r="E4202" s="713">
        <v>45.7</v>
      </c>
    </row>
    <row r="4203" spans="1:5">
      <c r="A4203" s="712">
        <v>89520</v>
      </c>
      <c r="B4203" s="711" t="s">
        <v>3444</v>
      </c>
      <c r="C4203" s="711" t="s">
        <v>269</v>
      </c>
      <c r="D4203" s="711" t="s">
        <v>5884</v>
      </c>
      <c r="E4203" s="713">
        <v>11.21</v>
      </c>
    </row>
    <row r="4204" spans="1:5">
      <c r="A4204" s="712">
        <v>89521</v>
      </c>
      <c r="B4204" s="711" t="s">
        <v>3445</v>
      </c>
      <c r="C4204" s="711" t="s">
        <v>269</v>
      </c>
      <c r="D4204" s="711" t="s">
        <v>5884</v>
      </c>
      <c r="E4204" s="713">
        <v>128.27000000000001</v>
      </c>
    </row>
    <row r="4205" spans="1:5">
      <c r="A4205" s="712">
        <v>89522</v>
      </c>
      <c r="B4205" s="711" t="s">
        <v>3446</v>
      </c>
      <c r="C4205" s="711" t="s">
        <v>269</v>
      </c>
      <c r="D4205" s="711" t="s">
        <v>5884</v>
      </c>
      <c r="E4205" s="713">
        <v>26.19</v>
      </c>
    </row>
    <row r="4206" spans="1:5">
      <c r="A4206" s="712">
        <v>89523</v>
      </c>
      <c r="B4206" s="711" t="s">
        <v>3447</v>
      </c>
      <c r="C4206" s="711" t="s">
        <v>269</v>
      </c>
      <c r="D4206" s="711" t="s">
        <v>5884</v>
      </c>
      <c r="E4206" s="713">
        <v>96.34</v>
      </c>
    </row>
    <row r="4207" spans="1:5">
      <c r="A4207" s="712">
        <v>89524</v>
      </c>
      <c r="B4207" s="711" t="s">
        <v>3448</v>
      </c>
      <c r="C4207" s="711" t="s">
        <v>269</v>
      </c>
      <c r="D4207" s="711" t="s">
        <v>5884</v>
      </c>
      <c r="E4207" s="713">
        <v>23.03</v>
      </c>
    </row>
    <row r="4208" spans="1:5">
      <c r="A4208" s="712">
        <v>89525</v>
      </c>
      <c r="B4208" s="711" t="s">
        <v>3449</v>
      </c>
      <c r="C4208" s="711" t="s">
        <v>269</v>
      </c>
      <c r="D4208" s="711" t="s">
        <v>5884</v>
      </c>
      <c r="E4208" s="713">
        <v>94.72</v>
      </c>
    </row>
    <row r="4209" spans="1:5">
      <c r="A4209" s="712">
        <v>89526</v>
      </c>
      <c r="B4209" s="711" t="s">
        <v>3450</v>
      </c>
      <c r="C4209" s="711" t="s">
        <v>269</v>
      </c>
      <c r="D4209" s="711" t="s">
        <v>5884</v>
      </c>
      <c r="E4209" s="713">
        <v>34.549999999999997</v>
      </c>
    </row>
    <row r="4210" spans="1:5">
      <c r="A4210" s="712">
        <v>89527</v>
      </c>
      <c r="B4210" s="711" t="s">
        <v>3451</v>
      </c>
      <c r="C4210" s="711" t="s">
        <v>269</v>
      </c>
      <c r="D4210" s="711" t="s">
        <v>5884</v>
      </c>
      <c r="E4210" s="713">
        <v>72.33</v>
      </c>
    </row>
    <row r="4211" spans="1:5">
      <c r="A4211" s="712">
        <v>89528</v>
      </c>
      <c r="B4211" s="711" t="s">
        <v>3452</v>
      </c>
      <c r="C4211" s="711" t="s">
        <v>269</v>
      </c>
      <c r="D4211" s="711" t="s">
        <v>5884</v>
      </c>
      <c r="E4211" s="713">
        <v>3.38</v>
      </c>
    </row>
    <row r="4212" spans="1:5">
      <c r="A4212" s="712">
        <v>89529</v>
      </c>
      <c r="B4212" s="711" t="s">
        <v>3453</v>
      </c>
      <c r="C4212" s="711" t="s">
        <v>269</v>
      </c>
      <c r="D4212" s="711" t="s">
        <v>5884</v>
      </c>
      <c r="E4212" s="713">
        <v>39.119999999999997</v>
      </c>
    </row>
    <row r="4213" spans="1:5">
      <c r="A4213" s="712">
        <v>89530</v>
      </c>
      <c r="B4213" s="711" t="s">
        <v>3454</v>
      </c>
      <c r="C4213" s="711" t="s">
        <v>269</v>
      </c>
      <c r="D4213" s="711" t="s">
        <v>5884</v>
      </c>
      <c r="E4213" s="713">
        <v>13.31</v>
      </c>
    </row>
    <row r="4214" spans="1:5">
      <c r="A4214" s="712">
        <v>89531</v>
      </c>
      <c r="B4214" s="711" t="s">
        <v>3455</v>
      </c>
      <c r="C4214" s="711" t="s">
        <v>269</v>
      </c>
      <c r="D4214" s="711" t="s">
        <v>5884</v>
      </c>
      <c r="E4214" s="713">
        <v>31.43</v>
      </c>
    </row>
    <row r="4215" spans="1:5">
      <c r="A4215" s="712">
        <v>89532</v>
      </c>
      <c r="B4215" s="711" t="s">
        <v>3456</v>
      </c>
      <c r="C4215" s="711" t="s">
        <v>269</v>
      </c>
      <c r="D4215" s="711" t="s">
        <v>5884</v>
      </c>
      <c r="E4215" s="713">
        <v>6.43</v>
      </c>
    </row>
    <row r="4216" spans="1:5">
      <c r="A4216" s="712">
        <v>89533</v>
      </c>
      <c r="B4216" s="711" t="s">
        <v>3457</v>
      </c>
      <c r="C4216" s="711" t="s">
        <v>269</v>
      </c>
      <c r="D4216" s="711" t="s">
        <v>5884</v>
      </c>
      <c r="E4216" s="713">
        <v>31.43</v>
      </c>
    </row>
    <row r="4217" spans="1:5">
      <c r="A4217" s="712">
        <v>89534</v>
      </c>
      <c r="B4217" s="711" t="s">
        <v>3458</v>
      </c>
      <c r="C4217" s="711" t="s">
        <v>269</v>
      </c>
      <c r="D4217" s="711" t="s">
        <v>5884</v>
      </c>
      <c r="E4217" s="713">
        <v>4.2699999999999996</v>
      </c>
    </row>
    <row r="4218" spans="1:5">
      <c r="A4218" s="712">
        <v>89535</v>
      </c>
      <c r="B4218" s="711" t="s">
        <v>3459</v>
      </c>
      <c r="C4218" s="711" t="s">
        <v>269</v>
      </c>
      <c r="D4218" s="711" t="s">
        <v>5884</v>
      </c>
      <c r="E4218" s="713">
        <v>51.18</v>
      </c>
    </row>
    <row r="4219" spans="1:5">
      <c r="A4219" s="712">
        <v>89536</v>
      </c>
      <c r="B4219" s="711" t="s">
        <v>3460</v>
      </c>
      <c r="C4219" s="711" t="s">
        <v>269</v>
      </c>
      <c r="D4219" s="711" t="s">
        <v>5884</v>
      </c>
      <c r="E4219" s="713">
        <v>11.94</v>
      </c>
    </row>
    <row r="4220" spans="1:5">
      <c r="A4220" s="712">
        <v>89538</v>
      </c>
      <c r="B4220" s="711" t="s">
        <v>3461</v>
      </c>
      <c r="C4220" s="711" t="s">
        <v>269</v>
      </c>
      <c r="D4220" s="711" t="s">
        <v>5884</v>
      </c>
      <c r="E4220" s="713">
        <v>3.48</v>
      </c>
    </row>
    <row r="4221" spans="1:5">
      <c r="A4221" s="712">
        <v>89540</v>
      </c>
      <c r="B4221" s="711" t="s">
        <v>3462</v>
      </c>
      <c r="C4221" s="711" t="s">
        <v>269</v>
      </c>
      <c r="D4221" s="711" t="s">
        <v>5884</v>
      </c>
      <c r="E4221" s="713">
        <v>9.83</v>
      </c>
    </row>
    <row r="4222" spans="1:5">
      <c r="A4222" s="712">
        <v>89541</v>
      </c>
      <c r="B4222" s="711" t="s">
        <v>3463</v>
      </c>
      <c r="C4222" s="711" t="s">
        <v>269</v>
      </c>
      <c r="D4222" s="711" t="s">
        <v>5884</v>
      </c>
      <c r="E4222" s="713">
        <v>5.29</v>
      </c>
    </row>
    <row r="4223" spans="1:5">
      <c r="A4223" s="712">
        <v>89542</v>
      </c>
      <c r="B4223" s="711" t="s">
        <v>3464</v>
      </c>
      <c r="C4223" s="711" t="s">
        <v>269</v>
      </c>
      <c r="D4223" s="711" t="s">
        <v>5884</v>
      </c>
      <c r="E4223" s="713">
        <v>28.97</v>
      </c>
    </row>
    <row r="4224" spans="1:5">
      <c r="A4224" s="712">
        <v>89544</v>
      </c>
      <c r="B4224" s="711" t="s">
        <v>3465</v>
      </c>
      <c r="C4224" s="711" t="s">
        <v>269</v>
      </c>
      <c r="D4224" s="711" t="s">
        <v>5884</v>
      </c>
      <c r="E4224" s="713">
        <v>8.25</v>
      </c>
    </row>
    <row r="4225" spans="1:5">
      <c r="A4225" s="712">
        <v>89545</v>
      </c>
      <c r="B4225" s="711" t="s">
        <v>3466</v>
      </c>
      <c r="C4225" s="711" t="s">
        <v>269</v>
      </c>
      <c r="D4225" s="711" t="s">
        <v>5884</v>
      </c>
      <c r="E4225" s="713">
        <v>11.77</v>
      </c>
    </row>
    <row r="4226" spans="1:5">
      <c r="A4226" s="712">
        <v>89546</v>
      </c>
      <c r="B4226" s="711" t="s">
        <v>3467</v>
      </c>
      <c r="C4226" s="711" t="s">
        <v>269</v>
      </c>
      <c r="D4226" s="711" t="s">
        <v>5884</v>
      </c>
      <c r="E4226" s="713">
        <v>10.1</v>
      </c>
    </row>
    <row r="4227" spans="1:5">
      <c r="A4227" s="712">
        <v>89547</v>
      </c>
      <c r="B4227" s="711" t="s">
        <v>3468</v>
      </c>
      <c r="C4227" s="711" t="s">
        <v>269</v>
      </c>
      <c r="D4227" s="711" t="s">
        <v>5884</v>
      </c>
      <c r="E4227" s="713">
        <v>17.55</v>
      </c>
    </row>
    <row r="4228" spans="1:5">
      <c r="A4228" s="712">
        <v>89548</v>
      </c>
      <c r="B4228" s="711" t="s">
        <v>3469</v>
      </c>
      <c r="C4228" s="711" t="s">
        <v>269</v>
      </c>
      <c r="D4228" s="711" t="s">
        <v>5884</v>
      </c>
      <c r="E4228" s="713">
        <v>19.12</v>
      </c>
    </row>
    <row r="4229" spans="1:5">
      <c r="A4229" s="712">
        <v>89549</v>
      </c>
      <c r="B4229" s="711" t="s">
        <v>3470</v>
      </c>
      <c r="C4229" s="711" t="s">
        <v>269</v>
      </c>
      <c r="D4229" s="711" t="s">
        <v>5884</v>
      </c>
      <c r="E4229" s="713">
        <v>13.33</v>
      </c>
    </row>
    <row r="4230" spans="1:5">
      <c r="A4230" s="712">
        <v>89550</v>
      </c>
      <c r="B4230" s="711" t="s">
        <v>3471</v>
      </c>
      <c r="C4230" s="711" t="s">
        <v>269</v>
      </c>
      <c r="D4230" s="711" t="s">
        <v>5884</v>
      </c>
      <c r="E4230" s="713">
        <v>34.799999999999997</v>
      </c>
    </row>
    <row r="4231" spans="1:5">
      <c r="A4231" s="712">
        <v>89551</v>
      </c>
      <c r="B4231" s="711" t="s">
        <v>3472</v>
      </c>
      <c r="C4231" s="711" t="s">
        <v>269</v>
      </c>
      <c r="D4231" s="711" t="s">
        <v>5884</v>
      </c>
      <c r="E4231" s="713">
        <v>8.8800000000000008</v>
      </c>
    </row>
    <row r="4232" spans="1:5">
      <c r="A4232" s="712">
        <v>89552</v>
      </c>
      <c r="B4232" s="711" t="s">
        <v>3473</v>
      </c>
      <c r="C4232" s="711" t="s">
        <v>269</v>
      </c>
      <c r="D4232" s="711" t="s">
        <v>5884</v>
      </c>
      <c r="E4232" s="713">
        <v>18.64</v>
      </c>
    </row>
    <row r="4233" spans="1:5">
      <c r="A4233" s="712">
        <v>89553</v>
      </c>
      <c r="B4233" s="711" t="s">
        <v>3474</v>
      </c>
      <c r="C4233" s="711" t="s">
        <v>269</v>
      </c>
      <c r="D4233" s="711" t="s">
        <v>5884</v>
      </c>
      <c r="E4233" s="713">
        <v>5.18</v>
      </c>
    </row>
    <row r="4234" spans="1:5">
      <c r="A4234" s="712">
        <v>89554</v>
      </c>
      <c r="B4234" s="711" t="s">
        <v>3475</v>
      </c>
      <c r="C4234" s="711" t="s">
        <v>269</v>
      </c>
      <c r="D4234" s="711" t="s">
        <v>5884</v>
      </c>
      <c r="E4234" s="713">
        <v>21.61</v>
      </c>
    </row>
    <row r="4235" spans="1:5">
      <c r="A4235" s="712">
        <v>89555</v>
      </c>
      <c r="B4235" s="711" t="s">
        <v>3476</v>
      </c>
      <c r="C4235" s="711" t="s">
        <v>269</v>
      </c>
      <c r="D4235" s="711" t="s">
        <v>5884</v>
      </c>
      <c r="E4235" s="713">
        <v>22.72</v>
      </c>
    </row>
    <row r="4236" spans="1:5">
      <c r="A4236" s="712">
        <v>89556</v>
      </c>
      <c r="B4236" s="711" t="s">
        <v>3477</v>
      </c>
      <c r="C4236" s="711" t="s">
        <v>269</v>
      </c>
      <c r="D4236" s="711" t="s">
        <v>5884</v>
      </c>
      <c r="E4236" s="713">
        <v>32.380000000000003</v>
      </c>
    </row>
    <row r="4237" spans="1:5">
      <c r="A4237" s="712">
        <v>89557</v>
      </c>
      <c r="B4237" s="711" t="s">
        <v>3478</v>
      </c>
      <c r="C4237" s="711" t="s">
        <v>269</v>
      </c>
      <c r="D4237" s="711" t="s">
        <v>5884</v>
      </c>
      <c r="E4237" s="713">
        <v>25.31</v>
      </c>
    </row>
    <row r="4238" spans="1:5">
      <c r="A4238" s="712">
        <v>89558</v>
      </c>
      <c r="B4238" s="711" t="s">
        <v>3479</v>
      </c>
      <c r="C4238" s="711" t="s">
        <v>269</v>
      </c>
      <c r="D4238" s="711" t="s">
        <v>5884</v>
      </c>
      <c r="E4238" s="713">
        <v>8.1999999999999993</v>
      </c>
    </row>
    <row r="4239" spans="1:5">
      <c r="A4239" s="712">
        <v>89559</v>
      </c>
      <c r="B4239" s="711" t="s">
        <v>3480</v>
      </c>
      <c r="C4239" s="711" t="s">
        <v>269</v>
      </c>
      <c r="D4239" s="711" t="s">
        <v>5884</v>
      </c>
      <c r="E4239" s="713">
        <v>58.01</v>
      </c>
    </row>
    <row r="4240" spans="1:5">
      <c r="A4240" s="712">
        <v>89561</v>
      </c>
      <c r="B4240" s="711" t="s">
        <v>3481</v>
      </c>
      <c r="C4240" s="711" t="s">
        <v>269</v>
      </c>
      <c r="D4240" s="711" t="s">
        <v>5884</v>
      </c>
      <c r="E4240" s="713">
        <v>11.96</v>
      </c>
    </row>
    <row r="4241" spans="1:5">
      <c r="A4241" s="712">
        <v>89562</v>
      </c>
      <c r="B4241" s="711" t="s">
        <v>3482</v>
      </c>
      <c r="C4241" s="711" t="s">
        <v>269</v>
      </c>
      <c r="D4241" s="711" t="s">
        <v>5884</v>
      </c>
      <c r="E4241" s="713">
        <v>8.77</v>
      </c>
    </row>
    <row r="4242" spans="1:5">
      <c r="A4242" s="712">
        <v>89563</v>
      </c>
      <c r="B4242" s="711" t="s">
        <v>3483</v>
      </c>
      <c r="C4242" s="711" t="s">
        <v>269</v>
      </c>
      <c r="D4242" s="711" t="s">
        <v>5884</v>
      </c>
      <c r="E4242" s="713">
        <v>19.11</v>
      </c>
    </row>
    <row r="4243" spans="1:5">
      <c r="A4243" s="712">
        <v>89564</v>
      </c>
      <c r="B4243" s="711" t="s">
        <v>3484</v>
      </c>
      <c r="C4243" s="711" t="s">
        <v>269</v>
      </c>
      <c r="D4243" s="711" t="s">
        <v>5884</v>
      </c>
      <c r="E4243" s="713">
        <v>16.510000000000002</v>
      </c>
    </row>
    <row r="4244" spans="1:5">
      <c r="A4244" s="712">
        <v>89565</v>
      </c>
      <c r="B4244" s="711" t="s">
        <v>3485</v>
      </c>
      <c r="C4244" s="711" t="s">
        <v>269</v>
      </c>
      <c r="D4244" s="711" t="s">
        <v>5884</v>
      </c>
      <c r="E4244" s="713">
        <v>47.87</v>
      </c>
    </row>
    <row r="4245" spans="1:5">
      <c r="A4245" s="712">
        <v>89566</v>
      </c>
      <c r="B4245" s="711" t="s">
        <v>3486</v>
      </c>
      <c r="C4245" s="711" t="s">
        <v>269</v>
      </c>
      <c r="D4245" s="711" t="s">
        <v>5884</v>
      </c>
      <c r="E4245" s="713">
        <v>41.05</v>
      </c>
    </row>
    <row r="4246" spans="1:5">
      <c r="A4246" s="712">
        <v>89567</v>
      </c>
      <c r="B4246" s="711" t="s">
        <v>3487</v>
      </c>
      <c r="C4246" s="711" t="s">
        <v>269</v>
      </c>
      <c r="D4246" s="711" t="s">
        <v>5884</v>
      </c>
      <c r="E4246" s="713">
        <v>71.34</v>
      </c>
    </row>
    <row r="4247" spans="1:5">
      <c r="A4247" s="712">
        <v>89568</v>
      </c>
      <c r="B4247" s="711" t="s">
        <v>3488</v>
      </c>
      <c r="C4247" s="711" t="s">
        <v>269</v>
      </c>
      <c r="D4247" s="711" t="s">
        <v>5884</v>
      </c>
      <c r="E4247" s="713">
        <v>34.049999999999997</v>
      </c>
    </row>
    <row r="4248" spans="1:5">
      <c r="A4248" s="712">
        <v>89569</v>
      </c>
      <c r="B4248" s="711" t="s">
        <v>3489</v>
      </c>
      <c r="C4248" s="711" t="s">
        <v>269</v>
      </c>
      <c r="D4248" s="711" t="s">
        <v>5884</v>
      </c>
      <c r="E4248" s="713">
        <v>67.38</v>
      </c>
    </row>
    <row r="4249" spans="1:5">
      <c r="A4249" s="712">
        <v>89570</v>
      </c>
      <c r="B4249" s="711" t="s">
        <v>3490</v>
      </c>
      <c r="C4249" s="711" t="s">
        <v>269</v>
      </c>
      <c r="D4249" s="711" t="s">
        <v>5884</v>
      </c>
      <c r="E4249" s="713">
        <v>11.48</v>
      </c>
    </row>
    <row r="4250" spans="1:5">
      <c r="A4250" s="712">
        <v>89571</v>
      </c>
      <c r="B4250" s="711" t="s">
        <v>3491</v>
      </c>
      <c r="C4250" s="711" t="s">
        <v>269</v>
      </c>
      <c r="D4250" s="711" t="s">
        <v>5884</v>
      </c>
      <c r="E4250" s="713">
        <v>65.36</v>
      </c>
    </row>
    <row r="4251" spans="1:5">
      <c r="A4251" s="712">
        <v>89572</v>
      </c>
      <c r="B4251" s="711" t="s">
        <v>3492</v>
      </c>
      <c r="C4251" s="711" t="s">
        <v>269</v>
      </c>
      <c r="D4251" s="711" t="s">
        <v>5884</v>
      </c>
      <c r="E4251" s="713">
        <v>7.72</v>
      </c>
    </row>
    <row r="4252" spans="1:5">
      <c r="A4252" s="712">
        <v>89573</v>
      </c>
      <c r="B4252" s="711" t="s">
        <v>3493</v>
      </c>
      <c r="C4252" s="711" t="s">
        <v>269</v>
      </c>
      <c r="D4252" s="711" t="s">
        <v>5884</v>
      </c>
      <c r="E4252" s="713">
        <v>59.29</v>
      </c>
    </row>
    <row r="4253" spans="1:5">
      <c r="A4253" s="712">
        <v>89574</v>
      </c>
      <c r="B4253" s="711" t="s">
        <v>3494</v>
      </c>
      <c r="C4253" s="711" t="s">
        <v>269</v>
      </c>
      <c r="D4253" s="711" t="s">
        <v>5884</v>
      </c>
      <c r="E4253" s="713">
        <v>116.86</v>
      </c>
    </row>
    <row r="4254" spans="1:5">
      <c r="A4254" s="712">
        <v>89575</v>
      </c>
      <c r="B4254" s="711" t="s">
        <v>3495</v>
      </c>
      <c r="C4254" s="711" t="s">
        <v>269</v>
      </c>
      <c r="D4254" s="711" t="s">
        <v>5884</v>
      </c>
      <c r="E4254" s="713">
        <v>10.42</v>
      </c>
    </row>
    <row r="4255" spans="1:5">
      <c r="A4255" s="712">
        <v>89577</v>
      </c>
      <c r="B4255" s="711" t="s">
        <v>3496</v>
      </c>
      <c r="C4255" s="711" t="s">
        <v>269</v>
      </c>
      <c r="D4255" s="711" t="s">
        <v>5884</v>
      </c>
      <c r="E4255" s="713">
        <v>34.770000000000003</v>
      </c>
    </row>
    <row r="4256" spans="1:5">
      <c r="A4256" s="712">
        <v>89579</v>
      </c>
      <c r="B4256" s="711" t="s">
        <v>3497</v>
      </c>
      <c r="C4256" s="711" t="s">
        <v>269</v>
      </c>
      <c r="D4256" s="711" t="s">
        <v>5884</v>
      </c>
      <c r="E4256" s="713">
        <v>10.69</v>
      </c>
    </row>
    <row r="4257" spans="1:5">
      <c r="A4257" s="712">
        <v>89581</v>
      </c>
      <c r="B4257" s="711" t="s">
        <v>3498</v>
      </c>
      <c r="C4257" s="711" t="s">
        <v>269</v>
      </c>
      <c r="D4257" s="711" t="s">
        <v>5884</v>
      </c>
      <c r="E4257" s="713">
        <v>24.73</v>
      </c>
    </row>
    <row r="4258" spans="1:5">
      <c r="A4258" s="712">
        <v>89582</v>
      </c>
      <c r="B4258" s="711" t="s">
        <v>3499</v>
      </c>
      <c r="C4258" s="711" t="s">
        <v>269</v>
      </c>
      <c r="D4258" s="711" t="s">
        <v>5884</v>
      </c>
      <c r="E4258" s="713">
        <v>21.57</v>
      </c>
    </row>
    <row r="4259" spans="1:5">
      <c r="A4259" s="712">
        <v>89583</v>
      </c>
      <c r="B4259" s="711" t="s">
        <v>3500</v>
      </c>
      <c r="C4259" s="711" t="s">
        <v>269</v>
      </c>
      <c r="D4259" s="711" t="s">
        <v>5884</v>
      </c>
      <c r="E4259" s="713">
        <v>33.090000000000003</v>
      </c>
    </row>
    <row r="4260" spans="1:5">
      <c r="A4260" s="712">
        <v>89584</v>
      </c>
      <c r="B4260" s="711" t="s">
        <v>3501</v>
      </c>
      <c r="C4260" s="711" t="s">
        <v>269</v>
      </c>
      <c r="D4260" s="711" t="s">
        <v>5884</v>
      </c>
      <c r="E4260" s="713">
        <v>37.659999999999997</v>
      </c>
    </row>
    <row r="4261" spans="1:5">
      <c r="A4261" s="712">
        <v>89585</v>
      </c>
      <c r="B4261" s="711" t="s">
        <v>3502</v>
      </c>
      <c r="C4261" s="711" t="s">
        <v>269</v>
      </c>
      <c r="D4261" s="711" t="s">
        <v>5884</v>
      </c>
      <c r="E4261" s="713">
        <v>29.97</v>
      </c>
    </row>
    <row r="4262" spans="1:5">
      <c r="A4262" s="712">
        <v>89586</v>
      </c>
      <c r="B4262" s="711" t="s">
        <v>3503</v>
      </c>
      <c r="C4262" s="711" t="s">
        <v>269</v>
      </c>
      <c r="D4262" s="711" t="s">
        <v>5884</v>
      </c>
      <c r="E4262" s="713">
        <v>29.97</v>
      </c>
    </row>
    <row r="4263" spans="1:5">
      <c r="A4263" s="712">
        <v>89587</v>
      </c>
      <c r="B4263" s="711" t="s">
        <v>3504</v>
      </c>
      <c r="C4263" s="711" t="s">
        <v>269</v>
      </c>
      <c r="D4263" s="711" t="s">
        <v>5884</v>
      </c>
      <c r="E4263" s="713">
        <v>49.72</v>
      </c>
    </row>
    <row r="4264" spans="1:5">
      <c r="A4264" s="712">
        <v>89590</v>
      </c>
      <c r="B4264" s="711" t="s">
        <v>3505</v>
      </c>
      <c r="C4264" s="711" t="s">
        <v>269</v>
      </c>
      <c r="D4264" s="711" t="s">
        <v>5884</v>
      </c>
      <c r="E4264" s="713">
        <v>119.43</v>
      </c>
    </row>
    <row r="4265" spans="1:5">
      <c r="A4265" s="712">
        <v>89591</v>
      </c>
      <c r="B4265" s="711" t="s">
        <v>3506</v>
      </c>
      <c r="C4265" s="711" t="s">
        <v>269</v>
      </c>
      <c r="D4265" s="711" t="s">
        <v>5884</v>
      </c>
      <c r="E4265" s="713">
        <v>97.35</v>
      </c>
    </row>
    <row r="4266" spans="1:5">
      <c r="A4266" s="712">
        <v>89592</v>
      </c>
      <c r="B4266" s="711" t="s">
        <v>3507</v>
      </c>
      <c r="C4266" s="711" t="s">
        <v>269</v>
      </c>
      <c r="D4266" s="711" t="s">
        <v>5884</v>
      </c>
      <c r="E4266" s="713">
        <v>161.56</v>
      </c>
    </row>
    <row r="4267" spans="1:5">
      <c r="A4267" s="712">
        <v>89593</v>
      </c>
      <c r="B4267" s="711" t="s">
        <v>3508</v>
      </c>
      <c r="C4267" s="711" t="s">
        <v>269</v>
      </c>
      <c r="D4267" s="711" t="s">
        <v>5884</v>
      </c>
      <c r="E4267" s="713">
        <v>31.4</v>
      </c>
    </row>
    <row r="4268" spans="1:5">
      <c r="A4268" s="712">
        <v>89594</v>
      </c>
      <c r="B4268" s="711" t="s">
        <v>3509</v>
      </c>
      <c r="C4268" s="711" t="s">
        <v>269</v>
      </c>
      <c r="D4268" s="711" t="s">
        <v>5884</v>
      </c>
      <c r="E4268" s="713">
        <v>38.03</v>
      </c>
    </row>
    <row r="4269" spans="1:5">
      <c r="A4269" s="712">
        <v>89595</v>
      </c>
      <c r="B4269" s="711" t="s">
        <v>3510</v>
      </c>
      <c r="C4269" s="711" t="s">
        <v>269</v>
      </c>
      <c r="D4269" s="711" t="s">
        <v>5884</v>
      </c>
      <c r="E4269" s="713">
        <v>14.13</v>
      </c>
    </row>
    <row r="4270" spans="1:5">
      <c r="A4270" s="712">
        <v>89596</v>
      </c>
      <c r="B4270" s="711" t="s">
        <v>3511</v>
      </c>
      <c r="C4270" s="711" t="s">
        <v>269</v>
      </c>
      <c r="D4270" s="711" t="s">
        <v>5884</v>
      </c>
      <c r="E4270" s="713">
        <v>10.23</v>
      </c>
    </row>
    <row r="4271" spans="1:5">
      <c r="A4271" s="712">
        <v>89597</v>
      </c>
      <c r="B4271" s="711" t="s">
        <v>3512</v>
      </c>
      <c r="C4271" s="711" t="s">
        <v>269</v>
      </c>
      <c r="D4271" s="711" t="s">
        <v>5884</v>
      </c>
      <c r="E4271" s="713">
        <v>19.690000000000001</v>
      </c>
    </row>
    <row r="4272" spans="1:5">
      <c r="A4272" s="712">
        <v>89598</v>
      </c>
      <c r="B4272" s="711" t="s">
        <v>3513</v>
      </c>
      <c r="C4272" s="711" t="s">
        <v>269</v>
      </c>
      <c r="D4272" s="711" t="s">
        <v>5884</v>
      </c>
      <c r="E4272" s="713">
        <v>52.68</v>
      </c>
    </row>
    <row r="4273" spans="1:5">
      <c r="A4273" s="712">
        <v>89599</v>
      </c>
      <c r="B4273" s="711" t="s">
        <v>3514</v>
      </c>
      <c r="C4273" s="711" t="s">
        <v>269</v>
      </c>
      <c r="D4273" s="711" t="s">
        <v>5884</v>
      </c>
      <c r="E4273" s="713">
        <v>16.46</v>
      </c>
    </row>
    <row r="4274" spans="1:5">
      <c r="A4274" s="712">
        <v>89600</v>
      </c>
      <c r="B4274" s="711" t="s">
        <v>3515</v>
      </c>
      <c r="C4274" s="711" t="s">
        <v>269</v>
      </c>
      <c r="D4274" s="711" t="s">
        <v>5884</v>
      </c>
      <c r="E4274" s="713">
        <v>18.03</v>
      </c>
    </row>
    <row r="4275" spans="1:5">
      <c r="A4275" s="712">
        <v>89605</v>
      </c>
      <c r="B4275" s="711" t="s">
        <v>3516</v>
      </c>
      <c r="C4275" s="711" t="s">
        <v>269</v>
      </c>
      <c r="D4275" s="711" t="s">
        <v>5884</v>
      </c>
      <c r="E4275" s="713">
        <v>19.2</v>
      </c>
    </row>
    <row r="4276" spans="1:5">
      <c r="A4276" s="712">
        <v>89609</v>
      </c>
      <c r="B4276" s="711" t="s">
        <v>3517</v>
      </c>
      <c r="C4276" s="711" t="s">
        <v>269</v>
      </c>
      <c r="D4276" s="711" t="s">
        <v>5884</v>
      </c>
      <c r="E4276" s="713">
        <v>88.77</v>
      </c>
    </row>
    <row r="4277" spans="1:5">
      <c r="A4277" s="712">
        <v>89610</v>
      </c>
      <c r="B4277" s="711" t="s">
        <v>3518</v>
      </c>
      <c r="C4277" s="711" t="s">
        <v>269</v>
      </c>
      <c r="D4277" s="711" t="s">
        <v>5884</v>
      </c>
      <c r="E4277" s="713">
        <v>19.71</v>
      </c>
    </row>
    <row r="4278" spans="1:5">
      <c r="A4278" s="712">
        <v>89611</v>
      </c>
      <c r="B4278" s="711" t="s">
        <v>3519</v>
      </c>
      <c r="C4278" s="711" t="s">
        <v>269</v>
      </c>
      <c r="D4278" s="711" t="s">
        <v>5884</v>
      </c>
      <c r="E4278" s="713">
        <v>32.5</v>
      </c>
    </row>
    <row r="4279" spans="1:5">
      <c r="A4279" s="712">
        <v>89612</v>
      </c>
      <c r="B4279" s="711" t="s">
        <v>3520</v>
      </c>
      <c r="C4279" s="711" t="s">
        <v>269</v>
      </c>
      <c r="D4279" s="711" t="s">
        <v>5884</v>
      </c>
      <c r="E4279" s="713">
        <v>175.41</v>
      </c>
    </row>
    <row r="4280" spans="1:5">
      <c r="A4280" s="712">
        <v>89613</v>
      </c>
      <c r="B4280" s="711" t="s">
        <v>3521</v>
      </c>
      <c r="C4280" s="711" t="s">
        <v>269</v>
      </c>
      <c r="D4280" s="711" t="s">
        <v>5884</v>
      </c>
      <c r="E4280" s="713">
        <v>28.92</v>
      </c>
    </row>
    <row r="4281" spans="1:5">
      <c r="A4281" s="712">
        <v>89614</v>
      </c>
      <c r="B4281" s="711" t="s">
        <v>3522</v>
      </c>
      <c r="C4281" s="711" t="s">
        <v>269</v>
      </c>
      <c r="D4281" s="711" t="s">
        <v>5884</v>
      </c>
      <c r="E4281" s="713">
        <v>62.36</v>
      </c>
    </row>
    <row r="4282" spans="1:5">
      <c r="A4282" s="712">
        <v>89615</v>
      </c>
      <c r="B4282" s="711" t="s">
        <v>3523</v>
      </c>
      <c r="C4282" s="711" t="s">
        <v>269</v>
      </c>
      <c r="D4282" s="711" t="s">
        <v>5884</v>
      </c>
      <c r="E4282" s="713">
        <v>265.62</v>
      </c>
    </row>
    <row r="4283" spans="1:5">
      <c r="A4283" s="712">
        <v>89616</v>
      </c>
      <c r="B4283" s="711" t="s">
        <v>3524</v>
      </c>
      <c r="C4283" s="711" t="s">
        <v>269</v>
      </c>
      <c r="D4283" s="711" t="s">
        <v>5884</v>
      </c>
      <c r="E4283" s="713">
        <v>42.3</v>
      </c>
    </row>
    <row r="4284" spans="1:5">
      <c r="A4284" s="712">
        <v>89617</v>
      </c>
      <c r="B4284" s="711" t="s">
        <v>3525</v>
      </c>
      <c r="C4284" s="711" t="s">
        <v>269</v>
      </c>
      <c r="D4284" s="711" t="s">
        <v>5884</v>
      </c>
      <c r="E4284" s="713">
        <v>5.93</v>
      </c>
    </row>
    <row r="4285" spans="1:5">
      <c r="A4285" s="712">
        <v>89618</v>
      </c>
      <c r="B4285" s="711" t="s">
        <v>3526</v>
      </c>
      <c r="C4285" s="711" t="s">
        <v>269</v>
      </c>
      <c r="D4285" s="711" t="s">
        <v>5884</v>
      </c>
      <c r="E4285" s="713">
        <v>13.88</v>
      </c>
    </row>
    <row r="4286" spans="1:5">
      <c r="A4286" s="712">
        <v>89619</v>
      </c>
      <c r="B4286" s="711" t="s">
        <v>3527</v>
      </c>
      <c r="C4286" s="711" t="s">
        <v>269</v>
      </c>
      <c r="D4286" s="711" t="s">
        <v>5884</v>
      </c>
      <c r="E4286" s="713">
        <v>8.0500000000000007</v>
      </c>
    </row>
    <row r="4287" spans="1:5">
      <c r="A4287" s="712">
        <v>89620</v>
      </c>
      <c r="B4287" s="711" t="s">
        <v>3528</v>
      </c>
      <c r="C4287" s="711" t="s">
        <v>269</v>
      </c>
      <c r="D4287" s="711" t="s">
        <v>5884</v>
      </c>
      <c r="E4287" s="713">
        <v>10.210000000000001</v>
      </c>
    </row>
    <row r="4288" spans="1:5">
      <c r="A4288" s="712">
        <v>89621</v>
      </c>
      <c r="B4288" s="711" t="s">
        <v>3529</v>
      </c>
      <c r="C4288" s="711" t="s">
        <v>269</v>
      </c>
      <c r="D4288" s="711" t="s">
        <v>5884</v>
      </c>
      <c r="E4288" s="713">
        <v>23.71</v>
      </c>
    </row>
    <row r="4289" spans="1:5">
      <c r="A4289" s="712">
        <v>89622</v>
      </c>
      <c r="B4289" s="711" t="s">
        <v>3530</v>
      </c>
      <c r="C4289" s="711" t="s">
        <v>269</v>
      </c>
      <c r="D4289" s="711" t="s">
        <v>5884</v>
      </c>
      <c r="E4289" s="713">
        <v>12.31</v>
      </c>
    </row>
    <row r="4290" spans="1:5">
      <c r="A4290" s="712">
        <v>89623</v>
      </c>
      <c r="B4290" s="711" t="s">
        <v>3531</v>
      </c>
      <c r="C4290" s="711" t="s">
        <v>269</v>
      </c>
      <c r="D4290" s="711" t="s">
        <v>5884</v>
      </c>
      <c r="E4290" s="713">
        <v>16.760000000000002</v>
      </c>
    </row>
    <row r="4291" spans="1:5">
      <c r="A4291" s="712">
        <v>89624</v>
      </c>
      <c r="B4291" s="711" t="s">
        <v>3532</v>
      </c>
      <c r="C4291" s="711" t="s">
        <v>269</v>
      </c>
      <c r="D4291" s="711" t="s">
        <v>5884</v>
      </c>
      <c r="E4291" s="713">
        <v>17.82</v>
      </c>
    </row>
    <row r="4292" spans="1:5">
      <c r="A4292" s="712">
        <v>89625</v>
      </c>
      <c r="B4292" s="711" t="s">
        <v>3533</v>
      </c>
      <c r="C4292" s="711" t="s">
        <v>269</v>
      </c>
      <c r="D4292" s="711" t="s">
        <v>5884</v>
      </c>
      <c r="E4292" s="713">
        <v>20.25</v>
      </c>
    </row>
    <row r="4293" spans="1:5">
      <c r="A4293" s="712">
        <v>89626</v>
      </c>
      <c r="B4293" s="711" t="s">
        <v>3534</v>
      </c>
      <c r="C4293" s="711" t="s">
        <v>269</v>
      </c>
      <c r="D4293" s="711" t="s">
        <v>5884</v>
      </c>
      <c r="E4293" s="713">
        <v>28.43</v>
      </c>
    </row>
    <row r="4294" spans="1:5">
      <c r="A4294" s="712">
        <v>89627</v>
      </c>
      <c r="B4294" s="711" t="s">
        <v>3535</v>
      </c>
      <c r="C4294" s="711" t="s">
        <v>269</v>
      </c>
      <c r="D4294" s="711" t="s">
        <v>5884</v>
      </c>
      <c r="E4294" s="713">
        <v>19.02</v>
      </c>
    </row>
    <row r="4295" spans="1:5">
      <c r="A4295" s="712">
        <v>89628</v>
      </c>
      <c r="B4295" s="711" t="s">
        <v>3536</v>
      </c>
      <c r="C4295" s="711" t="s">
        <v>269</v>
      </c>
      <c r="D4295" s="711" t="s">
        <v>5884</v>
      </c>
      <c r="E4295" s="713">
        <v>43.81</v>
      </c>
    </row>
    <row r="4296" spans="1:5">
      <c r="A4296" s="712">
        <v>89629</v>
      </c>
      <c r="B4296" s="711" t="s">
        <v>3537</v>
      </c>
      <c r="C4296" s="711" t="s">
        <v>269</v>
      </c>
      <c r="D4296" s="711" t="s">
        <v>5884</v>
      </c>
      <c r="E4296" s="713">
        <v>81.22</v>
      </c>
    </row>
    <row r="4297" spans="1:5">
      <c r="A4297" s="712">
        <v>89630</v>
      </c>
      <c r="B4297" s="711" t="s">
        <v>3538</v>
      </c>
      <c r="C4297" s="711" t="s">
        <v>269</v>
      </c>
      <c r="D4297" s="711" t="s">
        <v>5884</v>
      </c>
      <c r="E4297" s="713">
        <v>70.069999999999993</v>
      </c>
    </row>
    <row r="4298" spans="1:5">
      <c r="A4298" s="712">
        <v>89631</v>
      </c>
      <c r="B4298" s="711" t="s">
        <v>3539</v>
      </c>
      <c r="C4298" s="711" t="s">
        <v>269</v>
      </c>
      <c r="D4298" s="711" t="s">
        <v>5884</v>
      </c>
      <c r="E4298" s="713">
        <v>124.46</v>
      </c>
    </row>
    <row r="4299" spans="1:5">
      <c r="A4299" s="712">
        <v>89632</v>
      </c>
      <c r="B4299" s="711" t="s">
        <v>3540</v>
      </c>
      <c r="C4299" s="711" t="s">
        <v>269</v>
      </c>
      <c r="D4299" s="711" t="s">
        <v>5884</v>
      </c>
      <c r="E4299" s="713">
        <v>101.63</v>
      </c>
    </row>
    <row r="4300" spans="1:5">
      <c r="A4300" s="712">
        <v>89637</v>
      </c>
      <c r="B4300" s="711" t="s">
        <v>3541</v>
      </c>
      <c r="C4300" s="711" t="s">
        <v>269</v>
      </c>
      <c r="D4300" s="711" t="s">
        <v>5884</v>
      </c>
      <c r="E4300" s="713">
        <v>7.91</v>
      </c>
    </row>
    <row r="4301" spans="1:5">
      <c r="A4301" s="712">
        <v>89638</v>
      </c>
      <c r="B4301" s="711" t="s">
        <v>3542</v>
      </c>
      <c r="C4301" s="711" t="s">
        <v>269</v>
      </c>
      <c r="D4301" s="711" t="s">
        <v>5884</v>
      </c>
      <c r="E4301" s="713">
        <v>8.8000000000000007</v>
      </c>
    </row>
    <row r="4302" spans="1:5">
      <c r="A4302" s="712">
        <v>89639</v>
      </c>
      <c r="B4302" s="711" t="s">
        <v>3543</v>
      </c>
      <c r="C4302" s="711" t="s">
        <v>269</v>
      </c>
      <c r="D4302" s="711" t="s">
        <v>5884</v>
      </c>
      <c r="E4302" s="713">
        <v>9.15</v>
      </c>
    </row>
    <row r="4303" spans="1:5">
      <c r="A4303" s="712">
        <v>89640</v>
      </c>
      <c r="B4303" s="711" t="s">
        <v>3544</v>
      </c>
      <c r="C4303" s="711" t="s">
        <v>269</v>
      </c>
      <c r="D4303" s="711" t="s">
        <v>5884</v>
      </c>
      <c r="E4303" s="713">
        <v>14.49</v>
      </c>
    </row>
    <row r="4304" spans="1:5">
      <c r="A4304" s="712">
        <v>89641</v>
      </c>
      <c r="B4304" s="711" t="s">
        <v>3545</v>
      </c>
      <c r="C4304" s="711" t="s">
        <v>269</v>
      </c>
      <c r="D4304" s="711" t="s">
        <v>5884</v>
      </c>
      <c r="E4304" s="713">
        <v>11.19</v>
      </c>
    </row>
    <row r="4305" spans="1:5">
      <c r="A4305" s="712">
        <v>89642</v>
      </c>
      <c r="B4305" s="711" t="s">
        <v>3546</v>
      </c>
      <c r="C4305" s="711" t="s">
        <v>269</v>
      </c>
      <c r="D4305" s="711" t="s">
        <v>5884</v>
      </c>
      <c r="E4305" s="713">
        <v>12.91</v>
      </c>
    </row>
    <row r="4306" spans="1:5">
      <c r="A4306" s="712">
        <v>89643</v>
      </c>
      <c r="B4306" s="711" t="s">
        <v>3547</v>
      </c>
      <c r="C4306" s="711" t="s">
        <v>269</v>
      </c>
      <c r="D4306" s="711" t="s">
        <v>5884</v>
      </c>
      <c r="E4306" s="713">
        <v>13.48</v>
      </c>
    </row>
    <row r="4307" spans="1:5">
      <c r="A4307" s="712">
        <v>89644</v>
      </c>
      <c r="B4307" s="711" t="s">
        <v>3548</v>
      </c>
      <c r="C4307" s="711" t="s">
        <v>269</v>
      </c>
      <c r="D4307" s="711" t="s">
        <v>5884</v>
      </c>
      <c r="E4307" s="713">
        <v>21.62</v>
      </c>
    </row>
    <row r="4308" spans="1:5">
      <c r="A4308" s="712">
        <v>89645</v>
      </c>
      <c r="B4308" s="711" t="s">
        <v>3549</v>
      </c>
      <c r="C4308" s="711" t="s">
        <v>269</v>
      </c>
      <c r="D4308" s="711" t="s">
        <v>5884</v>
      </c>
      <c r="E4308" s="713">
        <v>24.08</v>
      </c>
    </row>
    <row r="4309" spans="1:5">
      <c r="A4309" s="712">
        <v>89646</v>
      </c>
      <c r="B4309" s="711" t="s">
        <v>3550</v>
      </c>
      <c r="C4309" s="711" t="s">
        <v>269</v>
      </c>
      <c r="D4309" s="711" t="s">
        <v>5884</v>
      </c>
      <c r="E4309" s="713">
        <v>17.52</v>
      </c>
    </row>
    <row r="4310" spans="1:5">
      <c r="A4310" s="712">
        <v>89647</v>
      </c>
      <c r="B4310" s="711" t="s">
        <v>3551</v>
      </c>
      <c r="C4310" s="711" t="s">
        <v>269</v>
      </c>
      <c r="D4310" s="711" t="s">
        <v>5884</v>
      </c>
      <c r="E4310" s="713">
        <v>17.12</v>
      </c>
    </row>
    <row r="4311" spans="1:5">
      <c r="A4311" s="712">
        <v>89648</v>
      </c>
      <c r="B4311" s="711" t="s">
        <v>3552</v>
      </c>
      <c r="C4311" s="711" t="s">
        <v>269</v>
      </c>
      <c r="D4311" s="711" t="s">
        <v>5884</v>
      </c>
      <c r="E4311" s="713">
        <v>18.97</v>
      </c>
    </row>
    <row r="4312" spans="1:5">
      <c r="A4312" s="712">
        <v>89649</v>
      </c>
      <c r="B4312" s="711" t="s">
        <v>3553</v>
      </c>
      <c r="C4312" s="711" t="s">
        <v>269</v>
      </c>
      <c r="D4312" s="711" t="s">
        <v>5884</v>
      </c>
      <c r="E4312" s="713">
        <v>25.94</v>
      </c>
    </row>
    <row r="4313" spans="1:5">
      <c r="A4313" s="712">
        <v>89650</v>
      </c>
      <c r="B4313" s="711" t="s">
        <v>3554</v>
      </c>
      <c r="C4313" s="711" t="s">
        <v>269</v>
      </c>
      <c r="D4313" s="711" t="s">
        <v>5884</v>
      </c>
      <c r="E4313" s="713">
        <v>25.94</v>
      </c>
    </row>
    <row r="4314" spans="1:5">
      <c r="A4314" s="712">
        <v>89651</v>
      </c>
      <c r="B4314" s="711" t="s">
        <v>3555</v>
      </c>
      <c r="C4314" s="711" t="s">
        <v>269</v>
      </c>
      <c r="D4314" s="711" t="s">
        <v>5884</v>
      </c>
      <c r="E4314" s="713">
        <v>5.46</v>
      </c>
    </row>
    <row r="4315" spans="1:5">
      <c r="A4315" s="712">
        <v>89652</v>
      </c>
      <c r="B4315" s="711" t="s">
        <v>3556</v>
      </c>
      <c r="C4315" s="711" t="s">
        <v>269</v>
      </c>
      <c r="D4315" s="711" t="s">
        <v>5884</v>
      </c>
      <c r="E4315" s="713">
        <v>9.4</v>
      </c>
    </row>
    <row r="4316" spans="1:5">
      <c r="A4316" s="712">
        <v>89653</v>
      </c>
      <c r="B4316" s="711" t="s">
        <v>3557</v>
      </c>
      <c r="C4316" s="711" t="s">
        <v>269</v>
      </c>
      <c r="D4316" s="711" t="s">
        <v>5884</v>
      </c>
      <c r="E4316" s="713">
        <v>15.47</v>
      </c>
    </row>
    <row r="4317" spans="1:5">
      <c r="A4317" s="712">
        <v>89654</v>
      </c>
      <c r="B4317" s="711" t="s">
        <v>3558</v>
      </c>
      <c r="C4317" s="711" t="s">
        <v>269</v>
      </c>
      <c r="D4317" s="711" t="s">
        <v>5884</v>
      </c>
      <c r="E4317" s="713">
        <v>15.07</v>
      </c>
    </row>
    <row r="4318" spans="1:5">
      <c r="A4318" s="712">
        <v>89655</v>
      </c>
      <c r="B4318" s="711" t="s">
        <v>3559</v>
      </c>
      <c r="C4318" s="711" t="s">
        <v>269</v>
      </c>
      <c r="D4318" s="711" t="s">
        <v>5884</v>
      </c>
      <c r="E4318" s="713">
        <v>22.48</v>
      </c>
    </row>
    <row r="4319" spans="1:5">
      <c r="A4319" s="712">
        <v>89656</v>
      </c>
      <c r="B4319" s="711" t="s">
        <v>3560</v>
      </c>
      <c r="C4319" s="711" t="s">
        <v>269</v>
      </c>
      <c r="D4319" s="711" t="s">
        <v>5884</v>
      </c>
      <c r="E4319" s="713">
        <v>10.029999999999999</v>
      </c>
    </row>
    <row r="4320" spans="1:5">
      <c r="A4320" s="712">
        <v>89657</v>
      </c>
      <c r="B4320" s="711" t="s">
        <v>3561</v>
      </c>
      <c r="C4320" s="711" t="s">
        <v>269</v>
      </c>
      <c r="D4320" s="711" t="s">
        <v>5884</v>
      </c>
      <c r="E4320" s="713">
        <v>10.23</v>
      </c>
    </row>
    <row r="4321" spans="1:5">
      <c r="A4321" s="712">
        <v>89658</v>
      </c>
      <c r="B4321" s="711" t="s">
        <v>3562</v>
      </c>
      <c r="C4321" s="711" t="s">
        <v>269</v>
      </c>
      <c r="D4321" s="711" t="s">
        <v>5884</v>
      </c>
      <c r="E4321" s="713">
        <v>7.56</v>
      </c>
    </row>
    <row r="4322" spans="1:5">
      <c r="A4322" s="712">
        <v>89659</v>
      </c>
      <c r="B4322" s="711" t="s">
        <v>3563</v>
      </c>
      <c r="C4322" s="711" t="s">
        <v>269</v>
      </c>
      <c r="D4322" s="711" t="s">
        <v>5884</v>
      </c>
      <c r="E4322" s="713">
        <v>13.6</v>
      </c>
    </row>
    <row r="4323" spans="1:5">
      <c r="A4323" s="712">
        <v>89660</v>
      </c>
      <c r="B4323" s="711" t="s">
        <v>3564</v>
      </c>
      <c r="C4323" s="711" t="s">
        <v>269</v>
      </c>
      <c r="D4323" s="711" t="s">
        <v>5884</v>
      </c>
      <c r="E4323" s="713">
        <v>7.04</v>
      </c>
    </row>
    <row r="4324" spans="1:5">
      <c r="A4324" s="712">
        <v>89661</v>
      </c>
      <c r="B4324" s="711" t="s">
        <v>3565</v>
      </c>
      <c r="C4324" s="711" t="s">
        <v>269</v>
      </c>
      <c r="D4324" s="711" t="s">
        <v>5884</v>
      </c>
      <c r="E4324" s="713">
        <v>18.190000000000001</v>
      </c>
    </row>
    <row r="4325" spans="1:5">
      <c r="A4325" s="712">
        <v>89662</v>
      </c>
      <c r="B4325" s="711" t="s">
        <v>3566</v>
      </c>
      <c r="C4325" s="711" t="s">
        <v>269</v>
      </c>
      <c r="D4325" s="711" t="s">
        <v>5884</v>
      </c>
      <c r="E4325" s="713">
        <v>28.02</v>
      </c>
    </row>
    <row r="4326" spans="1:5">
      <c r="A4326" s="712">
        <v>89663</v>
      </c>
      <c r="B4326" s="711" t="s">
        <v>3567</v>
      </c>
      <c r="C4326" s="711" t="s">
        <v>269</v>
      </c>
      <c r="D4326" s="711" t="s">
        <v>5884</v>
      </c>
      <c r="E4326" s="713">
        <v>11.55</v>
      </c>
    </row>
    <row r="4327" spans="1:5">
      <c r="A4327" s="712">
        <v>89664</v>
      </c>
      <c r="B4327" s="711" t="s">
        <v>3568</v>
      </c>
      <c r="C4327" s="711" t="s">
        <v>269</v>
      </c>
      <c r="D4327" s="711" t="s">
        <v>5884</v>
      </c>
      <c r="E4327" s="713">
        <v>13.6</v>
      </c>
    </row>
    <row r="4328" spans="1:5">
      <c r="A4328" s="712">
        <v>89665</v>
      </c>
      <c r="B4328" s="711" t="s">
        <v>3569</v>
      </c>
      <c r="C4328" s="711" t="s">
        <v>269</v>
      </c>
      <c r="D4328" s="711" t="s">
        <v>5884</v>
      </c>
      <c r="E4328" s="713">
        <v>12.24</v>
      </c>
    </row>
    <row r="4329" spans="1:5">
      <c r="A4329" s="712">
        <v>89666</v>
      </c>
      <c r="B4329" s="711" t="s">
        <v>3570</v>
      </c>
      <c r="C4329" s="711" t="s">
        <v>269</v>
      </c>
      <c r="D4329" s="711" t="s">
        <v>5884</v>
      </c>
      <c r="E4329" s="713">
        <v>6.14</v>
      </c>
    </row>
    <row r="4330" spans="1:5">
      <c r="A4330" s="712">
        <v>89667</v>
      </c>
      <c r="B4330" s="711" t="s">
        <v>3571</v>
      </c>
      <c r="C4330" s="711" t="s">
        <v>269</v>
      </c>
      <c r="D4330" s="711" t="s">
        <v>5884</v>
      </c>
      <c r="E4330" s="713">
        <v>33.71</v>
      </c>
    </row>
    <row r="4331" spans="1:5">
      <c r="A4331" s="712">
        <v>89668</v>
      </c>
      <c r="B4331" s="711" t="s">
        <v>3572</v>
      </c>
      <c r="C4331" s="711" t="s">
        <v>269</v>
      </c>
      <c r="D4331" s="711" t="s">
        <v>5884</v>
      </c>
      <c r="E4331" s="713">
        <v>26.58</v>
      </c>
    </row>
    <row r="4332" spans="1:5">
      <c r="A4332" s="712">
        <v>89669</v>
      </c>
      <c r="B4332" s="711" t="s">
        <v>3573</v>
      </c>
      <c r="C4332" s="711" t="s">
        <v>269</v>
      </c>
      <c r="D4332" s="711" t="s">
        <v>5884</v>
      </c>
      <c r="E4332" s="713">
        <v>20.7</v>
      </c>
    </row>
    <row r="4333" spans="1:5">
      <c r="A4333" s="712">
        <v>89670</v>
      </c>
      <c r="B4333" s="711" t="s">
        <v>3574</v>
      </c>
      <c r="C4333" s="711" t="s">
        <v>269</v>
      </c>
      <c r="D4333" s="711" t="s">
        <v>5884</v>
      </c>
      <c r="E4333" s="713">
        <v>11.26</v>
      </c>
    </row>
    <row r="4334" spans="1:5">
      <c r="A4334" s="712">
        <v>89671</v>
      </c>
      <c r="B4334" s="711" t="s">
        <v>3575</v>
      </c>
      <c r="C4334" s="711" t="s">
        <v>269</v>
      </c>
      <c r="D4334" s="711" t="s">
        <v>5884</v>
      </c>
      <c r="E4334" s="713">
        <v>31.47</v>
      </c>
    </row>
    <row r="4335" spans="1:5">
      <c r="A4335" s="712">
        <v>89672</v>
      </c>
      <c r="B4335" s="711" t="s">
        <v>3576</v>
      </c>
      <c r="C4335" s="711" t="s">
        <v>269</v>
      </c>
      <c r="D4335" s="711" t="s">
        <v>5884</v>
      </c>
      <c r="E4335" s="713">
        <v>18.170000000000002</v>
      </c>
    </row>
    <row r="4336" spans="1:5">
      <c r="A4336" s="712">
        <v>89673</v>
      </c>
      <c r="B4336" s="711" t="s">
        <v>3577</v>
      </c>
      <c r="C4336" s="711" t="s">
        <v>269</v>
      </c>
      <c r="D4336" s="711" t="s">
        <v>5884</v>
      </c>
      <c r="E4336" s="713">
        <v>24.4</v>
      </c>
    </row>
    <row r="4337" spans="1:5">
      <c r="A4337" s="712">
        <v>89674</v>
      </c>
      <c r="B4337" s="711" t="s">
        <v>3578</v>
      </c>
      <c r="C4337" s="711" t="s">
        <v>269</v>
      </c>
      <c r="D4337" s="711" t="s">
        <v>5884</v>
      </c>
      <c r="E4337" s="713">
        <v>26.98</v>
      </c>
    </row>
    <row r="4338" spans="1:5">
      <c r="A4338" s="712">
        <v>89675</v>
      </c>
      <c r="B4338" s="711" t="s">
        <v>3579</v>
      </c>
      <c r="C4338" s="711" t="s">
        <v>269</v>
      </c>
      <c r="D4338" s="711" t="s">
        <v>5884</v>
      </c>
      <c r="E4338" s="713">
        <v>57.1</v>
      </c>
    </row>
    <row r="4339" spans="1:5">
      <c r="A4339" s="712">
        <v>89676</v>
      </c>
      <c r="B4339" s="711" t="s">
        <v>3580</v>
      </c>
      <c r="C4339" s="711" t="s">
        <v>269</v>
      </c>
      <c r="D4339" s="711" t="s">
        <v>5884</v>
      </c>
      <c r="E4339" s="713">
        <v>41.36</v>
      </c>
    </row>
    <row r="4340" spans="1:5">
      <c r="A4340" s="712">
        <v>89677</v>
      </c>
      <c r="B4340" s="711" t="s">
        <v>3581</v>
      </c>
      <c r="C4340" s="711" t="s">
        <v>269</v>
      </c>
      <c r="D4340" s="711" t="s">
        <v>5884</v>
      </c>
      <c r="E4340" s="713">
        <v>59.71</v>
      </c>
    </row>
    <row r="4341" spans="1:5">
      <c r="A4341" s="712">
        <v>89678</v>
      </c>
      <c r="B4341" s="711" t="s">
        <v>3582</v>
      </c>
      <c r="C4341" s="711" t="s">
        <v>269</v>
      </c>
      <c r="D4341" s="711" t="s">
        <v>5884</v>
      </c>
      <c r="E4341" s="713">
        <v>8.19</v>
      </c>
    </row>
    <row r="4342" spans="1:5">
      <c r="A4342" s="712">
        <v>89679</v>
      </c>
      <c r="B4342" s="711" t="s">
        <v>3583</v>
      </c>
      <c r="C4342" s="711" t="s">
        <v>269</v>
      </c>
      <c r="D4342" s="711" t="s">
        <v>5884</v>
      </c>
      <c r="E4342" s="713">
        <v>98.1</v>
      </c>
    </row>
    <row r="4343" spans="1:5">
      <c r="A4343" s="712">
        <v>89680</v>
      </c>
      <c r="B4343" s="711" t="s">
        <v>3584</v>
      </c>
      <c r="C4343" s="711" t="s">
        <v>269</v>
      </c>
      <c r="D4343" s="711" t="s">
        <v>5884</v>
      </c>
      <c r="E4343" s="713">
        <v>17.739999999999998</v>
      </c>
    </row>
    <row r="4344" spans="1:5">
      <c r="A4344" s="712">
        <v>89681</v>
      </c>
      <c r="B4344" s="711" t="s">
        <v>3585</v>
      </c>
      <c r="C4344" s="711" t="s">
        <v>269</v>
      </c>
      <c r="D4344" s="711" t="s">
        <v>5884</v>
      </c>
      <c r="E4344" s="713">
        <v>66.5</v>
      </c>
    </row>
    <row r="4345" spans="1:5">
      <c r="A4345" s="712">
        <v>89682</v>
      </c>
      <c r="B4345" s="711" t="s">
        <v>3586</v>
      </c>
      <c r="C4345" s="711" t="s">
        <v>269</v>
      </c>
      <c r="D4345" s="711" t="s">
        <v>5884</v>
      </c>
      <c r="E4345" s="713">
        <v>28.07</v>
      </c>
    </row>
    <row r="4346" spans="1:5">
      <c r="A4346" s="712">
        <v>89684</v>
      </c>
      <c r="B4346" s="711" t="s">
        <v>3587</v>
      </c>
      <c r="C4346" s="711" t="s">
        <v>269</v>
      </c>
      <c r="D4346" s="711" t="s">
        <v>5884</v>
      </c>
      <c r="E4346" s="713">
        <v>39.15</v>
      </c>
    </row>
    <row r="4347" spans="1:5">
      <c r="A4347" s="712">
        <v>89685</v>
      </c>
      <c r="B4347" s="711" t="s">
        <v>3588</v>
      </c>
      <c r="C4347" s="711" t="s">
        <v>269</v>
      </c>
      <c r="D4347" s="711" t="s">
        <v>5884</v>
      </c>
      <c r="E4347" s="713">
        <v>45.86</v>
      </c>
    </row>
    <row r="4348" spans="1:5">
      <c r="A4348" s="712">
        <v>89686</v>
      </c>
      <c r="B4348" s="711" t="s">
        <v>3589</v>
      </c>
      <c r="C4348" s="711" t="s">
        <v>269</v>
      </c>
      <c r="D4348" s="711" t="s">
        <v>5884</v>
      </c>
      <c r="E4348" s="713">
        <v>148.75</v>
      </c>
    </row>
    <row r="4349" spans="1:5">
      <c r="A4349" s="712">
        <v>89687</v>
      </c>
      <c r="B4349" s="711" t="s">
        <v>3590</v>
      </c>
      <c r="C4349" s="711" t="s">
        <v>269</v>
      </c>
      <c r="D4349" s="711" t="s">
        <v>5884</v>
      </c>
      <c r="E4349" s="713">
        <v>39.04</v>
      </c>
    </row>
    <row r="4350" spans="1:5">
      <c r="A4350" s="712">
        <v>89689</v>
      </c>
      <c r="B4350" s="711" t="s">
        <v>3591</v>
      </c>
      <c r="C4350" s="711" t="s">
        <v>269</v>
      </c>
      <c r="D4350" s="711" t="s">
        <v>5884</v>
      </c>
      <c r="E4350" s="713">
        <v>30.29</v>
      </c>
    </row>
    <row r="4351" spans="1:5">
      <c r="A4351" s="712">
        <v>89690</v>
      </c>
      <c r="B4351" s="711" t="s">
        <v>3592</v>
      </c>
      <c r="C4351" s="711" t="s">
        <v>269</v>
      </c>
      <c r="D4351" s="711" t="s">
        <v>5884</v>
      </c>
      <c r="E4351" s="713">
        <v>69.33</v>
      </c>
    </row>
    <row r="4352" spans="1:5">
      <c r="A4352" s="712">
        <v>89691</v>
      </c>
      <c r="B4352" s="711" t="s">
        <v>3593</v>
      </c>
      <c r="C4352" s="711" t="s">
        <v>269</v>
      </c>
      <c r="D4352" s="711" t="s">
        <v>5884</v>
      </c>
      <c r="E4352" s="713">
        <v>10.19</v>
      </c>
    </row>
    <row r="4353" spans="1:5">
      <c r="A4353" s="712">
        <v>89692</v>
      </c>
      <c r="B4353" s="711" t="s">
        <v>3594</v>
      </c>
      <c r="C4353" s="711" t="s">
        <v>269</v>
      </c>
      <c r="D4353" s="711" t="s">
        <v>5884</v>
      </c>
      <c r="E4353" s="713">
        <v>65.37</v>
      </c>
    </row>
    <row r="4354" spans="1:5">
      <c r="A4354" s="712">
        <v>89693</v>
      </c>
      <c r="B4354" s="711" t="s">
        <v>3595</v>
      </c>
      <c r="C4354" s="711" t="s">
        <v>269</v>
      </c>
      <c r="D4354" s="711" t="s">
        <v>5884</v>
      </c>
      <c r="E4354" s="713">
        <v>63.35</v>
      </c>
    </row>
    <row r="4355" spans="1:5">
      <c r="A4355" s="712">
        <v>89694</v>
      </c>
      <c r="B4355" s="711" t="s">
        <v>3596</v>
      </c>
      <c r="C4355" s="711" t="s">
        <v>269</v>
      </c>
      <c r="D4355" s="711" t="s">
        <v>5884</v>
      </c>
      <c r="E4355" s="713">
        <v>16.95</v>
      </c>
    </row>
    <row r="4356" spans="1:5">
      <c r="A4356" s="712">
        <v>89695</v>
      </c>
      <c r="B4356" s="711" t="s">
        <v>3597</v>
      </c>
      <c r="C4356" s="711" t="s">
        <v>269</v>
      </c>
      <c r="D4356" s="711" t="s">
        <v>5884</v>
      </c>
      <c r="E4356" s="713">
        <v>15.68</v>
      </c>
    </row>
    <row r="4357" spans="1:5">
      <c r="A4357" s="712">
        <v>89696</v>
      </c>
      <c r="B4357" s="711" t="s">
        <v>3598</v>
      </c>
      <c r="C4357" s="711" t="s">
        <v>269</v>
      </c>
      <c r="D4357" s="711" t="s">
        <v>5884</v>
      </c>
      <c r="E4357" s="713">
        <v>57.28</v>
      </c>
    </row>
    <row r="4358" spans="1:5">
      <c r="A4358" s="712">
        <v>89697</v>
      </c>
      <c r="B4358" s="711" t="s">
        <v>3599</v>
      </c>
      <c r="C4358" s="711" t="s">
        <v>269</v>
      </c>
      <c r="D4358" s="711" t="s">
        <v>5884</v>
      </c>
      <c r="E4358" s="713">
        <v>12.06</v>
      </c>
    </row>
    <row r="4359" spans="1:5">
      <c r="A4359" s="712">
        <v>89698</v>
      </c>
      <c r="B4359" s="711" t="s">
        <v>3600</v>
      </c>
      <c r="C4359" s="711" t="s">
        <v>269</v>
      </c>
      <c r="D4359" s="711" t="s">
        <v>5884</v>
      </c>
      <c r="E4359" s="713">
        <v>204.77</v>
      </c>
    </row>
    <row r="4360" spans="1:5">
      <c r="A4360" s="712">
        <v>89699</v>
      </c>
      <c r="B4360" s="711" t="s">
        <v>3601</v>
      </c>
      <c r="C4360" s="711" t="s">
        <v>269</v>
      </c>
      <c r="D4360" s="711" t="s">
        <v>5884</v>
      </c>
      <c r="E4360" s="713">
        <v>176.3</v>
      </c>
    </row>
    <row r="4361" spans="1:5">
      <c r="A4361" s="712">
        <v>89700</v>
      </c>
      <c r="B4361" s="711" t="s">
        <v>3602</v>
      </c>
      <c r="C4361" s="711" t="s">
        <v>269</v>
      </c>
      <c r="D4361" s="711" t="s">
        <v>5884</v>
      </c>
      <c r="E4361" s="713">
        <v>17.850000000000001</v>
      </c>
    </row>
    <row r="4362" spans="1:5">
      <c r="A4362" s="712">
        <v>89701</v>
      </c>
      <c r="B4362" s="711" t="s">
        <v>3603</v>
      </c>
      <c r="C4362" s="711" t="s">
        <v>269</v>
      </c>
      <c r="D4362" s="711" t="s">
        <v>5884</v>
      </c>
      <c r="E4362" s="713">
        <v>157.93</v>
      </c>
    </row>
    <row r="4363" spans="1:5">
      <c r="A4363" s="712">
        <v>89702</v>
      </c>
      <c r="B4363" s="711" t="s">
        <v>3604</v>
      </c>
      <c r="C4363" s="711" t="s">
        <v>269</v>
      </c>
      <c r="D4363" s="711" t="s">
        <v>5884</v>
      </c>
      <c r="E4363" s="713">
        <v>17.850000000000001</v>
      </c>
    </row>
    <row r="4364" spans="1:5">
      <c r="A4364" s="712">
        <v>89703</v>
      </c>
      <c r="B4364" s="711" t="s">
        <v>3605</v>
      </c>
      <c r="C4364" s="711" t="s">
        <v>269</v>
      </c>
      <c r="D4364" s="711" t="s">
        <v>5884</v>
      </c>
      <c r="E4364" s="713">
        <v>41.35</v>
      </c>
    </row>
    <row r="4365" spans="1:5">
      <c r="A4365" s="712">
        <v>89704</v>
      </c>
      <c r="B4365" s="711" t="s">
        <v>3606</v>
      </c>
      <c r="C4365" s="711" t="s">
        <v>269</v>
      </c>
      <c r="D4365" s="711" t="s">
        <v>5884</v>
      </c>
      <c r="E4365" s="713">
        <v>109.13</v>
      </c>
    </row>
    <row r="4366" spans="1:5">
      <c r="A4366" s="712">
        <v>89705</v>
      </c>
      <c r="B4366" s="711" t="s">
        <v>3607</v>
      </c>
      <c r="C4366" s="711" t="s">
        <v>269</v>
      </c>
      <c r="D4366" s="711" t="s">
        <v>5884</v>
      </c>
      <c r="E4366" s="713">
        <v>20.89</v>
      </c>
    </row>
    <row r="4367" spans="1:5">
      <c r="A4367" s="712">
        <v>89706</v>
      </c>
      <c r="B4367" s="711" t="s">
        <v>3608</v>
      </c>
      <c r="C4367" s="711" t="s">
        <v>269</v>
      </c>
      <c r="D4367" s="711" t="s">
        <v>5884</v>
      </c>
      <c r="E4367" s="713">
        <v>46.11</v>
      </c>
    </row>
    <row r="4368" spans="1:5">
      <c r="A4368" s="712">
        <v>89718</v>
      </c>
      <c r="B4368" s="711" t="s">
        <v>3609</v>
      </c>
      <c r="C4368" s="711" t="s">
        <v>585</v>
      </c>
      <c r="D4368" s="711" t="s">
        <v>5884</v>
      </c>
      <c r="E4368" s="713">
        <v>33.65</v>
      </c>
    </row>
    <row r="4369" spans="1:5">
      <c r="A4369" s="712">
        <v>89719</v>
      </c>
      <c r="B4369" s="711" t="s">
        <v>3610</v>
      </c>
      <c r="C4369" s="711" t="s">
        <v>269</v>
      </c>
      <c r="D4369" s="711" t="s">
        <v>5884</v>
      </c>
      <c r="E4369" s="713">
        <v>9.15</v>
      </c>
    </row>
    <row r="4370" spans="1:5">
      <c r="A4370" s="712">
        <v>89720</v>
      </c>
      <c r="B4370" s="711" t="s">
        <v>3611</v>
      </c>
      <c r="C4370" s="711" t="s">
        <v>269</v>
      </c>
      <c r="D4370" s="711" t="s">
        <v>5884</v>
      </c>
      <c r="E4370" s="713">
        <v>10.87</v>
      </c>
    </row>
    <row r="4371" spans="1:5">
      <c r="A4371" s="712">
        <v>89721</v>
      </c>
      <c r="B4371" s="711" t="s">
        <v>3612</v>
      </c>
      <c r="C4371" s="711" t="s">
        <v>269</v>
      </c>
      <c r="D4371" s="711" t="s">
        <v>5884</v>
      </c>
      <c r="E4371" s="713">
        <v>11.44</v>
      </c>
    </row>
    <row r="4372" spans="1:5">
      <c r="A4372" s="712">
        <v>89722</v>
      </c>
      <c r="B4372" s="711" t="s">
        <v>3613</v>
      </c>
      <c r="C4372" s="711" t="s">
        <v>269</v>
      </c>
      <c r="D4372" s="711" t="s">
        <v>5884</v>
      </c>
      <c r="E4372" s="713">
        <v>19.579999999999998</v>
      </c>
    </row>
    <row r="4373" spans="1:5">
      <c r="A4373" s="712">
        <v>89723</v>
      </c>
      <c r="B4373" s="711" t="s">
        <v>3614</v>
      </c>
      <c r="C4373" s="711" t="s">
        <v>269</v>
      </c>
      <c r="D4373" s="711" t="s">
        <v>5884</v>
      </c>
      <c r="E4373" s="713">
        <v>15.15</v>
      </c>
    </row>
    <row r="4374" spans="1:5">
      <c r="A4374" s="712">
        <v>89724</v>
      </c>
      <c r="B4374" s="711" t="s">
        <v>3615</v>
      </c>
      <c r="C4374" s="711" t="s">
        <v>269</v>
      </c>
      <c r="D4374" s="711" t="s">
        <v>5884</v>
      </c>
      <c r="E4374" s="713">
        <v>8.9700000000000006</v>
      </c>
    </row>
    <row r="4375" spans="1:5">
      <c r="A4375" s="712">
        <v>89725</v>
      </c>
      <c r="B4375" s="711" t="s">
        <v>3616</v>
      </c>
      <c r="C4375" s="711" t="s">
        <v>269</v>
      </c>
      <c r="D4375" s="711" t="s">
        <v>5884</v>
      </c>
      <c r="E4375" s="713">
        <v>14.75</v>
      </c>
    </row>
    <row r="4376" spans="1:5">
      <c r="A4376" s="712">
        <v>89726</v>
      </c>
      <c r="B4376" s="711" t="s">
        <v>3617</v>
      </c>
      <c r="C4376" s="711" t="s">
        <v>269</v>
      </c>
      <c r="D4376" s="711" t="s">
        <v>5884</v>
      </c>
      <c r="E4376" s="713">
        <v>6.48</v>
      </c>
    </row>
    <row r="4377" spans="1:5">
      <c r="A4377" s="712">
        <v>89727</v>
      </c>
      <c r="B4377" s="711" t="s">
        <v>3618</v>
      </c>
      <c r="C4377" s="711" t="s">
        <v>269</v>
      </c>
      <c r="D4377" s="711" t="s">
        <v>5884</v>
      </c>
      <c r="E4377" s="713">
        <v>16.600000000000001</v>
      </c>
    </row>
    <row r="4378" spans="1:5">
      <c r="A4378" s="712">
        <v>89728</v>
      </c>
      <c r="B4378" s="711" t="s">
        <v>3619</v>
      </c>
      <c r="C4378" s="711" t="s">
        <v>269</v>
      </c>
      <c r="D4378" s="711" t="s">
        <v>5884</v>
      </c>
      <c r="E4378" s="713">
        <v>9.59</v>
      </c>
    </row>
    <row r="4379" spans="1:5">
      <c r="A4379" s="712">
        <v>89729</v>
      </c>
      <c r="B4379" s="711" t="s">
        <v>3620</v>
      </c>
      <c r="C4379" s="711" t="s">
        <v>269</v>
      </c>
      <c r="D4379" s="711" t="s">
        <v>5884</v>
      </c>
      <c r="E4379" s="713">
        <v>23.13</v>
      </c>
    </row>
    <row r="4380" spans="1:5">
      <c r="A4380" s="712">
        <v>89730</v>
      </c>
      <c r="B4380" s="711" t="s">
        <v>3621</v>
      </c>
      <c r="C4380" s="711" t="s">
        <v>269</v>
      </c>
      <c r="D4380" s="711" t="s">
        <v>5884</v>
      </c>
      <c r="E4380" s="713">
        <v>10.4</v>
      </c>
    </row>
    <row r="4381" spans="1:5">
      <c r="A4381" s="712">
        <v>89731</v>
      </c>
      <c r="B4381" s="711" t="s">
        <v>3622</v>
      </c>
      <c r="C4381" s="711" t="s">
        <v>269</v>
      </c>
      <c r="D4381" s="711" t="s">
        <v>5884</v>
      </c>
      <c r="E4381" s="713">
        <v>9.3800000000000008</v>
      </c>
    </row>
    <row r="4382" spans="1:5">
      <c r="A4382" s="712">
        <v>89732</v>
      </c>
      <c r="B4382" s="711" t="s">
        <v>3623</v>
      </c>
      <c r="C4382" s="711" t="s">
        <v>269</v>
      </c>
      <c r="D4382" s="711" t="s">
        <v>5884</v>
      </c>
      <c r="E4382" s="713">
        <v>9.9700000000000006</v>
      </c>
    </row>
    <row r="4383" spans="1:5">
      <c r="A4383" s="712">
        <v>89733</v>
      </c>
      <c r="B4383" s="711" t="s">
        <v>3624</v>
      </c>
      <c r="C4383" s="711" t="s">
        <v>269</v>
      </c>
      <c r="D4383" s="711" t="s">
        <v>5884</v>
      </c>
      <c r="E4383" s="713">
        <v>16.32</v>
      </c>
    </row>
    <row r="4384" spans="1:5">
      <c r="A4384" s="712">
        <v>89734</v>
      </c>
      <c r="B4384" s="711" t="s">
        <v>3625</v>
      </c>
      <c r="C4384" s="711" t="s">
        <v>269</v>
      </c>
      <c r="D4384" s="711" t="s">
        <v>5884</v>
      </c>
      <c r="E4384" s="713">
        <v>23.13</v>
      </c>
    </row>
    <row r="4385" spans="1:5">
      <c r="A4385" s="712">
        <v>89735</v>
      </c>
      <c r="B4385" s="711" t="s">
        <v>3626</v>
      </c>
      <c r="C4385" s="711" t="s">
        <v>269</v>
      </c>
      <c r="D4385" s="711" t="s">
        <v>5884</v>
      </c>
      <c r="E4385" s="713">
        <v>17.29</v>
      </c>
    </row>
    <row r="4386" spans="1:5">
      <c r="A4386" s="712">
        <v>89736</v>
      </c>
      <c r="B4386" s="711" t="s">
        <v>3627</v>
      </c>
      <c r="C4386" s="711" t="s">
        <v>269</v>
      </c>
      <c r="D4386" s="711" t="s">
        <v>5884</v>
      </c>
      <c r="E4386" s="713">
        <v>6.21</v>
      </c>
    </row>
    <row r="4387" spans="1:5">
      <c r="A4387" s="712">
        <v>89737</v>
      </c>
      <c r="B4387" s="711" t="s">
        <v>3628</v>
      </c>
      <c r="C4387" s="711" t="s">
        <v>269</v>
      </c>
      <c r="D4387" s="711" t="s">
        <v>5884</v>
      </c>
      <c r="E4387" s="713">
        <v>16.39</v>
      </c>
    </row>
    <row r="4388" spans="1:5">
      <c r="A4388" s="712">
        <v>89738</v>
      </c>
      <c r="B4388" s="711" t="s">
        <v>3629</v>
      </c>
      <c r="C4388" s="711" t="s">
        <v>269</v>
      </c>
      <c r="D4388" s="711" t="s">
        <v>5884</v>
      </c>
      <c r="E4388" s="713">
        <v>12.25</v>
      </c>
    </row>
    <row r="4389" spans="1:5">
      <c r="A4389" s="712">
        <v>89739</v>
      </c>
      <c r="B4389" s="711" t="s">
        <v>3630</v>
      </c>
      <c r="C4389" s="711" t="s">
        <v>269</v>
      </c>
      <c r="D4389" s="711" t="s">
        <v>5884</v>
      </c>
      <c r="E4389" s="713">
        <v>17.23</v>
      </c>
    </row>
    <row r="4390" spans="1:5">
      <c r="A4390" s="712">
        <v>89740</v>
      </c>
      <c r="B4390" s="711" t="s">
        <v>3631</v>
      </c>
      <c r="C4390" s="711" t="s">
        <v>269</v>
      </c>
      <c r="D4390" s="711" t="s">
        <v>5884</v>
      </c>
      <c r="E4390" s="713">
        <v>5.69</v>
      </c>
    </row>
    <row r="4391" spans="1:5">
      <c r="A4391" s="712">
        <v>89741</v>
      </c>
      <c r="B4391" s="711" t="s">
        <v>3632</v>
      </c>
      <c r="C4391" s="711" t="s">
        <v>269</v>
      </c>
      <c r="D4391" s="711" t="s">
        <v>5884</v>
      </c>
      <c r="E4391" s="713">
        <v>16.84</v>
      </c>
    </row>
    <row r="4392" spans="1:5">
      <c r="A4392" s="712">
        <v>89742</v>
      </c>
      <c r="B4392" s="711" t="s">
        <v>3633</v>
      </c>
      <c r="C4392" s="711" t="s">
        <v>269</v>
      </c>
      <c r="D4392" s="711" t="s">
        <v>5884</v>
      </c>
      <c r="E4392" s="713">
        <v>28.41</v>
      </c>
    </row>
    <row r="4393" spans="1:5">
      <c r="A4393" s="712">
        <v>89743</v>
      </c>
      <c r="B4393" s="711" t="s">
        <v>3634</v>
      </c>
      <c r="C4393" s="711" t="s">
        <v>269</v>
      </c>
      <c r="D4393" s="711" t="s">
        <v>5884</v>
      </c>
      <c r="E4393" s="713">
        <v>40.47</v>
      </c>
    </row>
    <row r="4394" spans="1:5">
      <c r="A4394" s="712">
        <v>89744</v>
      </c>
      <c r="B4394" s="711" t="s">
        <v>3635</v>
      </c>
      <c r="C4394" s="711" t="s">
        <v>269</v>
      </c>
      <c r="D4394" s="711" t="s">
        <v>5884</v>
      </c>
      <c r="E4394" s="713">
        <v>21.35</v>
      </c>
    </row>
    <row r="4395" spans="1:5">
      <c r="A4395" s="712">
        <v>89745</v>
      </c>
      <c r="B4395" s="711" t="s">
        <v>3636</v>
      </c>
      <c r="C4395" s="711" t="s">
        <v>269</v>
      </c>
      <c r="D4395" s="711" t="s">
        <v>5884</v>
      </c>
      <c r="E4395" s="713">
        <v>26.67</v>
      </c>
    </row>
    <row r="4396" spans="1:5">
      <c r="A4396" s="712">
        <v>89746</v>
      </c>
      <c r="B4396" s="711" t="s">
        <v>3637</v>
      </c>
      <c r="C4396" s="711" t="s">
        <v>269</v>
      </c>
      <c r="D4396" s="711" t="s">
        <v>5884</v>
      </c>
      <c r="E4396" s="713">
        <v>21.3</v>
      </c>
    </row>
    <row r="4397" spans="1:5">
      <c r="A4397" s="712">
        <v>89747</v>
      </c>
      <c r="B4397" s="711" t="s">
        <v>3638</v>
      </c>
      <c r="C4397" s="711" t="s">
        <v>269</v>
      </c>
      <c r="D4397" s="711" t="s">
        <v>5884</v>
      </c>
      <c r="E4397" s="713">
        <v>10.199999999999999</v>
      </c>
    </row>
    <row r="4398" spans="1:5">
      <c r="A4398" s="712">
        <v>89748</v>
      </c>
      <c r="B4398" s="711" t="s">
        <v>3639</v>
      </c>
      <c r="C4398" s="711" t="s">
        <v>269</v>
      </c>
      <c r="D4398" s="711" t="s">
        <v>5884</v>
      </c>
      <c r="E4398" s="713">
        <v>34.43</v>
      </c>
    </row>
    <row r="4399" spans="1:5">
      <c r="A4399" s="712">
        <v>89749</v>
      </c>
      <c r="B4399" s="711" t="s">
        <v>3640</v>
      </c>
      <c r="C4399" s="711" t="s">
        <v>269</v>
      </c>
      <c r="D4399" s="711" t="s">
        <v>5884</v>
      </c>
      <c r="E4399" s="713">
        <v>12.25</v>
      </c>
    </row>
    <row r="4400" spans="1:5">
      <c r="A4400" s="712">
        <v>89750</v>
      </c>
      <c r="B4400" s="711" t="s">
        <v>3641</v>
      </c>
      <c r="C4400" s="711" t="s">
        <v>269</v>
      </c>
      <c r="D4400" s="711" t="s">
        <v>5884</v>
      </c>
      <c r="E4400" s="713">
        <v>57.63</v>
      </c>
    </row>
    <row r="4401" spans="1:5">
      <c r="A4401" s="712">
        <v>89751</v>
      </c>
      <c r="B4401" s="711" t="s">
        <v>3642</v>
      </c>
      <c r="C4401" s="711" t="s">
        <v>269</v>
      </c>
      <c r="D4401" s="711" t="s">
        <v>5884</v>
      </c>
      <c r="E4401" s="713">
        <v>4.79</v>
      </c>
    </row>
    <row r="4402" spans="1:5">
      <c r="A4402" s="712">
        <v>89752</v>
      </c>
      <c r="B4402" s="711" t="s">
        <v>3643</v>
      </c>
      <c r="C4402" s="711" t="s">
        <v>269</v>
      </c>
      <c r="D4402" s="711" t="s">
        <v>5884</v>
      </c>
      <c r="E4402" s="713">
        <v>5.61</v>
      </c>
    </row>
    <row r="4403" spans="1:5">
      <c r="A4403" s="712">
        <v>89753</v>
      </c>
      <c r="B4403" s="711" t="s">
        <v>3644</v>
      </c>
      <c r="C4403" s="711" t="s">
        <v>269</v>
      </c>
      <c r="D4403" s="711" t="s">
        <v>5884</v>
      </c>
      <c r="E4403" s="713">
        <v>7.92</v>
      </c>
    </row>
    <row r="4404" spans="1:5">
      <c r="A4404" s="712">
        <v>89754</v>
      </c>
      <c r="B4404" s="711" t="s">
        <v>3645</v>
      </c>
      <c r="C4404" s="711" t="s">
        <v>269</v>
      </c>
      <c r="D4404" s="711" t="s">
        <v>5884</v>
      </c>
      <c r="E4404" s="713">
        <v>14.96</v>
      </c>
    </row>
    <row r="4405" spans="1:5">
      <c r="A4405" s="712">
        <v>89755</v>
      </c>
      <c r="B4405" s="711" t="s">
        <v>3646</v>
      </c>
      <c r="C4405" s="711" t="s">
        <v>269</v>
      </c>
      <c r="D4405" s="711" t="s">
        <v>5884</v>
      </c>
      <c r="E4405" s="713">
        <v>9.69</v>
      </c>
    </row>
    <row r="4406" spans="1:5">
      <c r="A4406" s="712">
        <v>89756</v>
      </c>
      <c r="B4406" s="711" t="s">
        <v>3647</v>
      </c>
      <c r="C4406" s="711" t="s">
        <v>269</v>
      </c>
      <c r="D4406" s="711" t="s">
        <v>5884</v>
      </c>
      <c r="E4406" s="713">
        <v>16.600000000000001</v>
      </c>
    </row>
    <row r="4407" spans="1:5">
      <c r="A4407" s="712">
        <v>89757</v>
      </c>
      <c r="B4407" s="711" t="s">
        <v>3648</v>
      </c>
      <c r="C4407" s="711" t="s">
        <v>269</v>
      </c>
      <c r="D4407" s="711" t="s">
        <v>5884</v>
      </c>
      <c r="E4407" s="713">
        <v>25.41</v>
      </c>
    </row>
    <row r="4408" spans="1:5">
      <c r="A4408" s="712">
        <v>89758</v>
      </c>
      <c r="B4408" s="711" t="s">
        <v>3649</v>
      </c>
      <c r="C4408" s="711" t="s">
        <v>269</v>
      </c>
      <c r="D4408" s="711" t="s">
        <v>5884</v>
      </c>
      <c r="E4408" s="713">
        <v>39.79</v>
      </c>
    </row>
    <row r="4409" spans="1:5">
      <c r="A4409" s="712">
        <v>89759</v>
      </c>
      <c r="B4409" s="711" t="s">
        <v>3650</v>
      </c>
      <c r="C4409" s="711" t="s">
        <v>269</v>
      </c>
      <c r="D4409" s="711" t="s">
        <v>5884</v>
      </c>
      <c r="E4409" s="713">
        <v>6.62</v>
      </c>
    </row>
    <row r="4410" spans="1:5">
      <c r="A4410" s="712">
        <v>89760</v>
      </c>
      <c r="B4410" s="711" t="s">
        <v>3651</v>
      </c>
      <c r="C4410" s="711" t="s">
        <v>269</v>
      </c>
      <c r="D4410" s="711" t="s">
        <v>5884</v>
      </c>
      <c r="E4410" s="713">
        <v>15.88</v>
      </c>
    </row>
    <row r="4411" spans="1:5">
      <c r="A4411" s="712">
        <v>89761</v>
      </c>
      <c r="B4411" s="711" t="s">
        <v>3652</v>
      </c>
      <c r="C4411" s="711" t="s">
        <v>269</v>
      </c>
      <c r="D4411" s="711" t="s">
        <v>5884</v>
      </c>
      <c r="E4411" s="713">
        <v>26.21</v>
      </c>
    </row>
    <row r="4412" spans="1:5">
      <c r="A4412" s="712">
        <v>89762</v>
      </c>
      <c r="B4412" s="711" t="s">
        <v>3653</v>
      </c>
      <c r="C4412" s="711" t="s">
        <v>269</v>
      </c>
      <c r="D4412" s="711" t="s">
        <v>5884</v>
      </c>
      <c r="E4412" s="713">
        <v>37.29</v>
      </c>
    </row>
    <row r="4413" spans="1:5">
      <c r="A4413" s="712">
        <v>89763</v>
      </c>
      <c r="B4413" s="711" t="s">
        <v>3654</v>
      </c>
      <c r="C4413" s="711" t="s">
        <v>269</v>
      </c>
      <c r="D4413" s="711" t="s">
        <v>5884</v>
      </c>
      <c r="E4413" s="713">
        <v>146.88999999999999</v>
      </c>
    </row>
    <row r="4414" spans="1:5">
      <c r="A4414" s="712">
        <v>89764</v>
      </c>
      <c r="B4414" s="711" t="s">
        <v>3655</v>
      </c>
      <c r="C4414" s="711" t="s">
        <v>269</v>
      </c>
      <c r="D4414" s="711" t="s">
        <v>5884</v>
      </c>
      <c r="E4414" s="713">
        <v>28.43</v>
      </c>
    </row>
    <row r="4415" spans="1:5">
      <c r="A4415" s="712">
        <v>89765</v>
      </c>
      <c r="B4415" s="711" t="s">
        <v>3656</v>
      </c>
      <c r="C4415" s="711" t="s">
        <v>269</v>
      </c>
      <c r="D4415" s="711" t="s">
        <v>5884</v>
      </c>
      <c r="E4415" s="713">
        <v>11.81</v>
      </c>
    </row>
    <row r="4416" spans="1:5">
      <c r="A4416" s="712">
        <v>89766</v>
      </c>
      <c r="B4416" s="711" t="s">
        <v>3657</v>
      </c>
      <c r="C4416" s="711" t="s">
        <v>269</v>
      </c>
      <c r="D4416" s="711" t="s">
        <v>5884</v>
      </c>
      <c r="E4416" s="713">
        <v>17.600000000000001</v>
      </c>
    </row>
    <row r="4417" spans="1:5">
      <c r="A4417" s="712">
        <v>89767</v>
      </c>
      <c r="B4417" s="711" t="s">
        <v>3658</v>
      </c>
      <c r="C4417" s="711" t="s">
        <v>269</v>
      </c>
      <c r="D4417" s="711" t="s">
        <v>5884</v>
      </c>
      <c r="E4417" s="713">
        <v>17.600000000000001</v>
      </c>
    </row>
    <row r="4418" spans="1:5">
      <c r="A4418" s="712">
        <v>89768</v>
      </c>
      <c r="B4418" s="711" t="s">
        <v>3659</v>
      </c>
      <c r="C4418" s="711" t="s">
        <v>269</v>
      </c>
      <c r="D4418" s="711" t="s">
        <v>5884</v>
      </c>
      <c r="E4418" s="713">
        <v>17.71</v>
      </c>
    </row>
    <row r="4419" spans="1:5">
      <c r="A4419" s="712">
        <v>89769</v>
      </c>
      <c r="B4419" s="711" t="s">
        <v>3660</v>
      </c>
      <c r="C4419" s="711" t="s">
        <v>269</v>
      </c>
      <c r="D4419" s="711" t="s">
        <v>5884</v>
      </c>
      <c r="E4419" s="713">
        <v>42.35</v>
      </c>
    </row>
    <row r="4420" spans="1:5">
      <c r="A4420" s="712">
        <v>89772</v>
      </c>
      <c r="B4420" s="711" t="s">
        <v>3661</v>
      </c>
      <c r="C4420" s="711" t="s">
        <v>585</v>
      </c>
      <c r="D4420" s="711" t="s">
        <v>5884</v>
      </c>
      <c r="E4420" s="713">
        <v>60.48</v>
      </c>
    </row>
    <row r="4421" spans="1:5">
      <c r="A4421" s="712">
        <v>89774</v>
      </c>
      <c r="B4421" s="711" t="s">
        <v>3662</v>
      </c>
      <c r="C4421" s="711" t="s">
        <v>269</v>
      </c>
      <c r="D4421" s="711" t="s">
        <v>5884</v>
      </c>
      <c r="E4421" s="713">
        <v>13.18</v>
      </c>
    </row>
    <row r="4422" spans="1:5">
      <c r="A4422" s="712">
        <v>89776</v>
      </c>
      <c r="B4422" s="711" t="s">
        <v>3663</v>
      </c>
      <c r="C4422" s="711" t="s">
        <v>269</v>
      </c>
      <c r="D4422" s="711" t="s">
        <v>5884</v>
      </c>
      <c r="E4422" s="713">
        <v>18.62</v>
      </c>
    </row>
    <row r="4423" spans="1:5">
      <c r="A4423" s="712">
        <v>89777</v>
      </c>
      <c r="B4423" s="711" t="s">
        <v>3664</v>
      </c>
      <c r="C4423" s="711" t="s">
        <v>269</v>
      </c>
      <c r="D4423" s="711" t="s">
        <v>5884</v>
      </c>
      <c r="E4423" s="713">
        <v>21.86</v>
      </c>
    </row>
    <row r="4424" spans="1:5">
      <c r="A4424" s="712">
        <v>89778</v>
      </c>
      <c r="B4424" s="711" t="s">
        <v>3665</v>
      </c>
      <c r="C4424" s="711" t="s">
        <v>269</v>
      </c>
      <c r="D4424" s="711" t="s">
        <v>5884</v>
      </c>
      <c r="E4424" s="713">
        <v>16.55</v>
      </c>
    </row>
    <row r="4425" spans="1:5">
      <c r="A4425" s="712">
        <v>89779</v>
      </c>
      <c r="B4425" s="711" t="s">
        <v>3666</v>
      </c>
      <c r="C4425" s="711" t="s">
        <v>269</v>
      </c>
      <c r="D4425" s="711" t="s">
        <v>5884</v>
      </c>
      <c r="E4425" s="713">
        <v>26.63</v>
      </c>
    </row>
    <row r="4426" spans="1:5">
      <c r="A4426" s="712">
        <v>89780</v>
      </c>
      <c r="B4426" s="711" t="s">
        <v>3667</v>
      </c>
      <c r="C4426" s="711" t="s">
        <v>269</v>
      </c>
      <c r="D4426" s="711" t="s">
        <v>5884</v>
      </c>
      <c r="E4426" s="713">
        <v>21.86</v>
      </c>
    </row>
    <row r="4427" spans="1:5">
      <c r="A4427" s="712">
        <v>89781</v>
      </c>
      <c r="B4427" s="711" t="s">
        <v>3668</v>
      </c>
      <c r="C4427" s="711" t="s">
        <v>269</v>
      </c>
      <c r="D4427" s="711" t="s">
        <v>5884</v>
      </c>
      <c r="E4427" s="713">
        <v>32.64</v>
      </c>
    </row>
    <row r="4428" spans="1:5">
      <c r="A4428" s="712">
        <v>89782</v>
      </c>
      <c r="B4428" s="711" t="s">
        <v>3669</v>
      </c>
      <c r="C4428" s="711" t="s">
        <v>269</v>
      </c>
      <c r="D4428" s="711" t="s">
        <v>5884</v>
      </c>
      <c r="E4428" s="713">
        <v>10.61</v>
      </c>
    </row>
    <row r="4429" spans="1:5">
      <c r="A4429" s="712">
        <v>89783</v>
      </c>
      <c r="B4429" s="711" t="s">
        <v>3670</v>
      </c>
      <c r="C4429" s="711" t="s">
        <v>269</v>
      </c>
      <c r="D4429" s="711" t="s">
        <v>5884</v>
      </c>
      <c r="E4429" s="713">
        <v>10.87</v>
      </c>
    </row>
    <row r="4430" spans="1:5">
      <c r="A4430" s="712">
        <v>89784</v>
      </c>
      <c r="B4430" s="711" t="s">
        <v>3671</v>
      </c>
      <c r="C4430" s="711" t="s">
        <v>269</v>
      </c>
      <c r="D4430" s="711" t="s">
        <v>5884</v>
      </c>
      <c r="E4430" s="713">
        <v>17.47</v>
      </c>
    </row>
    <row r="4431" spans="1:5">
      <c r="A4431" s="712">
        <v>89785</v>
      </c>
      <c r="B4431" s="711" t="s">
        <v>3672</v>
      </c>
      <c r="C4431" s="711" t="s">
        <v>269</v>
      </c>
      <c r="D4431" s="711" t="s">
        <v>5884</v>
      </c>
      <c r="E4431" s="713">
        <v>19.149999999999999</v>
      </c>
    </row>
    <row r="4432" spans="1:5">
      <c r="A4432" s="712">
        <v>89786</v>
      </c>
      <c r="B4432" s="711" t="s">
        <v>3673</v>
      </c>
      <c r="C4432" s="711" t="s">
        <v>269</v>
      </c>
      <c r="D4432" s="711" t="s">
        <v>5884</v>
      </c>
      <c r="E4432" s="713">
        <v>29.1</v>
      </c>
    </row>
    <row r="4433" spans="1:5">
      <c r="A4433" s="712">
        <v>89787</v>
      </c>
      <c r="B4433" s="711" t="s">
        <v>3674</v>
      </c>
      <c r="C4433" s="711" t="s">
        <v>269</v>
      </c>
      <c r="D4433" s="711" t="s">
        <v>5884</v>
      </c>
      <c r="E4433" s="713">
        <v>32.64</v>
      </c>
    </row>
    <row r="4434" spans="1:5">
      <c r="A4434" s="712">
        <v>89788</v>
      </c>
      <c r="B4434" s="711" t="s">
        <v>3675</v>
      </c>
      <c r="C4434" s="711" t="s">
        <v>269</v>
      </c>
      <c r="D4434" s="711" t="s">
        <v>5884</v>
      </c>
      <c r="E4434" s="713">
        <v>64.05</v>
      </c>
    </row>
    <row r="4435" spans="1:5">
      <c r="A4435" s="712">
        <v>89789</v>
      </c>
      <c r="B4435" s="711" t="s">
        <v>3676</v>
      </c>
      <c r="C4435" s="711" t="s">
        <v>269</v>
      </c>
      <c r="D4435" s="711" t="s">
        <v>5884</v>
      </c>
      <c r="E4435" s="713">
        <v>65.069999999999993</v>
      </c>
    </row>
    <row r="4436" spans="1:5">
      <c r="A4436" s="712">
        <v>89790</v>
      </c>
      <c r="B4436" s="711" t="s">
        <v>3677</v>
      </c>
      <c r="C4436" s="711" t="s">
        <v>269</v>
      </c>
      <c r="D4436" s="711" t="s">
        <v>5884</v>
      </c>
      <c r="E4436" s="713">
        <v>159.04</v>
      </c>
    </row>
    <row r="4437" spans="1:5">
      <c r="A4437" s="712">
        <v>89791</v>
      </c>
      <c r="B4437" s="711" t="s">
        <v>3678</v>
      </c>
      <c r="C4437" s="711" t="s">
        <v>269</v>
      </c>
      <c r="D4437" s="711" t="s">
        <v>5884</v>
      </c>
      <c r="E4437" s="713">
        <v>162.78</v>
      </c>
    </row>
    <row r="4438" spans="1:5">
      <c r="A4438" s="712">
        <v>89792</v>
      </c>
      <c r="B4438" s="711" t="s">
        <v>3679</v>
      </c>
      <c r="C4438" s="711" t="s">
        <v>269</v>
      </c>
      <c r="D4438" s="711" t="s">
        <v>5884</v>
      </c>
      <c r="E4438" s="713">
        <v>186.95</v>
      </c>
    </row>
    <row r="4439" spans="1:5">
      <c r="A4439" s="712">
        <v>89793</v>
      </c>
      <c r="B4439" s="711" t="s">
        <v>3680</v>
      </c>
      <c r="C4439" s="711" t="s">
        <v>269</v>
      </c>
      <c r="D4439" s="711" t="s">
        <v>5884</v>
      </c>
      <c r="E4439" s="713">
        <v>191.99</v>
      </c>
    </row>
    <row r="4440" spans="1:5">
      <c r="A4440" s="712">
        <v>89794</v>
      </c>
      <c r="B4440" s="711" t="s">
        <v>3681</v>
      </c>
      <c r="C4440" s="711" t="s">
        <v>269</v>
      </c>
      <c r="D4440" s="711" t="s">
        <v>5884</v>
      </c>
      <c r="E4440" s="713">
        <v>15.05</v>
      </c>
    </row>
    <row r="4441" spans="1:5">
      <c r="A4441" s="712">
        <v>89795</v>
      </c>
      <c r="B4441" s="711" t="s">
        <v>3682</v>
      </c>
      <c r="C4441" s="711" t="s">
        <v>269</v>
      </c>
      <c r="D4441" s="711" t="s">
        <v>5884</v>
      </c>
      <c r="E4441" s="713">
        <v>31.4</v>
      </c>
    </row>
    <row r="4442" spans="1:5">
      <c r="A4442" s="712">
        <v>89796</v>
      </c>
      <c r="B4442" s="711" t="s">
        <v>3683</v>
      </c>
      <c r="C4442" s="711" t="s">
        <v>269</v>
      </c>
      <c r="D4442" s="711" t="s">
        <v>5884</v>
      </c>
      <c r="E4442" s="713">
        <v>35.89</v>
      </c>
    </row>
    <row r="4443" spans="1:5">
      <c r="A4443" s="712">
        <v>89797</v>
      </c>
      <c r="B4443" s="711" t="s">
        <v>3684</v>
      </c>
      <c r="C4443" s="711" t="s">
        <v>269</v>
      </c>
      <c r="D4443" s="711" t="s">
        <v>5884</v>
      </c>
      <c r="E4443" s="713">
        <v>41.3</v>
      </c>
    </row>
    <row r="4444" spans="1:5">
      <c r="A4444" s="712">
        <v>89801</v>
      </c>
      <c r="B4444" s="711" t="s">
        <v>3685</v>
      </c>
      <c r="C4444" s="711" t="s">
        <v>269</v>
      </c>
      <c r="D4444" s="711" t="s">
        <v>5884</v>
      </c>
      <c r="E4444" s="713">
        <v>6.1</v>
      </c>
    </row>
    <row r="4445" spans="1:5">
      <c r="A4445" s="712">
        <v>89802</v>
      </c>
      <c r="B4445" s="711" t="s">
        <v>3686</v>
      </c>
      <c r="C4445" s="711" t="s">
        <v>269</v>
      </c>
      <c r="D4445" s="711" t="s">
        <v>5884</v>
      </c>
      <c r="E4445" s="713">
        <v>6.69</v>
      </c>
    </row>
    <row r="4446" spans="1:5">
      <c r="A4446" s="712">
        <v>89803</v>
      </c>
      <c r="B4446" s="711" t="s">
        <v>3687</v>
      </c>
      <c r="C4446" s="711" t="s">
        <v>269</v>
      </c>
      <c r="D4446" s="711" t="s">
        <v>5884</v>
      </c>
      <c r="E4446" s="713">
        <v>13.04</v>
      </c>
    </row>
    <row r="4447" spans="1:5">
      <c r="A4447" s="712">
        <v>89804</v>
      </c>
      <c r="B4447" s="711" t="s">
        <v>3688</v>
      </c>
      <c r="C4447" s="711" t="s">
        <v>269</v>
      </c>
      <c r="D4447" s="711" t="s">
        <v>5884</v>
      </c>
      <c r="E4447" s="713">
        <v>14.01</v>
      </c>
    </row>
    <row r="4448" spans="1:5">
      <c r="A4448" s="712">
        <v>89805</v>
      </c>
      <c r="B4448" s="711" t="s">
        <v>3689</v>
      </c>
      <c r="C4448" s="711" t="s">
        <v>269</v>
      </c>
      <c r="D4448" s="711" t="s">
        <v>5884</v>
      </c>
      <c r="E4448" s="713">
        <v>12.38</v>
      </c>
    </row>
    <row r="4449" spans="1:5">
      <c r="A4449" s="712">
        <v>89806</v>
      </c>
      <c r="B4449" s="711" t="s">
        <v>3690</v>
      </c>
      <c r="C4449" s="711" t="s">
        <v>269</v>
      </c>
      <c r="D4449" s="711" t="s">
        <v>5884</v>
      </c>
      <c r="E4449" s="713">
        <v>13.22</v>
      </c>
    </row>
    <row r="4450" spans="1:5">
      <c r="A4450" s="712">
        <v>89807</v>
      </c>
      <c r="B4450" s="711" t="s">
        <v>3691</v>
      </c>
      <c r="C4450" s="711" t="s">
        <v>269</v>
      </c>
      <c r="D4450" s="711" t="s">
        <v>5884</v>
      </c>
      <c r="E4450" s="713">
        <v>24.4</v>
      </c>
    </row>
    <row r="4451" spans="1:5">
      <c r="A4451" s="712">
        <v>89808</v>
      </c>
      <c r="B4451" s="711" t="s">
        <v>3692</v>
      </c>
      <c r="C4451" s="711" t="s">
        <v>269</v>
      </c>
      <c r="D4451" s="711" t="s">
        <v>5884</v>
      </c>
      <c r="E4451" s="713">
        <v>36.46</v>
      </c>
    </row>
    <row r="4452" spans="1:5">
      <c r="A4452" s="712">
        <v>89809</v>
      </c>
      <c r="B4452" s="711" t="s">
        <v>3693</v>
      </c>
      <c r="C4452" s="711" t="s">
        <v>269</v>
      </c>
      <c r="D4452" s="711" t="s">
        <v>5884</v>
      </c>
      <c r="E4452" s="713">
        <v>16.61</v>
      </c>
    </row>
    <row r="4453" spans="1:5">
      <c r="A4453" s="712">
        <v>89810</v>
      </c>
      <c r="B4453" s="711" t="s">
        <v>3694</v>
      </c>
      <c r="C4453" s="711" t="s">
        <v>269</v>
      </c>
      <c r="D4453" s="711" t="s">
        <v>5884</v>
      </c>
      <c r="E4453" s="713">
        <v>16.559999999999999</v>
      </c>
    </row>
    <row r="4454" spans="1:5">
      <c r="A4454" s="712">
        <v>89811</v>
      </c>
      <c r="B4454" s="711" t="s">
        <v>3695</v>
      </c>
      <c r="C4454" s="711" t="s">
        <v>269</v>
      </c>
      <c r="D4454" s="711" t="s">
        <v>5884</v>
      </c>
      <c r="E4454" s="713">
        <v>29.69</v>
      </c>
    </row>
    <row r="4455" spans="1:5">
      <c r="A4455" s="712">
        <v>89812</v>
      </c>
      <c r="B4455" s="711" t="s">
        <v>3696</v>
      </c>
      <c r="C4455" s="711" t="s">
        <v>269</v>
      </c>
      <c r="D4455" s="711" t="s">
        <v>5884</v>
      </c>
      <c r="E4455" s="713">
        <v>52.89</v>
      </c>
    </row>
    <row r="4456" spans="1:5">
      <c r="A4456" s="712">
        <v>89813</v>
      </c>
      <c r="B4456" s="711" t="s">
        <v>3697</v>
      </c>
      <c r="C4456" s="711" t="s">
        <v>269</v>
      </c>
      <c r="D4456" s="711" t="s">
        <v>5884</v>
      </c>
      <c r="E4456" s="713">
        <v>6.1</v>
      </c>
    </row>
    <row r="4457" spans="1:5">
      <c r="A4457" s="712">
        <v>89814</v>
      </c>
      <c r="B4457" s="711" t="s">
        <v>3698</v>
      </c>
      <c r="C4457" s="711" t="s">
        <v>269</v>
      </c>
      <c r="D4457" s="711" t="s">
        <v>5884</v>
      </c>
      <c r="E4457" s="713">
        <v>13.14</v>
      </c>
    </row>
    <row r="4458" spans="1:5">
      <c r="A4458" s="712">
        <v>89815</v>
      </c>
      <c r="B4458" s="711" t="s">
        <v>3699</v>
      </c>
      <c r="C4458" s="711" t="s">
        <v>269</v>
      </c>
      <c r="D4458" s="711" t="s">
        <v>5884</v>
      </c>
      <c r="E4458" s="713">
        <v>25.38</v>
      </c>
    </row>
    <row r="4459" spans="1:5">
      <c r="A4459" s="712">
        <v>89816</v>
      </c>
      <c r="B4459" s="711" t="s">
        <v>3700</v>
      </c>
      <c r="C4459" s="711" t="s">
        <v>269</v>
      </c>
      <c r="D4459" s="711" t="s">
        <v>5884</v>
      </c>
      <c r="E4459" s="713">
        <v>36.46</v>
      </c>
    </row>
    <row r="4460" spans="1:5">
      <c r="A4460" s="712">
        <v>89817</v>
      </c>
      <c r="B4460" s="711" t="s">
        <v>3701</v>
      </c>
      <c r="C4460" s="711" t="s">
        <v>269</v>
      </c>
      <c r="D4460" s="711" t="s">
        <v>5884</v>
      </c>
      <c r="E4460" s="713">
        <v>10.63</v>
      </c>
    </row>
    <row r="4461" spans="1:5">
      <c r="A4461" s="712">
        <v>89818</v>
      </c>
      <c r="B4461" s="711" t="s">
        <v>3702</v>
      </c>
      <c r="C4461" s="711" t="s">
        <v>269</v>
      </c>
      <c r="D4461" s="711" t="s">
        <v>5884</v>
      </c>
      <c r="E4461" s="713">
        <v>146.06</v>
      </c>
    </row>
    <row r="4462" spans="1:5">
      <c r="A4462" s="712">
        <v>89819</v>
      </c>
      <c r="B4462" s="711" t="s">
        <v>3703</v>
      </c>
      <c r="C4462" s="711" t="s">
        <v>269</v>
      </c>
      <c r="D4462" s="711" t="s">
        <v>5884</v>
      </c>
      <c r="E4462" s="713">
        <v>16.07</v>
      </c>
    </row>
    <row r="4463" spans="1:5">
      <c r="A4463" s="712">
        <v>89820</v>
      </c>
      <c r="B4463" s="711" t="s">
        <v>3704</v>
      </c>
      <c r="C4463" s="711" t="s">
        <v>269</v>
      </c>
      <c r="D4463" s="711" t="s">
        <v>5884</v>
      </c>
      <c r="E4463" s="713">
        <v>27.6</v>
      </c>
    </row>
    <row r="4464" spans="1:5">
      <c r="A4464" s="712">
        <v>89821</v>
      </c>
      <c r="B4464" s="711" t="s">
        <v>3705</v>
      </c>
      <c r="C4464" s="711" t="s">
        <v>269</v>
      </c>
      <c r="D4464" s="711" t="s">
        <v>5884</v>
      </c>
      <c r="E4464" s="713">
        <v>13.27</v>
      </c>
    </row>
    <row r="4465" spans="1:5">
      <c r="A4465" s="712">
        <v>89822</v>
      </c>
      <c r="B4465" s="711" t="s">
        <v>3706</v>
      </c>
      <c r="C4465" s="711" t="s">
        <v>269</v>
      </c>
      <c r="D4465" s="711" t="s">
        <v>5884</v>
      </c>
      <c r="E4465" s="713">
        <v>19.78</v>
      </c>
    </row>
    <row r="4466" spans="1:5">
      <c r="A4466" s="712">
        <v>89823</v>
      </c>
      <c r="B4466" s="711" t="s">
        <v>3707</v>
      </c>
      <c r="C4466" s="711" t="s">
        <v>269</v>
      </c>
      <c r="D4466" s="711" t="s">
        <v>5884</v>
      </c>
      <c r="E4466" s="713">
        <v>23.35</v>
      </c>
    </row>
    <row r="4467" spans="1:5">
      <c r="A4467" s="712">
        <v>89824</v>
      </c>
      <c r="B4467" s="711" t="s">
        <v>3708</v>
      </c>
      <c r="C4467" s="711" t="s">
        <v>269</v>
      </c>
      <c r="D4467" s="711" t="s">
        <v>5884</v>
      </c>
      <c r="E4467" s="713">
        <v>34.51</v>
      </c>
    </row>
    <row r="4468" spans="1:5">
      <c r="A4468" s="712">
        <v>89825</v>
      </c>
      <c r="B4468" s="711" t="s">
        <v>3709</v>
      </c>
      <c r="C4468" s="711" t="s">
        <v>269</v>
      </c>
      <c r="D4468" s="711" t="s">
        <v>5884</v>
      </c>
      <c r="E4468" s="713">
        <v>13.46</v>
      </c>
    </row>
    <row r="4469" spans="1:5">
      <c r="A4469" s="712">
        <v>89826</v>
      </c>
      <c r="B4469" s="711" t="s">
        <v>3710</v>
      </c>
      <c r="C4469" s="711" t="s">
        <v>269</v>
      </c>
      <c r="D4469" s="711" t="s">
        <v>5884</v>
      </c>
      <c r="E4469" s="713">
        <v>149.13</v>
      </c>
    </row>
    <row r="4470" spans="1:5">
      <c r="A4470" s="712">
        <v>89827</v>
      </c>
      <c r="B4470" s="711" t="s">
        <v>3711</v>
      </c>
      <c r="C4470" s="711" t="s">
        <v>269</v>
      </c>
      <c r="D4470" s="711" t="s">
        <v>5884</v>
      </c>
      <c r="E4470" s="713">
        <v>15.14</v>
      </c>
    </row>
    <row r="4471" spans="1:5">
      <c r="A4471" s="712">
        <v>89828</v>
      </c>
      <c r="B4471" s="711" t="s">
        <v>3712</v>
      </c>
      <c r="C4471" s="711" t="s">
        <v>269</v>
      </c>
      <c r="D4471" s="711" t="s">
        <v>5884</v>
      </c>
      <c r="E4471" s="713">
        <v>52.68</v>
      </c>
    </row>
    <row r="4472" spans="1:5">
      <c r="A4472" s="712">
        <v>89829</v>
      </c>
      <c r="B4472" s="711" t="s">
        <v>3713</v>
      </c>
      <c r="C4472" s="711" t="s">
        <v>269</v>
      </c>
      <c r="D4472" s="711" t="s">
        <v>5884</v>
      </c>
      <c r="E4472" s="713">
        <v>24</v>
      </c>
    </row>
    <row r="4473" spans="1:5">
      <c r="A4473" s="712">
        <v>89830</v>
      </c>
      <c r="B4473" s="711" t="s">
        <v>3714</v>
      </c>
      <c r="C4473" s="711" t="s">
        <v>269</v>
      </c>
      <c r="D4473" s="711" t="s">
        <v>5884</v>
      </c>
      <c r="E4473" s="713">
        <v>26.3</v>
      </c>
    </row>
    <row r="4474" spans="1:5">
      <c r="A4474" s="712">
        <v>89831</v>
      </c>
      <c r="B4474" s="711" t="s">
        <v>3715</v>
      </c>
      <c r="C4474" s="711" t="s">
        <v>269</v>
      </c>
      <c r="D4474" s="711" t="s">
        <v>5884</v>
      </c>
      <c r="E4474" s="713">
        <v>178.35</v>
      </c>
    </row>
    <row r="4475" spans="1:5">
      <c r="A4475" s="712">
        <v>89832</v>
      </c>
      <c r="B4475" s="711" t="s">
        <v>3716</v>
      </c>
      <c r="C4475" s="711" t="s">
        <v>269</v>
      </c>
      <c r="D4475" s="711" t="s">
        <v>5884</v>
      </c>
      <c r="E4475" s="713">
        <v>36.18</v>
      </c>
    </row>
    <row r="4476" spans="1:5">
      <c r="A4476" s="712">
        <v>89833</v>
      </c>
      <c r="B4476" s="711" t="s">
        <v>3717</v>
      </c>
      <c r="C4476" s="711" t="s">
        <v>269</v>
      </c>
      <c r="D4476" s="711" t="s">
        <v>5884</v>
      </c>
      <c r="E4476" s="713">
        <v>29.69</v>
      </c>
    </row>
    <row r="4477" spans="1:5">
      <c r="A4477" s="712">
        <v>89834</v>
      </c>
      <c r="B4477" s="711" t="s">
        <v>3718</v>
      </c>
      <c r="C4477" s="711" t="s">
        <v>269</v>
      </c>
      <c r="D4477" s="711" t="s">
        <v>5884</v>
      </c>
      <c r="E4477" s="713">
        <v>35.1</v>
      </c>
    </row>
    <row r="4478" spans="1:5">
      <c r="A4478" s="712">
        <v>89835</v>
      </c>
      <c r="B4478" s="711" t="s">
        <v>3719</v>
      </c>
      <c r="C4478" s="711" t="s">
        <v>269</v>
      </c>
      <c r="D4478" s="711" t="s">
        <v>5884</v>
      </c>
      <c r="E4478" s="713">
        <v>35.590000000000003</v>
      </c>
    </row>
    <row r="4479" spans="1:5">
      <c r="A4479" s="712">
        <v>89836</v>
      </c>
      <c r="B4479" s="711" t="s">
        <v>3720</v>
      </c>
      <c r="C4479" s="711" t="s">
        <v>269</v>
      </c>
      <c r="D4479" s="711" t="s">
        <v>5884</v>
      </c>
      <c r="E4479" s="713">
        <v>241.02</v>
      </c>
    </row>
    <row r="4480" spans="1:5">
      <c r="A4480" s="712">
        <v>89837</v>
      </c>
      <c r="B4480" s="711" t="s">
        <v>3721</v>
      </c>
      <c r="C4480" s="711" t="s">
        <v>269</v>
      </c>
      <c r="D4480" s="711" t="s">
        <v>5884</v>
      </c>
      <c r="E4480" s="713">
        <v>119.89</v>
      </c>
    </row>
    <row r="4481" spans="1:5">
      <c r="A4481" s="712">
        <v>89838</v>
      </c>
      <c r="B4481" s="711" t="s">
        <v>3722</v>
      </c>
      <c r="C4481" s="711" t="s">
        <v>269</v>
      </c>
      <c r="D4481" s="711" t="s">
        <v>5884</v>
      </c>
      <c r="E4481" s="713">
        <v>130.91</v>
      </c>
    </row>
    <row r="4482" spans="1:5">
      <c r="A4482" s="712">
        <v>89839</v>
      </c>
      <c r="B4482" s="711" t="s">
        <v>3723</v>
      </c>
      <c r="C4482" s="711" t="s">
        <v>269</v>
      </c>
      <c r="D4482" s="711" t="s">
        <v>5884</v>
      </c>
      <c r="E4482" s="713">
        <v>173.72</v>
      </c>
    </row>
    <row r="4483" spans="1:5">
      <c r="A4483" s="712">
        <v>89840</v>
      </c>
      <c r="B4483" s="711" t="s">
        <v>3724</v>
      </c>
      <c r="C4483" s="711" t="s">
        <v>269</v>
      </c>
      <c r="D4483" s="711" t="s">
        <v>5884</v>
      </c>
      <c r="E4483" s="713">
        <v>150.91</v>
      </c>
    </row>
    <row r="4484" spans="1:5">
      <c r="A4484" s="712">
        <v>89841</v>
      </c>
      <c r="B4484" s="711" t="s">
        <v>3725</v>
      </c>
      <c r="C4484" s="711" t="s">
        <v>269</v>
      </c>
      <c r="D4484" s="711" t="s">
        <v>5884</v>
      </c>
      <c r="E4484" s="713">
        <v>255.05</v>
      </c>
    </row>
    <row r="4485" spans="1:5">
      <c r="A4485" s="712">
        <v>89842</v>
      </c>
      <c r="B4485" s="711" t="s">
        <v>3726</v>
      </c>
      <c r="C4485" s="711" t="s">
        <v>269</v>
      </c>
      <c r="D4485" s="711" t="s">
        <v>5884</v>
      </c>
      <c r="E4485" s="713">
        <v>40.68</v>
      </c>
    </row>
    <row r="4486" spans="1:5">
      <c r="A4486" s="712">
        <v>89844</v>
      </c>
      <c r="B4486" s="711" t="s">
        <v>3727</v>
      </c>
      <c r="C4486" s="711" t="s">
        <v>269</v>
      </c>
      <c r="D4486" s="711" t="s">
        <v>5884</v>
      </c>
      <c r="E4486" s="713">
        <v>51.87</v>
      </c>
    </row>
    <row r="4487" spans="1:5">
      <c r="A4487" s="712">
        <v>89845</v>
      </c>
      <c r="B4487" s="711" t="s">
        <v>3728</v>
      </c>
      <c r="C4487" s="711" t="s">
        <v>269</v>
      </c>
      <c r="D4487" s="711" t="s">
        <v>5884</v>
      </c>
      <c r="E4487" s="713">
        <v>80.709999999999994</v>
      </c>
    </row>
    <row r="4488" spans="1:5">
      <c r="A4488" s="712">
        <v>89846</v>
      </c>
      <c r="B4488" s="711" t="s">
        <v>3729</v>
      </c>
      <c r="C4488" s="711" t="s">
        <v>269</v>
      </c>
      <c r="D4488" s="711" t="s">
        <v>5884</v>
      </c>
      <c r="E4488" s="713">
        <v>182.4</v>
      </c>
    </row>
    <row r="4489" spans="1:5">
      <c r="A4489" s="712">
        <v>89847</v>
      </c>
      <c r="B4489" s="711" t="s">
        <v>3730</v>
      </c>
      <c r="C4489" s="711" t="s">
        <v>269</v>
      </c>
      <c r="D4489" s="711" t="s">
        <v>5884</v>
      </c>
      <c r="E4489" s="713">
        <v>224.14</v>
      </c>
    </row>
    <row r="4490" spans="1:5">
      <c r="A4490" s="712">
        <v>89850</v>
      </c>
      <c r="B4490" s="711" t="s">
        <v>3731</v>
      </c>
      <c r="C4490" s="711" t="s">
        <v>269</v>
      </c>
      <c r="D4490" s="711" t="s">
        <v>5884</v>
      </c>
      <c r="E4490" s="713">
        <v>20.99</v>
      </c>
    </row>
    <row r="4491" spans="1:5">
      <c r="A4491" s="712">
        <v>89851</v>
      </c>
      <c r="B4491" s="711" t="s">
        <v>3732</v>
      </c>
      <c r="C4491" s="711" t="s">
        <v>269</v>
      </c>
      <c r="D4491" s="711" t="s">
        <v>5884</v>
      </c>
      <c r="E4491" s="713">
        <v>20.94</v>
      </c>
    </row>
    <row r="4492" spans="1:5">
      <c r="A4492" s="712">
        <v>89852</v>
      </c>
      <c r="B4492" s="711" t="s">
        <v>3733</v>
      </c>
      <c r="C4492" s="711" t="s">
        <v>269</v>
      </c>
      <c r="D4492" s="711" t="s">
        <v>5884</v>
      </c>
      <c r="E4492" s="713">
        <v>34.07</v>
      </c>
    </row>
    <row r="4493" spans="1:5">
      <c r="A4493" s="712">
        <v>89853</v>
      </c>
      <c r="B4493" s="711" t="s">
        <v>3734</v>
      </c>
      <c r="C4493" s="711" t="s">
        <v>269</v>
      </c>
      <c r="D4493" s="711" t="s">
        <v>5884</v>
      </c>
      <c r="E4493" s="713">
        <v>57.27</v>
      </c>
    </row>
    <row r="4494" spans="1:5">
      <c r="A4494" s="712">
        <v>89854</v>
      </c>
      <c r="B4494" s="711" t="s">
        <v>3735</v>
      </c>
      <c r="C4494" s="711" t="s">
        <v>269</v>
      </c>
      <c r="D4494" s="711" t="s">
        <v>5884</v>
      </c>
      <c r="E4494" s="713">
        <v>73.540000000000006</v>
      </c>
    </row>
    <row r="4495" spans="1:5">
      <c r="A4495" s="712">
        <v>89855</v>
      </c>
      <c r="B4495" s="711" t="s">
        <v>3736</v>
      </c>
      <c r="C4495" s="711" t="s">
        <v>269</v>
      </c>
      <c r="D4495" s="711" t="s">
        <v>5884</v>
      </c>
      <c r="E4495" s="713">
        <v>78.209999999999994</v>
      </c>
    </row>
    <row r="4496" spans="1:5">
      <c r="A4496" s="712">
        <v>89856</v>
      </c>
      <c r="B4496" s="711" t="s">
        <v>3737</v>
      </c>
      <c r="C4496" s="711" t="s">
        <v>269</v>
      </c>
      <c r="D4496" s="711" t="s">
        <v>5884</v>
      </c>
      <c r="E4496" s="713">
        <v>16.190000000000001</v>
      </c>
    </row>
    <row r="4497" spans="1:5">
      <c r="A4497" s="712">
        <v>89857</v>
      </c>
      <c r="B4497" s="711" t="s">
        <v>3738</v>
      </c>
      <c r="C4497" s="711" t="s">
        <v>269</v>
      </c>
      <c r="D4497" s="711" t="s">
        <v>5884</v>
      </c>
      <c r="E4497" s="713">
        <v>26.27</v>
      </c>
    </row>
    <row r="4498" spans="1:5">
      <c r="A4498" s="712">
        <v>89859</v>
      </c>
      <c r="B4498" s="711" t="s">
        <v>3739</v>
      </c>
      <c r="C4498" s="711" t="s">
        <v>269</v>
      </c>
      <c r="D4498" s="711" t="s">
        <v>5883</v>
      </c>
      <c r="E4498" s="713">
        <v>80.81</v>
      </c>
    </row>
    <row r="4499" spans="1:5">
      <c r="A4499" s="712">
        <v>89860</v>
      </c>
      <c r="B4499" s="711" t="s">
        <v>3740</v>
      </c>
      <c r="C4499" s="711" t="s">
        <v>269</v>
      </c>
      <c r="D4499" s="711" t="s">
        <v>5884</v>
      </c>
      <c r="E4499" s="713">
        <v>35.53</v>
      </c>
    </row>
    <row r="4500" spans="1:5">
      <c r="A4500" s="712">
        <v>89861</v>
      </c>
      <c r="B4500" s="711" t="s">
        <v>3741</v>
      </c>
      <c r="C4500" s="711" t="s">
        <v>269</v>
      </c>
      <c r="D4500" s="711" t="s">
        <v>5884</v>
      </c>
      <c r="E4500" s="713">
        <v>40.94</v>
      </c>
    </row>
    <row r="4501" spans="1:5">
      <c r="A4501" s="712">
        <v>89862</v>
      </c>
      <c r="B4501" s="711" t="s">
        <v>3742</v>
      </c>
      <c r="C4501" s="711" t="s">
        <v>269</v>
      </c>
      <c r="D4501" s="711" t="s">
        <v>5884</v>
      </c>
      <c r="E4501" s="713">
        <v>78.41</v>
      </c>
    </row>
    <row r="4502" spans="1:5">
      <c r="A4502" s="712">
        <v>89863</v>
      </c>
      <c r="B4502" s="711" t="s">
        <v>3743</v>
      </c>
      <c r="C4502" s="711" t="s">
        <v>269</v>
      </c>
      <c r="D4502" s="711" t="s">
        <v>5884</v>
      </c>
      <c r="E4502" s="713">
        <v>168.71</v>
      </c>
    </row>
    <row r="4503" spans="1:5">
      <c r="A4503" s="712">
        <v>89866</v>
      </c>
      <c r="B4503" s="711" t="s">
        <v>3744</v>
      </c>
      <c r="C4503" s="711" t="s">
        <v>269</v>
      </c>
      <c r="D4503" s="711" t="s">
        <v>5884</v>
      </c>
      <c r="E4503" s="713">
        <v>4.45</v>
      </c>
    </row>
    <row r="4504" spans="1:5">
      <c r="A4504" s="712">
        <v>89867</v>
      </c>
      <c r="B4504" s="711" t="s">
        <v>3745</v>
      </c>
      <c r="C4504" s="711" t="s">
        <v>269</v>
      </c>
      <c r="D4504" s="711" t="s">
        <v>5884</v>
      </c>
      <c r="E4504" s="713">
        <v>5.25</v>
      </c>
    </row>
    <row r="4505" spans="1:5">
      <c r="A4505" s="712">
        <v>89868</v>
      </c>
      <c r="B4505" s="711" t="s">
        <v>3746</v>
      </c>
      <c r="C4505" s="711" t="s">
        <v>269</v>
      </c>
      <c r="D4505" s="711" t="s">
        <v>5884</v>
      </c>
      <c r="E4505" s="713">
        <v>3.41</v>
      </c>
    </row>
    <row r="4506" spans="1:5">
      <c r="A4506" s="712">
        <v>89869</v>
      </c>
      <c r="B4506" s="711" t="s">
        <v>3747</v>
      </c>
      <c r="C4506" s="711" t="s">
        <v>269</v>
      </c>
      <c r="D4506" s="711" t="s">
        <v>5884</v>
      </c>
      <c r="E4506" s="713">
        <v>7.34</v>
      </c>
    </row>
    <row r="4507" spans="1:5">
      <c r="A4507" s="712">
        <v>89979</v>
      </c>
      <c r="B4507" s="711" t="s">
        <v>3748</v>
      </c>
      <c r="C4507" s="711" t="s">
        <v>269</v>
      </c>
      <c r="D4507" s="711" t="s">
        <v>5884</v>
      </c>
      <c r="E4507" s="713">
        <v>25.23</v>
      </c>
    </row>
    <row r="4508" spans="1:5">
      <c r="A4508" s="712">
        <v>89980</v>
      </c>
      <c r="B4508" s="711" t="s">
        <v>3749</v>
      </c>
      <c r="C4508" s="711" t="s">
        <v>269</v>
      </c>
      <c r="D4508" s="711" t="s">
        <v>5884</v>
      </c>
      <c r="E4508" s="713">
        <v>9.66</v>
      </c>
    </row>
    <row r="4509" spans="1:5">
      <c r="A4509" s="712">
        <v>89981</v>
      </c>
      <c r="B4509" s="711" t="s">
        <v>3750</v>
      </c>
      <c r="C4509" s="711" t="s">
        <v>269</v>
      </c>
      <c r="D4509" s="711" t="s">
        <v>5884</v>
      </c>
      <c r="E4509" s="713">
        <v>22.59</v>
      </c>
    </row>
    <row r="4510" spans="1:5">
      <c r="A4510" s="712">
        <v>90373</v>
      </c>
      <c r="B4510" s="711" t="s">
        <v>3751</v>
      </c>
      <c r="C4510" s="711" t="s">
        <v>269</v>
      </c>
      <c r="D4510" s="711" t="s">
        <v>5884</v>
      </c>
      <c r="E4510" s="713">
        <v>13.08</v>
      </c>
    </row>
    <row r="4511" spans="1:5">
      <c r="A4511" s="712">
        <v>90374</v>
      </c>
      <c r="B4511" s="711" t="s">
        <v>3752</v>
      </c>
      <c r="C4511" s="711" t="s">
        <v>269</v>
      </c>
      <c r="D4511" s="711" t="s">
        <v>5884</v>
      </c>
      <c r="E4511" s="713">
        <v>20.69</v>
      </c>
    </row>
    <row r="4512" spans="1:5">
      <c r="A4512" s="712">
        <v>90375</v>
      </c>
      <c r="B4512" s="711" t="s">
        <v>3753</v>
      </c>
      <c r="C4512" s="711" t="s">
        <v>269</v>
      </c>
      <c r="D4512" s="711" t="s">
        <v>5884</v>
      </c>
      <c r="E4512" s="713">
        <v>7.96</v>
      </c>
    </row>
    <row r="4513" spans="1:5">
      <c r="A4513" s="712">
        <v>92287</v>
      </c>
      <c r="B4513" s="711" t="s">
        <v>3754</v>
      </c>
      <c r="C4513" s="711" t="s">
        <v>269</v>
      </c>
      <c r="D4513" s="711" t="s">
        <v>5883</v>
      </c>
      <c r="E4513" s="713">
        <v>12.94</v>
      </c>
    </row>
    <row r="4514" spans="1:5">
      <c r="A4514" s="712">
        <v>92288</v>
      </c>
      <c r="B4514" s="711" t="s">
        <v>3755</v>
      </c>
      <c r="C4514" s="711" t="s">
        <v>269</v>
      </c>
      <c r="D4514" s="711" t="s">
        <v>5883</v>
      </c>
      <c r="E4514" s="713">
        <v>19.89</v>
      </c>
    </row>
    <row r="4515" spans="1:5">
      <c r="A4515" s="712">
        <v>92289</v>
      </c>
      <c r="B4515" s="711" t="s">
        <v>3756</v>
      </c>
      <c r="C4515" s="711" t="s">
        <v>269</v>
      </c>
      <c r="D4515" s="711" t="s">
        <v>5883</v>
      </c>
      <c r="E4515" s="713">
        <v>34.69</v>
      </c>
    </row>
    <row r="4516" spans="1:5">
      <c r="A4516" s="712">
        <v>92290</v>
      </c>
      <c r="B4516" s="711" t="s">
        <v>3757</v>
      </c>
      <c r="C4516" s="711" t="s">
        <v>269</v>
      </c>
      <c r="D4516" s="711" t="s">
        <v>5883</v>
      </c>
      <c r="E4516" s="713">
        <v>52.55</v>
      </c>
    </row>
    <row r="4517" spans="1:5">
      <c r="A4517" s="712">
        <v>92291</v>
      </c>
      <c r="B4517" s="711" t="s">
        <v>3758</v>
      </c>
      <c r="C4517" s="711" t="s">
        <v>269</v>
      </c>
      <c r="D4517" s="711" t="s">
        <v>5883</v>
      </c>
      <c r="E4517" s="713">
        <v>80.36</v>
      </c>
    </row>
    <row r="4518" spans="1:5">
      <c r="A4518" s="712">
        <v>92292</v>
      </c>
      <c r="B4518" s="711" t="s">
        <v>3759</v>
      </c>
      <c r="C4518" s="711" t="s">
        <v>269</v>
      </c>
      <c r="D4518" s="711" t="s">
        <v>5883</v>
      </c>
      <c r="E4518" s="713">
        <v>249.92</v>
      </c>
    </row>
    <row r="4519" spans="1:5">
      <c r="A4519" s="712">
        <v>92293</v>
      </c>
      <c r="B4519" s="711" t="s">
        <v>3760</v>
      </c>
      <c r="C4519" s="711" t="s">
        <v>269</v>
      </c>
      <c r="D4519" s="711" t="s">
        <v>5883</v>
      </c>
      <c r="E4519" s="713">
        <v>7.48</v>
      </c>
    </row>
    <row r="4520" spans="1:5">
      <c r="A4520" s="712">
        <v>92294</v>
      </c>
      <c r="B4520" s="711" t="s">
        <v>3761</v>
      </c>
      <c r="C4520" s="711" t="s">
        <v>269</v>
      </c>
      <c r="D4520" s="711" t="s">
        <v>5883</v>
      </c>
      <c r="E4520" s="713">
        <v>12.22</v>
      </c>
    </row>
    <row r="4521" spans="1:5">
      <c r="A4521" s="712">
        <v>92295</v>
      </c>
      <c r="B4521" s="711" t="s">
        <v>3762</v>
      </c>
      <c r="C4521" s="711" t="s">
        <v>269</v>
      </c>
      <c r="D4521" s="711" t="s">
        <v>5883</v>
      </c>
      <c r="E4521" s="713">
        <v>22.6</v>
      </c>
    </row>
    <row r="4522" spans="1:5">
      <c r="A4522" s="712">
        <v>92296</v>
      </c>
      <c r="B4522" s="711" t="s">
        <v>3763</v>
      </c>
      <c r="C4522" s="711" t="s">
        <v>269</v>
      </c>
      <c r="D4522" s="711" t="s">
        <v>5883</v>
      </c>
      <c r="E4522" s="713">
        <v>30.04</v>
      </c>
    </row>
    <row r="4523" spans="1:5">
      <c r="A4523" s="712">
        <v>92297</v>
      </c>
      <c r="B4523" s="711" t="s">
        <v>3764</v>
      </c>
      <c r="C4523" s="711" t="s">
        <v>269</v>
      </c>
      <c r="D4523" s="711" t="s">
        <v>5883</v>
      </c>
      <c r="E4523" s="713">
        <v>46.34</v>
      </c>
    </row>
    <row r="4524" spans="1:5">
      <c r="A4524" s="712">
        <v>92298</v>
      </c>
      <c r="B4524" s="711" t="s">
        <v>3765</v>
      </c>
      <c r="C4524" s="711" t="s">
        <v>269</v>
      </c>
      <c r="D4524" s="711" t="s">
        <v>5883</v>
      </c>
      <c r="E4524" s="713">
        <v>129.47</v>
      </c>
    </row>
    <row r="4525" spans="1:5">
      <c r="A4525" s="712">
        <v>92299</v>
      </c>
      <c r="B4525" s="711" t="s">
        <v>3766</v>
      </c>
      <c r="C4525" s="711" t="s">
        <v>269</v>
      </c>
      <c r="D4525" s="711" t="s">
        <v>5883</v>
      </c>
      <c r="E4525" s="713">
        <v>17.079999999999998</v>
      </c>
    </row>
    <row r="4526" spans="1:5">
      <c r="A4526" s="712">
        <v>92300</v>
      </c>
      <c r="B4526" s="711" t="s">
        <v>3767</v>
      </c>
      <c r="C4526" s="711" t="s">
        <v>269</v>
      </c>
      <c r="D4526" s="711" t="s">
        <v>5883</v>
      </c>
      <c r="E4526" s="713">
        <v>25.35</v>
      </c>
    </row>
    <row r="4527" spans="1:5">
      <c r="A4527" s="712">
        <v>92301</v>
      </c>
      <c r="B4527" s="711" t="s">
        <v>3768</v>
      </c>
      <c r="C4527" s="711" t="s">
        <v>269</v>
      </c>
      <c r="D4527" s="711" t="s">
        <v>5883</v>
      </c>
      <c r="E4527" s="713">
        <v>49.32</v>
      </c>
    </row>
    <row r="4528" spans="1:5">
      <c r="A4528" s="712">
        <v>92302</v>
      </c>
      <c r="B4528" s="711" t="s">
        <v>3769</v>
      </c>
      <c r="C4528" s="711" t="s">
        <v>269</v>
      </c>
      <c r="D4528" s="711" t="s">
        <v>5883</v>
      </c>
      <c r="E4528" s="713">
        <v>65.2</v>
      </c>
    </row>
    <row r="4529" spans="1:5">
      <c r="A4529" s="712">
        <v>92303</v>
      </c>
      <c r="B4529" s="711" t="s">
        <v>3770</v>
      </c>
      <c r="C4529" s="711" t="s">
        <v>269</v>
      </c>
      <c r="D4529" s="711" t="s">
        <v>5883</v>
      </c>
      <c r="E4529" s="713">
        <v>119.05</v>
      </c>
    </row>
    <row r="4530" spans="1:5">
      <c r="A4530" s="712">
        <v>92304</v>
      </c>
      <c r="B4530" s="711" t="s">
        <v>3771</v>
      </c>
      <c r="C4530" s="711" t="s">
        <v>269</v>
      </c>
      <c r="D4530" s="711" t="s">
        <v>5883</v>
      </c>
      <c r="E4530" s="713">
        <v>308.5</v>
      </c>
    </row>
    <row r="4531" spans="1:5">
      <c r="A4531" s="712">
        <v>92311</v>
      </c>
      <c r="B4531" s="711" t="s">
        <v>3772</v>
      </c>
      <c r="C4531" s="711" t="s">
        <v>269</v>
      </c>
      <c r="D4531" s="711" t="s">
        <v>5883</v>
      </c>
      <c r="E4531" s="713">
        <v>9.4</v>
      </c>
    </row>
    <row r="4532" spans="1:5">
      <c r="A4532" s="712">
        <v>92312</v>
      </c>
      <c r="B4532" s="711" t="s">
        <v>3773</v>
      </c>
      <c r="C4532" s="711" t="s">
        <v>269</v>
      </c>
      <c r="D4532" s="711" t="s">
        <v>5883</v>
      </c>
      <c r="E4532" s="713">
        <v>15.23</v>
      </c>
    </row>
    <row r="4533" spans="1:5">
      <c r="A4533" s="712">
        <v>92313</v>
      </c>
      <c r="B4533" s="711" t="s">
        <v>3774</v>
      </c>
      <c r="C4533" s="711" t="s">
        <v>269</v>
      </c>
      <c r="D4533" s="711" t="s">
        <v>5883</v>
      </c>
      <c r="E4533" s="713">
        <v>22.17</v>
      </c>
    </row>
    <row r="4534" spans="1:5">
      <c r="A4534" s="712">
        <v>92314</v>
      </c>
      <c r="B4534" s="711" t="s">
        <v>3775</v>
      </c>
      <c r="C4534" s="711" t="s">
        <v>269</v>
      </c>
      <c r="D4534" s="711" t="s">
        <v>5883</v>
      </c>
      <c r="E4534" s="713">
        <v>6.11</v>
      </c>
    </row>
    <row r="4535" spans="1:5">
      <c r="A4535" s="712">
        <v>92315</v>
      </c>
      <c r="B4535" s="711" t="s">
        <v>3776</v>
      </c>
      <c r="C4535" s="711" t="s">
        <v>269</v>
      </c>
      <c r="D4535" s="711" t="s">
        <v>5883</v>
      </c>
      <c r="E4535" s="713">
        <v>9.0299999999999994</v>
      </c>
    </row>
    <row r="4536" spans="1:5">
      <c r="A4536" s="712">
        <v>92316</v>
      </c>
      <c r="B4536" s="711" t="s">
        <v>3777</v>
      </c>
      <c r="C4536" s="711" t="s">
        <v>269</v>
      </c>
      <c r="D4536" s="711" t="s">
        <v>5883</v>
      </c>
      <c r="E4536" s="713">
        <v>13.77</v>
      </c>
    </row>
    <row r="4537" spans="1:5">
      <c r="A4537" s="712">
        <v>92317</v>
      </c>
      <c r="B4537" s="711" t="s">
        <v>3778</v>
      </c>
      <c r="C4537" s="711" t="s">
        <v>269</v>
      </c>
      <c r="D4537" s="711" t="s">
        <v>5883</v>
      </c>
      <c r="E4537" s="713">
        <v>12.76</v>
      </c>
    </row>
    <row r="4538" spans="1:5">
      <c r="A4538" s="712">
        <v>92318</v>
      </c>
      <c r="B4538" s="711" t="s">
        <v>3779</v>
      </c>
      <c r="C4538" s="711" t="s">
        <v>269</v>
      </c>
      <c r="D4538" s="711" t="s">
        <v>5883</v>
      </c>
      <c r="E4538" s="713">
        <v>20.14</v>
      </c>
    </row>
    <row r="4539" spans="1:5">
      <c r="A4539" s="712">
        <v>92319</v>
      </c>
      <c r="B4539" s="711" t="s">
        <v>3780</v>
      </c>
      <c r="C4539" s="711" t="s">
        <v>269</v>
      </c>
      <c r="D4539" s="711" t="s">
        <v>5883</v>
      </c>
      <c r="E4539" s="713">
        <v>28.4</v>
      </c>
    </row>
    <row r="4540" spans="1:5">
      <c r="A4540" s="712">
        <v>92326</v>
      </c>
      <c r="B4540" s="711" t="s">
        <v>3781</v>
      </c>
      <c r="C4540" s="711" t="s">
        <v>269</v>
      </c>
      <c r="D4540" s="711" t="s">
        <v>5883</v>
      </c>
      <c r="E4540" s="713">
        <v>10.65</v>
      </c>
    </row>
    <row r="4541" spans="1:5">
      <c r="A4541" s="712">
        <v>92327</v>
      </c>
      <c r="B4541" s="711" t="s">
        <v>3782</v>
      </c>
      <c r="C4541" s="711" t="s">
        <v>269</v>
      </c>
      <c r="D4541" s="711" t="s">
        <v>5883</v>
      </c>
      <c r="E4541" s="713">
        <v>17.34</v>
      </c>
    </row>
    <row r="4542" spans="1:5">
      <c r="A4542" s="712">
        <v>92328</v>
      </c>
      <c r="B4542" s="711" t="s">
        <v>3783</v>
      </c>
      <c r="C4542" s="711" t="s">
        <v>269</v>
      </c>
      <c r="D4542" s="711" t="s">
        <v>5883</v>
      </c>
      <c r="E4542" s="713">
        <v>25.91</v>
      </c>
    </row>
    <row r="4543" spans="1:5">
      <c r="A4543" s="712">
        <v>92329</v>
      </c>
      <c r="B4543" s="711" t="s">
        <v>3784</v>
      </c>
      <c r="C4543" s="711" t="s">
        <v>269</v>
      </c>
      <c r="D4543" s="711" t="s">
        <v>5883</v>
      </c>
      <c r="E4543" s="713">
        <v>6.26</v>
      </c>
    </row>
    <row r="4544" spans="1:5">
      <c r="A4544" s="712">
        <v>92330</v>
      </c>
      <c r="B4544" s="711" t="s">
        <v>3785</v>
      </c>
      <c r="C4544" s="711" t="s">
        <v>269</v>
      </c>
      <c r="D4544" s="711" t="s">
        <v>5883</v>
      </c>
      <c r="E4544" s="713">
        <v>10.41</v>
      </c>
    </row>
    <row r="4545" spans="1:5">
      <c r="A4545" s="712">
        <v>92331</v>
      </c>
      <c r="B4545" s="711" t="s">
        <v>3786</v>
      </c>
      <c r="C4545" s="711" t="s">
        <v>269</v>
      </c>
      <c r="D4545" s="711" t="s">
        <v>5883</v>
      </c>
      <c r="E4545" s="713">
        <v>16.28</v>
      </c>
    </row>
    <row r="4546" spans="1:5">
      <c r="A4546" s="712">
        <v>92332</v>
      </c>
      <c r="B4546" s="711" t="s">
        <v>3787</v>
      </c>
      <c r="C4546" s="711" t="s">
        <v>269</v>
      </c>
      <c r="D4546" s="711" t="s">
        <v>5883</v>
      </c>
      <c r="E4546" s="713">
        <v>12.99</v>
      </c>
    </row>
    <row r="4547" spans="1:5">
      <c r="A4547" s="712">
        <v>92333</v>
      </c>
      <c r="B4547" s="711" t="s">
        <v>3788</v>
      </c>
      <c r="C4547" s="711" t="s">
        <v>269</v>
      </c>
      <c r="D4547" s="711" t="s">
        <v>5883</v>
      </c>
      <c r="E4547" s="713">
        <v>22.92</v>
      </c>
    </row>
    <row r="4548" spans="1:5">
      <c r="A4548" s="712">
        <v>92334</v>
      </c>
      <c r="B4548" s="711" t="s">
        <v>3789</v>
      </c>
      <c r="C4548" s="711" t="s">
        <v>269</v>
      </c>
      <c r="D4548" s="711" t="s">
        <v>5883</v>
      </c>
      <c r="E4548" s="713">
        <v>33.4</v>
      </c>
    </row>
    <row r="4549" spans="1:5">
      <c r="A4549" s="712">
        <v>92344</v>
      </c>
      <c r="B4549" s="711" t="s">
        <v>6793</v>
      </c>
      <c r="C4549" s="711" t="s">
        <v>269</v>
      </c>
      <c r="D4549" s="711" t="s">
        <v>5884</v>
      </c>
      <c r="E4549" s="713">
        <v>43.69</v>
      </c>
    </row>
    <row r="4550" spans="1:5">
      <c r="A4550" s="712">
        <v>92345</v>
      </c>
      <c r="B4550" s="711" t="s">
        <v>6794</v>
      </c>
      <c r="C4550" s="711" t="s">
        <v>269</v>
      </c>
      <c r="D4550" s="711" t="s">
        <v>5884</v>
      </c>
      <c r="E4550" s="713">
        <v>43.68</v>
      </c>
    </row>
    <row r="4551" spans="1:5">
      <c r="A4551" s="712">
        <v>92346</v>
      </c>
      <c r="B4551" s="711" t="s">
        <v>6795</v>
      </c>
      <c r="C4551" s="711" t="s">
        <v>269</v>
      </c>
      <c r="D4551" s="711" t="s">
        <v>5884</v>
      </c>
      <c r="E4551" s="713">
        <v>56.33</v>
      </c>
    </row>
    <row r="4552" spans="1:5">
      <c r="A4552" s="712">
        <v>92347</v>
      </c>
      <c r="B4552" s="711" t="s">
        <v>6796</v>
      </c>
      <c r="C4552" s="711" t="s">
        <v>269</v>
      </c>
      <c r="D4552" s="711" t="s">
        <v>5884</v>
      </c>
      <c r="E4552" s="713">
        <v>62.08</v>
      </c>
    </row>
    <row r="4553" spans="1:5">
      <c r="A4553" s="712">
        <v>92348</v>
      </c>
      <c r="B4553" s="711" t="s">
        <v>6797</v>
      </c>
      <c r="C4553" s="711" t="s">
        <v>269</v>
      </c>
      <c r="D4553" s="711" t="s">
        <v>5884</v>
      </c>
      <c r="E4553" s="713">
        <v>77.34</v>
      </c>
    </row>
    <row r="4554" spans="1:5">
      <c r="A4554" s="712">
        <v>92349</v>
      </c>
      <c r="B4554" s="711" t="s">
        <v>6798</v>
      </c>
      <c r="C4554" s="711" t="s">
        <v>269</v>
      </c>
      <c r="D4554" s="711" t="s">
        <v>5884</v>
      </c>
      <c r="E4554" s="713">
        <v>82.46</v>
      </c>
    </row>
    <row r="4555" spans="1:5">
      <c r="A4555" s="712">
        <v>92350</v>
      </c>
      <c r="B4555" s="711" t="s">
        <v>6799</v>
      </c>
      <c r="C4555" s="711" t="s">
        <v>269</v>
      </c>
      <c r="D4555" s="711" t="s">
        <v>5884</v>
      </c>
      <c r="E4555" s="713">
        <v>64.959999999999994</v>
      </c>
    </row>
    <row r="4556" spans="1:5">
      <c r="A4556" s="712">
        <v>92351</v>
      </c>
      <c r="B4556" s="711" t="s">
        <v>6800</v>
      </c>
      <c r="C4556" s="711" t="s">
        <v>269</v>
      </c>
      <c r="D4556" s="711" t="s">
        <v>5884</v>
      </c>
      <c r="E4556" s="713">
        <v>63.68</v>
      </c>
    </row>
    <row r="4557" spans="1:5">
      <c r="A4557" s="712">
        <v>92352</v>
      </c>
      <c r="B4557" s="711" t="s">
        <v>6801</v>
      </c>
      <c r="C4557" s="711" t="s">
        <v>269</v>
      </c>
      <c r="D4557" s="711" t="s">
        <v>5884</v>
      </c>
      <c r="E4557" s="713">
        <v>95.43</v>
      </c>
    </row>
    <row r="4558" spans="1:5">
      <c r="A4558" s="712">
        <v>92353</v>
      </c>
      <c r="B4558" s="711" t="s">
        <v>6802</v>
      </c>
      <c r="C4558" s="711" t="s">
        <v>269</v>
      </c>
      <c r="D4558" s="711" t="s">
        <v>5884</v>
      </c>
      <c r="E4558" s="713">
        <v>89.8</v>
      </c>
    </row>
    <row r="4559" spans="1:5">
      <c r="A4559" s="712">
        <v>92354</v>
      </c>
      <c r="B4559" s="711" t="s">
        <v>6803</v>
      </c>
      <c r="C4559" s="711" t="s">
        <v>269</v>
      </c>
      <c r="D4559" s="711" t="s">
        <v>5884</v>
      </c>
      <c r="E4559" s="713">
        <v>124.72</v>
      </c>
    </row>
    <row r="4560" spans="1:5">
      <c r="A4560" s="712">
        <v>92355</v>
      </c>
      <c r="B4560" s="711" t="s">
        <v>6804</v>
      </c>
      <c r="C4560" s="711" t="s">
        <v>269</v>
      </c>
      <c r="D4560" s="711" t="s">
        <v>5884</v>
      </c>
      <c r="E4560" s="713">
        <v>113.87</v>
      </c>
    </row>
    <row r="4561" spans="1:5">
      <c r="A4561" s="712">
        <v>92356</v>
      </c>
      <c r="B4561" s="711" t="s">
        <v>6805</v>
      </c>
      <c r="C4561" s="711" t="s">
        <v>269</v>
      </c>
      <c r="D4561" s="711" t="s">
        <v>5884</v>
      </c>
      <c r="E4561" s="713">
        <v>84.93</v>
      </c>
    </row>
    <row r="4562" spans="1:5">
      <c r="A4562" s="712">
        <v>92357</v>
      </c>
      <c r="B4562" s="711" t="s">
        <v>6806</v>
      </c>
      <c r="C4562" s="711" t="s">
        <v>269</v>
      </c>
      <c r="D4562" s="711" t="s">
        <v>5884</v>
      </c>
      <c r="E4562" s="713">
        <v>122.6</v>
      </c>
    </row>
    <row r="4563" spans="1:5">
      <c r="A4563" s="712">
        <v>92358</v>
      </c>
      <c r="B4563" s="711" t="s">
        <v>6807</v>
      </c>
      <c r="C4563" s="711" t="s">
        <v>269</v>
      </c>
      <c r="D4563" s="711" t="s">
        <v>5884</v>
      </c>
      <c r="E4563" s="713">
        <v>150.83000000000001</v>
      </c>
    </row>
    <row r="4564" spans="1:5">
      <c r="A4564" s="712">
        <v>92369</v>
      </c>
      <c r="B4564" s="711" t="s">
        <v>6808</v>
      </c>
      <c r="C4564" s="711" t="s">
        <v>269</v>
      </c>
      <c r="D4564" s="711" t="s">
        <v>5884</v>
      </c>
      <c r="E4564" s="713">
        <v>24.58</v>
      </c>
    </row>
    <row r="4565" spans="1:5">
      <c r="A4565" s="712">
        <v>92370</v>
      </c>
      <c r="B4565" s="711" t="s">
        <v>6809</v>
      </c>
      <c r="C4565" s="711" t="s">
        <v>269</v>
      </c>
      <c r="D4565" s="711" t="s">
        <v>5884</v>
      </c>
      <c r="E4565" s="713">
        <v>25.62</v>
      </c>
    </row>
    <row r="4566" spans="1:5">
      <c r="A4566" s="712">
        <v>92371</v>
      </c>
      <c r="B4566" s="711" t="s">
        <v>6810</v>
      </c>
      <c r="C4566" s="711" t="s">
        <v>269</v>
      </c>
      <c r="D4566" s="711" t="s">
        <v>5884</v>
      </c>
      <c r="E4566" s="713">
        <v>29.31</v>
      </c>
    </row>
    <row r="4567" spans="1:5">
      <c r="A4567" s="712">
        <v>92372</v>
      </c>
      <c r="B4567" s="711" t="s">
        <v>6811</v>
      </c>
      <c r="C4567" s="711" t="s">
        <v>269</v>
      </c>
      <c r="D4567" s="711" t="s">
        <v>5884</v>
      </c>
      <c r="E4567" s="713">
        <v>30.27</v>
      </c>
    </row>
    <row r="4568" spans="1:5">
      <c r="A4568" s="712">
        <v>92373</v>
      </c>
      <c r="B4568" s="711" t="s">
        <v>6812</v>
      </c>
      <c r="C4568" s="711" t="s">
        <v>269</v>
      </c>
      <c r="D4568" s="711" t="s">
        <v>5884</v>
      </c>
      <c r="E4568" s="713">
        <v>34.29</v>
      </c>
    </row>
    <row r="4569" spans="1:5">
      <c r="A4569" s="712">
        <v>92374</v>
      </c>
      <c r="B4569" s="711" t="s">
        <v>6813</v>
      </c>
      <c r="C4569" s="711" t="s">
        <v>269</v>
      </c>
      <c r="D4569" s="711" t="s">
        <v>5884</v>
      </c>
      <c r="E4569" s="713">
        <v>34.47</v>
      </c>
    </row>
    <row r="4570" spans="1:5">
      <c r="A4570" s="712">
        <v>92375</v>
      </c>
      <c r="B4570" s="711" t="s">
        <v>6814</v>
      </c>
      <c r="C4570" s="711" t="s">
        <v>269</v>
      </c>
      <c r="D4570" s="711" t="s">
        <v>5884</v>
      </c>
      <c r="E4570" s="713">
        <v>43.65</v>
      </c>
    </row>
    <row r="4571" spans="1:5">
      <c r="A4571" s="712">
        <v>92376</v>
      </c>
      <c r="B4571" s="711" t="s">
        <v>6815</v>
      </c>
      <c r="C4571" s="711" t="s">
        <v>269</v>
      </c>
      <c r="D4571" s="711" t="s">
        <v>5884</v>
      </c>
      <c r="E4571" s="713">
        <v>43.64</v>
      </c>
    </row>
    <row r="4572" spans="1:5">
      <c r="A4572" s="712">
        <v>92377</v>
      </c>
      <c r="B4572" s="711" t="s">
        <v>6816</v>
      </c>
      <c r="C4572" s="711" t="s">
        <v>269</v>
      </c>
      <c r="D4572" s="711" t="s">
        <v>5884</v>
      </c>
      <c r="E4572" s="713">
        <v>57.56</v>
      </c>
    </row>
    <row r="4573" spans="1:5">
      <c r="A4573" s="712">
        <v>92378</v>
      </c>
      <c r="B4573" s="711" t="s">
        <v>6817</v>
      </c>
      <c r="C4573" s="711" t="s">
        <v>269</v>
      </c>
      <c r="D4573" s="711" t="s">
        <v>5884</v>
      </c>
      <c r="E4573" s="713">
        <v>63.31</v>
      </c>
    </row>
    <row r="4574" spans="1:5">
      <c r="A4574" s="712">
        <v>92379</v>
      </c>
      <c r="B4574" s="711" t="s">
        <v>6818</v>
      </c>
      <c r="C4574" s="711" t="s">
        <v>269</v>
      </c>
      <c r="D4574" s="711" t="s">
        <v>5884</v>
      </c>
      <c r="E4574" s="713">
        <v>79.900000000000006</v>
      </c>
    </row>
    <row r="4575" spans="1:5">
      <c r="A4575" s="712">
        <v>92380</v>
      </c>
      <c r="B4575" s="711" t="s">
        <v>6819</v>
      </c>
      <c r="C4575" s="711" t="s">
        <v>269</v>
      </c>
      <c r="D4575" s="711" t="s">
        <v>5884</v>
      </c>
      <c r="E4575" s="713">
        <v>85.02</v>
      </c>
    </row>
    <row r="4576" spans="1:5">
      <c r="A4576" s="712">
        <v>92381</v>
      </c>
      <c r="B4576" s="711" t="s">
        <v>6820</v>
      </c>
      <c r="C4576" s="711" t="s">
        <v>269</v>
      </c>
      <c r="D4576" s="711" t="s">
        <v>5884</v>
      </c>
      <c r="E4576" s="713">
        <v>37.15</v>
      </c>
    </row>
    <row r="4577" spans="1:5">
      <c r="A4577" s="712">
        <v>92382</v>
      </c>
      <c r="B4577" s="711" t="s">
        <v>6821</v>
      </c>
      <c r="C4577" s="711" t="s">
        <v>269</v>
      </c>
      <c r="D4577" s="711" t="s">
        <v>5884</v>
      </c>
      <c r="E4577" s="713">
        <v>35.770000000000003</v>
      </c>
    </row>
    <row r="4578" spans="1:5">
      <c r="A4578" s="712">
        <v>92383</v>
      </c>
      <c r="B4578" s="711" t="s">
        <v>6822</v>
      </c>
      <c r="C4578" s="711" t="s">
        <v>269</v>
      </c>
      <c r="D4578" s="711" t="s">
        <v>5884</v>
      </c>
      <c r="E4578" s="713">
        <v>45.88</v>
      </c>
    </row>
    <row r="4579" spans="1:5">
      <c r="A4579" s="712">
        <v>92384</v>
      </c>
      <c r="B4579" s="711" t="s">
        <v>6823</v>
      </c>
      <c r="C4579" s="711" t="s">
        <v>269</v>
      </c>
      <c r="D4579" s="711" t="s">
        <v>5884</v>
      </c>
      <c r="E4579" s="713">
        <v>43.15</v>
      </c>
    </row>
    <row r="4580" spans="1:5">
      <c r="A4580" s="712">
        <v>92385</v>
      </c>
      <c r="B4580" s="711" t="s">
        <v>6824</v>
      </c>
      <c r="C4580" s="711" t="s">
        <v>269</v>
      </c>
      <c r="D4580" s="711" t="s">
        <v>5884</v>
      </c>
      <c r="E4580" s="713">
        <v>52.27</v>
      </c>
    </row>
    <row r="4581" spans="1:5">
      <c r="A4581" s="712">
        <v>92386</v>
      </c>
      <c r="B4581" s="711" t="s">
        <v>6825</v>
      </c>
      <c r="C4581" s="711" t="s">
        <v>269</v>
      </c>
      <c r="D4581" s="711" t="s">
        <v>5884</v>
      </c>
      <c r="E4581" s="713">
        <v>50.39</v>
      </c>
    </row>
    <row r="4582" spans="1:5">
      <c r="A4582" s="712">
        <v>92387</v>
      </c>
      <c r="B4582" s="711" t="s">
        <v>6826</v>
      </c>
      <c r="C4582" s="711" t="s">
        <v>269</v>
      </c>
      <c r="D4582" s="711" t="s">
        <v>5884</v>
      </c>
      <c r="E4582" s="713">
        <v>64.89</v>
      </c>
    </row>
    <row r="4583" spans="1:5">
      <c r="A4583" s="712">
        <v>92388</v>
      </c>
      <c r="B4583" s="711" t="s">
        <v>6827</v>
      </c>
      <c r="C4583" s="711" t="s">
        <v>269</v>
      </c>
      <c r="D4583" s="711" t="s">
        <v>5884</v>
      </c>
      <c r="E4583" s="713">
        <v>63.61</v>
      </c>
    </row>
    <row r="4584" spans="1:5">
      <c r="A4584" s="712">
        <v>92389</v>
      </c>
      <c r="B4584" s="711" t="s">
        <v>6828</v>
      </c>
      <c r="C4584" s="711" t="s">
        <v>269</v>
      </c>
      <c r="D4584" s="711" t="s">
        <v>5884</v>
      </c>
      <c r="E4584" s="713">
        <v>97.33</v>
      </c>
    </row>
    <row r="4585" spans="1:5">
      <c r="A4585" s="712">
        <v>92390</v>
      </c>
      <c r="B4585" s="711" t="s">
        <v>6829</v>
      </c>
      <c r="C4585" s="711" t="s">
        <v>269</v>
      </c>
      <c r="D4585" s="711" t="s">
        <v>5884</v>
      </c>
      <c r="E4585" s="713">
        <v>91.7</v>
      </c>
    </row>
    <row r="4586" spans="1:5">
      <c r="A4586" s="712">
        <v>92635</v>
      </c>
      <c r="B4586" s="711" t="s">
        <v>6830</v>
      </c>
      <c r="C4586" s="711" t="s">
        <v>269</v>
      </c>
      <c r="D4586" s="711" t="s">
        <v>5884</v>
      </c>
      <c r="E4586" s="713">
        <v>128.55000000000001</v>
      </c>
    </row>
    <row r="4587" spans="1:5">
      <c r="A4587" s="712">
        <v>92636</v>
      </c>
      <c r="B4587" s="711" t="s">
        <v>6831</v>
      </c>
      <c r="C4587" s="711" t="s">
        <v>269</v>
      </c>
      <c r="D4587" s="711" t="s">
        <v>5884</v>
      </c>
      <c r="E4587" s="713">
        <v>117.7</v>
      </c>
    </row>
    <row r="4588" spans="1:5">
      <c r="A4588" s="712">
        <v>92637</v>
      </c>
      <c r="B4588" s="711" t="s">
        <v>6832</v>
      </c>
      <c r="C4588" s="711" t="s">
        <v>269</v>
      </c>
      <c r="D4588" s="711" t="s">
        <v>5884</v>
      </c>
      <c r="E4588" s="713">
        <v>48.25</v>
      </c>
    </row>
    <row r="4589" spans="1:5">
      <c r="A4589" s="712">
        <v>92638</v>
      </c>
      <c r="B4589" s="711" t="s">
        <v>6833</v>
      </c>
      <c r="C4589" s="711" t="s">
        <v>269</v>
      </c>
      <c r="D4589" s="711" t="s">
        <v>5884</v>
      </c>
      <c r="E4589" s="713">
        <v>57.89</v>
      </c>
    </row>
    <row r="4590" spans="1:5">
      <c r="A4590" s="712">
        <v>92639</v>
      </c>
      <c r="B4590" s="711" t="s">
        <v>6834</v>
      </c>
      <c r="C4590" s="711" t="s">
        <v>269</v>
      </c>
      <c r="D4590" s="711" t="s">
        <v>5884</v>
      </c>
      <c r="E4590" s="713">
        <v>66.5</v>
      </c>
    </row>
    <row r="4591" spans="1:5">
      <c r="A4591" s="712">
        <v>92640</v>
      </c>
      <c r="B4591" s="711" t="s">
        <v>6835</v>
      </c>
      <c r="C4591" s="711" t="s">
        <v>269</v>
      </c>
      <c r="D4591" s="711" t="s">
        <v>5884</v>
      </c>
      <c r="E4591" s="713">
        <v>84.82</v>
      </c>
    </row>
    <row r="4592" spans="1:5">
      <c r="A4592" s="712">
        <v>92642</v>
      </c>
      <c r="B4592" s="711" t="s">
        <v>6836</v>
      </c>
      <c r="C4592" s="711" t="s">
        <v>269</v>
      </c>
      <c r="D4592" s="711" t="s">
        <v>5884</v>
      </c>
      <c r="E4592" s="713">
        <v>125.08</v>
      </c>
    </row>
    <row r="4593" spans="1:5">
      <c r="A4593" s="712">
        <v>92644</v>
      </c>
      <c r="B4593" s="711" t="s">
        <v>6837</v>
      </c>
      <c r="C4593" s="711" t="s">
        <v>269</v>
      </c>
      <c r="D4593" s="711" t="s">
        <v>5884</v>
      </c>
      <c r="E4593" s="713">
        <v>155.94</v>
      </c>
    </row>
    <row r="4594" spans="1:5">
      <c r="A4594" s="712">
        <v>92657</v>
      </c>
      <c r="B4594" s="711" t="s">
        <v>6838</v>
      </c>
      <c r="C4594" s="711" t="s">
        <v>269</v>
      </c>
      <c r="D4594" s="711" t="s">
        <v>5884</v>
      </c>
      <c r="E4594" s="713">
        <v>17.690000000000001</v>
      </c>
    </row>
    <row r="4595" spans="1:5">
      <c r="A4595" s="712">
        <v>92658</v>
      </c>
      <c r="B4595" s="711" t="s">
        <v>6839</v>
      </c>
      <c r="C4595" s="711" t="s">
        <v>269</v>
      </c>
      <c r="D4595" s="711" t="s">
        <v>5884</v>
      </c>
      <c r="E4595" s="713">
        <v>18.73</v>
      </c>
    </row>
    <row r="4596" spans="1:5">
      <c r="A4596" s="712">
        <v>92659</v>
      </c>
      <c r="B4596" s="711" t="s">
        <v>6840</v>
      </c>
      <c r="C4596" s="711" t="s">
        <v>269</v>
      </c>
      <c r="D4596" s="711" t="s">
        <v>5884</v>
      </c>
      <c r="E4596" s="713">
        <v>21.46</v>
      </c>
    </row>
    <row r="4597" spans="1:5">
      <c r="A4597" s="712">
        <v>92660</v>
      </c>
      <c r="B4597" s="711" t="s">
        <v>6841</v>
      </c>
      <c r="C4597" s="711" t="s">
        <v>269</v>
      </c>
      <c r="D4597" s="711" t="s">
        <v>5884</v>
      </c>
      <c r="E4597" s="713">
        <v>22.42</v>
      </c>
    </row>
    <row r="4598" spans="1:5">
      <c r="A4598" s="712">
        <v>92661</v>
      </c>
      <c r="B4598" s="711" t="s">
        <v>6842</v>
      </c>
      <c r="C4598" s="711" t="s">
        <v>269</v>
      </c>
      <c r="D4598" s="711" t="s">
        <v>5884</v>
      </c>
      <c r="E4598" s="713">
        <v>25.34</v>
      </c>
    </row>
    <row r="4599" spans="1:5">
      <c r="A4599" s="712">
        <v>92662</v>
      </c>
      <c r="B4599" s="711" t="s">
        <v>6843</v>
      </c>
      <c r="C4599" s="711" t="s">
        <v>269</v>
      </c>
      <c r="D4599" s="711" t="s">
        <v>5884</v>
      </c>
      <c r="E4599" s="713">
        <v>25.52</v>
      </c>
    </row>
    <row r="4600" spans="1:5">
      <c r="A4600" s="712">
        <v>92663</v>
      </c>
      <c r="B4600" s="711" t="s">
        <v>6844</v>
      </c>
      <c r="C4600" s="711" t="s">
        <v>269</v>
      </c>
      <c r="D4600" s="711" t="s">
        <v>5884</v>
      </c>
      <c r="E4600" s="713">
        <v>33.36</v>
      </c>
    </row>
    <row r="4601" spans="1:5">
      <c r="A4601" s="712">
        <v>92664</v>
      </c>
      <c r="B4601" s="711" t="s">
        <v>6845</v>
      </c>
      <c r="C4601" s="711" t="s">
        <v>269</v>
      </c>
      <c r="D4601" s="711" t="s">
        <v>5884</v>
      </c>
      <c r="E4601" s="713">
        <v>33.35</v>
      </c>
    </row>
    <row r="4602" spans="1:5">
      <c r="A4602" s="712">
        <v>92665</v>
      </c>
      <c r="B4602" s="711" t="s">
        <v>6846</v>
      </c>
      <c r="C4602" s="711" t="s">
        <v>269</v>
      </c>
      <c r="D4602" s="711" t="s">
        <v>5884</v>
      </c>
      <c r="E4602" s="713">
        <v>45.24</v>
      </c>
    </row>
    <row r="4603" spans="1:5">
      <c r="A4603" s="712">
        <v>92666</v>
      </c>
      <c r="B4603" s="711" t="s">
        <v>6847</v>
      </c>
      <c r="C4603" s="711" t="s">
        <v>269</v>
      </c>
      <c r="D4603" s="711" t="s">
        <v>5884</v>
      </c>
      <c r="E4603" s="713">
        <v>50.99</v>
      </c>
    </row>
    <row r="4604" spans="1:5">
      <c r="A4604" s="712">
        <v>92667</v>
      </c>
      <c r="B4604" s="711" t="s">
        <v>6848</v>
      </c>
      <c r="C4604" s="711" t="s">
        <v>269</v>
      </c>
      <c r="D4604" s="711" t="s">
        <v>5884</v>
      </c>
      <c r="E4604" s="713">
        <v>65.56</v>
      </c>
    </row>
    <row r="4605" spans="1:5">
      <c r="A4605" s="712">
        <v>92668</v>
      </c>
      <c r="B4605" s="711" t="s">
        <v>6849</v>
      </c>
      <c r="C4605" s="711" t="s">
        <v>269</v>
      </c>
      <c r="D4605" s="711" t="s">
        <v>5884</v>
      </c>
      <c r="E4605" s="713">
        <v>70.680000000000007</v>
      </c>
    </row>
    <row r="4606" spans="1:5">
      <c r="A4606" s="712">
        <v>92669</v>
      </c>
      <c r="B4606" s="711" t="s">
        <v>6850</v>
      </c>
      <c r="C4606" s="711" t="s">
        <v>269</v>
      </c>
      <c r="D4606" s="711" t="s">
        <v>5884</v>
      </c>
      <c r="E4606" s="713">
        <v>26.8</v>
      </c>
    </row>
    <row r="4607" spans="1:5">
      <c r="A4607" s="712">
        <v>92670</v>
      </c>
      <c r="B4607" s="711" t="s">
        <v>6851</v>
      </c>
      <c r="C4607" s="711" t="s">
        <v>269</v>
      </c>
      <c r="D4607" s="711" t="s">
        <v>5884</v>
      </c>
      <c r="E4607" s="713">
        <v>25.42</v>
      </c>
    </row>
    <row r="4608" spans="1:5">
      <c r="A4608" s="712">
        <v>92671</v>
      </c>
      <c r="B4608" s="711" t="s">
        <v>6852</v>
      </c>
      <c r="C4608" s="711" t="s">
        <v>269</v>
      </c>
      <c r="D4608" s="711" t="s">
        <v>5884</v>
      </c>
      <c r="E4608" s="713">
        <v>34.130000000000003</v>
      </c>
    </row>
    <row r="4609" spans="1:5">
      <c r="A4609" s="712">
        <v>92672</v>
      </c>
      <c r="B4609" s="711" t="s">
        <v>6853</v>
      </c>
      <c r="C4609" s="711" t="s">
        <v>269</v>
      </c>
      <c r="D4609" s="711" t="s">
        <v>5884</v>
      </c>
      <c r="E4609" s="713">
        <v>31.4</v>
      </c>
    </row>
    <row r="4610" spans="1:5">
      <c r="A4610" s="712">
        <v>92673</v>
      </c>
      <c r="B4610" s="711" t="s">
        <v>6854</v>
      </c>
      <c r="C4610" s="711" t="s">
        <v>269</v>
      </c>
      <c r="D4610" s="711" t="s">
        <v>5884</v>
      </c>
      <c r="E4610" s="713">
        <v>38.880000000000003</v>
      </c>
    </row>
    <row r="4611" spans="1:5">
      <c r="A4611" s="712">
        <v>92674</v>
      </c>
      <c r="B4611" s="711" t="s">
        <v>6855</v>
      </c>
      <c r="C4611" s="711" t="s">
        <v>269</v>
      </c>
      <c r="D4611" s="711" t="s">
        <v>5884</v>
      </c>
      <c r="E4611" s="713">
        <v>37</v>
      </c>
    </row>
    <row r="4612" spans="1:5">
      <c r="A4612" s="712">
        <v>92675</v>
      </c>
      <c r="B4612" s="711" t="s">
        <v>6856</v>
      </c>
      <c r="C4612" s="711" t="s">
        <v>269</v>
      </c>
      <c r="D4612" s="711" t="s">
        <v>5884</v>
      </c>
      <c r="E4612" s="713">
        <v>49.5</v>
      </c>
    </row>
    <row r="4613" spans="1:5">
      <c r="A4613" s="712">
        <v>92676</v>
      </c>
      <c r="B4613" s="711" t="s">
        <v>6857</v>
      </c>
      <c r="C4613" s="711" t="s">
        <v>269</v>
      </c>
      <c r="D4613" s="711" t="s">
        <v>5884</v>
      </c>
      <c r="E4613" s="713">
        <v>48.22</v>
      </c>
    </row>
    <row r="4614" spans="1:5">
      <c r="A4614" s="712">
        <v>92677</v>
      </c>
      <c r="B4614" s="711" t="s">
        <v>6858</v>
      </c>
      <c r="C4614" s="711" t="s">
        <v>269</v>
      </c>
      <c r="D4614" s="711" t="s">
        <v>5884</v>
      </c>
      <c r="E4614" s="713">
        <v>78.87</v>
      </c>
    </row>
    <row r="4615" spans="1:5">
      <c r="A4615" s="712">
        <v>92678</v>
      </c>
      <c r="B4615" s="711" t="s">
        <v>6859</v>
      </c>
      <c r="C4615" s="711" t="s">
        <v>269</v>
      </c>
      <c r="D4615" s="711" t="s">
        <v>5884</v>
      </c>
      <c r="E4615" s="713">
        <v>73.239999999999995</v>
      </c>
    </row>
    <row r="4616" spans="1:5">
      <c r="A4616" s="712">
        <v>92679</v>
      </c>
      <c r="B4616" s="711" t="s">
        <v>6860</v>
      </c>
      <c r="C4616" s="711" t="s">
        <v>269</v>
      </c>
      <c r="D4616" s="711" t="s">
        <v>5884</v>
      </c>
      <c r="E4616" s="713">
        <v>107.06</v>
      </c>
    </row>
    <row r="4617" spans="1:5">
      <c r="A4617" s="712">
        <v>92680</v>
      </c>
      <c r="B4617" s="711" t="s">
        <v>6861</v>
      </c>
      <c r="C4617" s="711" t="s">
        <v>269</v>
      </c>
      <c r="D4617" s="711" t="s">
        <v>5884</v>
      </c>
      <c r="E4617" s="713">
        <v>96.21</v>
      </c>
    </row>
    <row r="4618" spans="1:5">
      <c r="A4618" s="712">
        <v>92681</v>
      </c>
      <c r="B4618" s="711" t="s">
        <v>6862</v>
      </c>
      <c r="C4618" s="711" t="s">
        <v>269</v>
      </c>
      <c r="D4618" s="711" t="s">
        <v>5884</v>
      </c>
      <c r="E4618" s="713">
        <v>34.42</v>
      </c>
    </row>
    <row r="4619" spans="1:5">
      <c r="A4619" s="712">
        <v>92682</v>
      </c>
      <c r="B4619" s="711" t="s">
        <v>6863</v>
      </c>
      <c r="C4619" s="711" t="s">
        <v>269</v>
      </c>
      <c r="D4619" s="711" t="s">
        <v>5884</v>
      </c>
      <c r="E4619" s="713">
        <v>42.17</v>
      </c>
    </row>
    <row r="4620" spans="1:5">
      <c r="A4620" s="712">
        <v>92683</v>
      </c>
      <c r="B4620" s="711" t="s">
        <v>6864</v>
      </c>
      <c r="C4620" s="711" t="s">
        <v>269</v>
      </c>
      <c r="D4620" s="711" t="s">
        <v>5884</v>
      </c>
      <c r="E4620" s="713">
        <v>48.65</v>
      </c>
    </row>
    <row r="4621" spans="1:5">
      <c r="A4621" s="712">
        <v>92684</v>
      </c>
      <c r="B4621" s="711" t="s">
        <v>6865</v>
      </c>
      <c r="C4621" s="711" t="s">
        <v>269</v>
      </c>
      <c r="D4621" s="711" t="s">
        <v>5884</v>
      </c>
      <c r="E4621" s="713">
        <v>64.28</v>
      </c>
    </row>
    <row r="4622" spans="1:5">
      <c r="A4622" s="712">
        <v>92685</v>
      </c>
      <c r="B4622" s="711" t="s">
        <v>6866</v>
      </c>
      <c r="C4622" s="711" t="s">
        <v>269</v>
      </c>
      <c r="D4622" s="711" t="s">
        <v>5884</v>
      </c>
      <c r="E4622" s="713">
        <v>100.5</v>
      </c>
    </row>
    <row r="4623" spans="1:5">
      <c r="A4623" s="712">
        <v>92686</v>
      </c>
      <c r="B4623" s="711" t="s">
        <v>6867</v>
      </c>
      <c r="C4623" s="711" t="s">
        <v>269</v>
      </c>
      <c r="D4623" s="711" t="s">
        <v>5884</v>
      </c>
      <c r="E4623" s="713">
        <v>127.27</v>
      </c>
    </row>
    <row r="4624" spans="1:5">
      <c r="A4624" s="712">
        <v>92692</v>
      </c>
      <c r="B4624" s="711" t="s">
        <v>6868</v>
      </c>
      <c r="C4624" s="711" t="s">
        <v>269</v>
      </c>
      <c r="D4624" s="711" t="s">
        <v>5884</v>
      </c>
      <c r="E4624" s="713">
        <v>9.6199999999999992</v>
      </c>
    </row>
    <row r="4625" spans="1:5">
      <c r="A4625" s="712">
        <v>92693</v>
      </c>
      <c r="B4625" s="711" t="s">
        <v>6869</v>
      </c>
      <c r="C4625" s="711" t="s">
        <v>269</v>
      </c>
      <c r="D4625" s="711" t="s">
        <v>5884</v>
      </c>
      <c r="E4625" s="713">
        <v>9.85</v>
      </c>
    </row>
    <row r="4626" spans="1:5">
      <c r="A4626" s="712">
        <v>92694</v>
      </c>
      <c r="B4626" s="711" t="s">
        <v>6870</v>
      </c>
      <c r="C4626" s="711" t="s">
        <v>269</v>
      </c>
      <c r="D4626" s="711" t="s">
        <v>5884</v>
      </c>
      <c r="E4626" s="713">
        <v>15.44</v>
      </c>
    </row>
    <row r="4627" spans="1:5">
      <c r="A4627" s="712">
        <v>92695</v>
      </c>
      <c r="B4627" s="711" t="s">
        <v>6871</v>
      </c>
      <c r="C4627" s="711" t="s">
        <v>269</v>
      </c>
      <c r="D4627" s="711" t="s">
        <v>5884</v>
      </c>
      <c r="E4627" s="713">
        <v>15.67</v>
      </c>
    </row>
    <row r="4628" spans="1:5">
      <c r="A4628" s="712">
        <v>92696</v>
      </c>
      <c r="B4628" s="711" t="s">
        <v>6872</v>
      </c>
      <c r="C4628" s="711" t="s">
        <v>269</v>
      </c>
      <c r="D4628" s="711" t="s">
        <v>5884</v>
      </c>
      <c r="E4628" s="713">
        <v>24.3</v>
      </c>
    </row>
    <row r="4629" spans="1:5">
      <c r="A4629" s="712">
        <v>92697</v>
      </c>
      <c r="B4629" s="711" t="s">
        <v>6873</v>
      </c>
      <c r="C4629" s="711" t="s">
        <v>269</v>
      </c>
      <c r="D4629" s="711" t="s">
        <v>5884</v>
      </c>
      <c r="E4629" s="713">
        <v>25.34</v>
      </c>
    </row>
    <row r="4630" spans="1:5">
      <c r="A4630" s="712">
        <v>92698</v>
      </c>
      <c r="B4630" s="711" t="s">
        <v>6874</v>
      </c>
      <c r="C4630" s="711" t="s">
        <v>269</v>
      </c>
      <c r="D4630" s="711" t="s">
        <v>5884</v>
      </c>
      <c r="E4630" s="713">
        <v>14.21</v>
      </c>
    </row>
    <row r="4631" spans="1:5">
      <c r="A4631" s="712">
        <v>92699</v>
      </c>
      <c r="B4631" s="711" t="s">
        <v>6875</v>
      </c>
      <c r="C4631" s="711" t="s">
        <v>269</v>
      </c>
      <c r="D4631" s="711" t="s">
        <v>5884</v>
      </c>
      <c r="E4631" s="713">
        <v>13.47</v>
      </c>
    </row>
    <row r="4632" spans="1:5">
      <c r="A4632" s="712">
        <v>92700</v>
      </c>
      <c r="B4632" s="711" t="s">
        <v>6876</v>
      </c>
      <c r="C4632" s="711" t="s">
        <v>269</v>
      </c>
      <c r="D4632" s="711" t="s">
        <v>5884</v>
      </c>
      <c r="E4632" s="713">
        <v>23.37</v>
      </c>
    </row>
    <row r="4633" spans="1:5">
      <c r="A4633" s="712">
        <v>92701</v>
      </c>
      <c r="B4633" s="711" t="s">
        <v>6877</v>
      </c>
      <c r="C4633" s="711" t="s">
        <v>269</v>
      </c>
      <c r="D4633" s="711" t="s">
        <v>5884</v>
      </c>
      <c r="E4633" s="713">
        <v>22.25</v>
      </c>
    </row>
    <row r="4634" spans="1:5">
      <c r="A4634" s="712">
        <v>92702</v>
      </c>
      <c r="B4634" s="711" t="s">
        <v>6878</v>
      </c>
      <c r="C4634" s="711" t="s">
        <v>269</v>
      </c>
      <c r="D4634" s="711" t="s">
        <v>5884</v>
      </c>
      <c r="E4634" s="713">
        <v>36.75</v>
      </c>
    </row>
    <row r="4635" spans="1:5">
      <c r="A4635" s="712">
        <v>92703</v>
      </c>
      <c r="B4635" s="711" t="s">
        <v>6879</v>
      </c>
      <c r="C4635" s="711" t="s">
        <v>269</v>
      </c>
      <c r="D4635" s="711" t="s">
        <v>5884</v>
      </c>
      <c r="E4635" s="713">
        <v>35.369999999999997</v>
      </c>
    </row>
    <row r="4636" spans="1:5">
      <c r="A4636" s="712">
        <v>92704</v>
      </c>
      <c r="B4636" s="711" t="s">
        <v>6880</v>
      </c>
      <c r="C4636" s="711" t="s">
        <v>269</v>
      </c>
      <c r="D4636" s="711" t="s">
        <v>5884</v>
      </c>
      <c r="E4636" s="713">
        <v>18.149999999999999</v>
      </c>
    </row>
    <row r="4637" spans="1:5">
      <c r="A4637" s="712">
        <v>92705</v>
      </c>
      <c r="B4637" s="711" t="s">
        <v>6881</v>
      </c>
      <c r="C4637" s="711" t="s">
        <v>269</v>
      </c>
      <c r="D4637" s="711" t="s">
        <v>5884</v>
      </c>
      <c r="E4637" s="713">
        <v>29.47</v>
      </c>
    </row>
    <row r="4638" spans="1:5">
      <c r="A4638" s="712">
        <v>92706</v>
      </c>
      <c r="B4638" s="711" t="s">
        <v>6882</v>
      </c>
      <c r="C4638" s="711" t="s">
        <v>269</v>
      </c>
      <c r="D4638" s="711" t="s">
        <v>5884</v>
      </c>
      <c r="E4638" s="713">
        <v>47.7</v>
      </c>
    </row>
    <row r="4639" spans="1:5">
      <c r="A4639" s="712">
        <v>92889</v>
      </c>
      <c r="B4639" s="711" t="s">
        <v>6883</v>
      </c>
      <c r="C4639" s="711" t="s">
        <v>269</v>
      </c>
      <c r="D4639" s="711" t="s">
        <v>5884</v>
      </c>
      <c r="E4639" s="713">
        <v>81.02</v>
      </c>
    </row>
    <row r="4640" spans="1:5">
      <c r="A4640" s="712">
        <v>92890</v>
      </c>
      <c r="B4640" s="711" t="s">
        <v>6884</v>
      </c>
      <c r="C4640" s="711" t="s">
        <v>269</v>
      </c>
      <c r="D4640" s="711" t="s">
        <v>5884</v>
      </c>
      <c r="E4640" s="713">
        <v>120.53</v>
      </c>
    </row>
    <row r="4641" spans="1:5">
      <c r="A4641" s="712">
        <v>92891</v>
      </c>
      <c r="B4641" s="711" t="s">
        <v>6885</v>
      </c>
      <c r="C4641" s="711" t="s">
        <v>269</v>
      </c>
      <c r="D4641" s="711" t="s">
        <v>5884</v>
      </c>
      <c r="E4641" s="713">
        <v>174.47</v>
      </c>
    </row>
    <row r="4642" spans="1:5">
      <c r="A4642" s="712">
        <v>92892</v>
      </c>
      <c r="B4642" s="711" t="s">
        <v>6886</v>
      </c>
      <c r="C4642" s="711" t="s">
        <v>269</v>
      </c>
      <c r="D4642" s="711" t="s">
        <v>5884</v>
      </c>
      <c r="E4642" s="713">
        <v>36.729999999999997</v>
      </c>
    </row>
    <row r="4643" spans="1:5">
      <c r="A4643" s="712">
        <v>92893</v>
      </c>
      <c r="B4643" s="711" t="s">
        <v>6887</v>
      </c>
      <c r="C4643" s="711" t="s">
        <v>269</v>
      </c>
      <c r="D4643" s="711" t="s">
        <v>5884</v>
      </c>
      <c r="E4643" s="713">
        <v>50.93</v>
      </c>
    </row>
    <row r="4644" spans="1:5">
      <c r="A4644" s="712">
        <v>92894</v>
      </c>
      <c r="B4644" s="711" t="s">
        <v>6888</v>
      </c>
      <c r="C4644" s="711" t="s">
        <v>269</v>
      </c>
      <c r="D4644" s="711" t="s">
        <v>5884</v>
      </c>
      <c r="E4644" s="713">
        <v>60.4</v>
      </c>
    </row>
    <row r="4645" spans="1:5">
      <c r="A4645" s="712">
        <v>92895</v>
      </c>
      <c r="B4645" s="711" t="s">
        <v>6889</v>
      </c>
      <c r="C4645" s="711" t="s">
        <v>269</v>
      </c>
      <c r="D4645" s="711" t="s">
        <v>5884</v>
      </c>
      <c r="E4645" s="713">
        <v>80.98</v>
      </c>
    </row>
    <row r="4646" spans="1:5">
      <c r="A4646" s="712">
        <v>92896</v>
      </c>
      <c r="B4646" s="711" t="s">
        <v>6890</v>
      </c>
      <c r="C4646" s="711" t="s">
        <v>269</v>
      </c>
      <c r="D4646" s="711" t="s">
        <v>5884</v>
      </c>
      <c r="E4646" s="713">
        <v>121.76</v>
      </c>
    </row>
    <row r="4647" spans="1:5">
      <c r="A4647" s="712">
        <v>92897</v>
      </c>
      <c r="B4647" s="711" t="s">
        <v>6891</v>
      </c>
      <c r="C4647" s="711" t="s">
        <v>269</v>
      </c>
      <c r="D4647" s="711" t="s">
        <v>5884</v>
      </c>
      <c r="E4647" s="713">
        <v>177.03</v>
      </c>
    </row>
    <row r="4648" spans="1:5">
      <c r="A4648" s="712">
        <v>92898</v>
      </c>
      <c r="B4648" s="711" t="s">
        <v>6892</v>
      </c>
      <c r="C4648" s="711" t="s">
        <v>269</v>
      </c>
      <c r="D4648" s="711" t="s">
        <v>5884</v>
      </c>
      <c r="E4648" s="713">
        <v>29.84</v>
      </c>
    </row>
    <row r="4649" spans="1:5">
      <c r="A4649" s="712">
        <v>92899</v>
      </c>
      <c r="B4649" s="711" t="s">
        <v>6893</v>
      </c>
      <c r="C4649" s="711" t="s">
        <v>269</v>
      </c>
      <c r="D4649" s="711" t="s">
        <v>5884</v>
      </c>
      <c r="E4649" s="713">
        <v>43.08</v>
      </c>
    </row>
    <row r="4650" spans="1:5">
      <c r="A4650" s="712">
        <v>92900</v>
      </c>
      <c r="B4650" s="711" t="s">
        <v>6894</v>
      </c>
      <c r="C4650" s="711" t="s">
        <v>269</v>
      </c>
      <c r="D4650" s="711" t="s">
        <v>5884</v>
      </c>
      <c r="E4650" s="713">
        <v>51.45</v>
      </c>
    </row>
    <row r="4651" spans="1:5">
      <c r="A4651" s="712">
        <v>92901</v>
      </c>
      <c r="B4651" s="711" t="s">
        <v>6895</v>
      </c>
      <c r="C4651" s="711" t="s">
        <v>269</v>
      </c>
      <c r="D4651" s="711" t="s">
        <v>5884</v>
      </c>
      <c r="E4651" s="713">
        <v>70.69</v>
      </c>
    </row>
    <row r="4652" spans="1:5">
      <c r="A4652" s="712">
        <v>92902</v>
      </c>
      <c r="B4652" s="711" t="s">
        <v>6896</v>
      </c>
      <c r="C4652" s="711" t="s">
        <v>269</v>
      </c>
      <c r="D4652" s="711" t="s">
        <v>5884</v>
      </c>
      <c r="E4652" s="713">
        <v>109.44</v>
      </c>
    </row>
    <row r="4653" spans="1:5">
      <c r="A4653" s="712">
        <v>92903</v>
      </c>
      <c r="B4653" s="711" t="s">
        <v>6897</v>
      </c>
      <c r="C4653" s="711" t="s">
        <v>269</v>
      </c>
      <c r="D4653" s="711" t="s">
        <v>5884</v>
      </c>
      <c r="E4653" s="713">
        <v>162.69</v>
      </c>
    </row>
    <row r="4654" spans="1:5">
      <c r="A4654" s="712">
        <v>92904</v>
      </c>
      <c r="B4654" s="711" t="s">
        <v>6898</v>
      </c>
      <c r="C4654" s="711" t="s">
        <v>269</v>
      </c>
      <c r="D4654" s="711" t="s">
        <v>5884</v>
      </c>
      <c r="E4654" s="713">
        <v>20.05</v>
      </c>
    </row>
    <row r="4655" spans="1:5">
      <c r="A4655" s="712">
        <v>92905</v>
      </c>
      <c r="B4655" s="711" t="s">
        <v>6899</v>
      </c>
      <c r="C4655" s="711" t="s">
        <v>269</v>
      </c>
      <c r="D4655" s="711" t="s">
        <v>5884</v>
      </c>
      <c r="E4655" s="713">
        <v>29.06</v>
      </c>
    </row>
    <row r="4656" spans="1:5">
      <c r="A4656" s="712">
        <v>92906</v>
      </c>
      <c r="B4656" s="711" t="s">
        <v>6900</v>
      </c>
      <c r="C4656" s="711" t="s">
        <v>269</v>
      </c>
      <c r="D4656" s="711" t="s">
        <v>5884</v>
      </c>
      <c r="E4656" s="713">
        <v>36.450000000000003</v>
      </c>
    </row>
    <row r="4657" spans="1:5">
      <c r="A4657" s="712">
        <v>92907</v>
      </c>
      <c r="B4657" s="711" t="s">
        <v>6901</v>
      </c>
      <c r="C4657" s="711" t="s">
        <v>269</v>
      </c>
      <c r="D4657" s="711" t="s">
        <v>5884</v>
      </c>
      <c r="E4657" s="713">
        <v>45.85</v>
      </c>
    </row>
    <row r="4658" spans="1:5">
      <c r="A4658" s="712">
        <v>92908</v>
      </c>
      <c r="B4658" s="711" t="s">
        <v>6902</v>
      </c>
      <c r="C4658" s="711" t="s">
        <v>269</v>
      </c>
      <c r="D4658" s="711" t="s">
        <v>5884</v>
      </c>
      <c r="E4658" s="713">
        <v>45.85</v>
      </c>
    </row>
    <row r="4659" spans="1:5">
      <c r="A4659" s="712">
        <v>92909</v>
      </c>
      <c r="B4659" s="711" t="s">
        <v>6903</v>
      </c>
      <c r="C4659" s="711" t="s">
        <v>269</v>
      </c>
      <c r="D4659" s="711" t="s">
        <v>5884</v>
      </c>
      <c r="E4659" s="713">
        <v>45.85</v>
      </c>
    </row>
    <row r="4660" spans="1:5">
      <c r="A4660" s="712">
        <v>92910</v>
      </c>
      <c r="B4660" s="711" t="s">
        <v>6904</v>
      </c>
      <c r="C4660" s="711" t="s">
        <v>269</v>
      </c>
      <c r="D4660" s="711" t="s">
        <v>5884</v>
      </c>
      <c r="E4660" s="713">
        <v>64.510000000000005</v>
      </c>
    </row>
    <row r="4661" spans="1:5">
      <c r="A4661" s="712">
        <v>92911</v>
      </c>
      <c r="B4661" s="711" t="s">
        <v>6905</v>
      </c>
      <c r="C4661" s="711" t="s">
        <v>269</v>
      </c>
      <c r="D4661" s="711" t="s">
        <v>5884</v>
      </c>
      <c r="E4661" s="713">
        <v>64.510000000000005</v>
      </c>
    </row>
    <row r="4662" spans="1:5">
      <c r="A4662" s="712">
        <v>92912</v>
      </c>
      <c r="B4662" s="711" t="s">
        <v>6906</v>
      </c>
      <c r="C4662" s="711" t="s">
        <v>269</v>
      </c>
      <c r="D4662" s="711" t="s">
        <v>5884</v>
      </c>
      <c r="E4662" s="713">
        <v>84.56</v>
      </c>
    </row>
    <row r="4663" spans="1:5">
      <c r="A4663" s="712">
        <v>92913</v>
      </c>
      <c r="B4663" s="711" t="s">
        <v>6907</v>
      </c>
      <c r="C4663" s="711" t="s">
        <v>269</v>
      </c>
      <c r="D4663" s="711" t="s">
        <v>5884</v>
      </c>
      <c r="E4663" s="713">
        <v>86.7</v>
      </c>
    </row>
    <row r="4664" spans="1:5">
      <c r="A4664" s="712">
        <v>92914</v>
      </c>
      <c r="B4664" s="711" t="s">
        <v>6908</v>
      </c>
      <c r="C4664" s="711" t="s">
        <v>269</v>
      </c>
      <c r="D4664" s="711" t="s">
        <v>5884</v>
      </c>
      <c r="E4664" s="713">
        <v>86.7</v>
      </c>
    </row>
    <row r="4665" spans="1:5">
      <c r="A4665" s="712">
        <v>92918</v>
      </c>
      <c r="B4665" s="711" t="s">
        <v>6909</v>
      </c>
      <c r="C4665" s="711" t="s">
        <v>269</v>
      </c>
      <c r="D4665" s="711" t="s">
        <v>5884</v>
      </c>
      <c r="E4665" s="713">
        <v>25.53</v>
      </c>
    </row>
    <row r="4666" spans="1:5">
      <c r="A4666" s="712">
        <v>92920</v>
      </c>
      <c r="B4666" s="711" t="s">
        <v>6910</v>
      </c>
      <c r="C4666" s="711" t="s">
        <v>269</v>
      </c>
      <c r="D4666" s="711" t="s">
        <v>5884</v>
      </c>
      <c r="E4666" s="713">
        <v>25.68</v>
      </c>
    </row>
    <row r="4667" spans="1:5">
      <c r="A4667" s="712">
        <v>92925</v>
      </c>
      <c r="B4667" s="711" t="s">
        <v>6911</v>
      </c>
      <c r="C4667" s="711" t="s">
        <v>269</v>
      </c>
      <c r="D4667" s="711" t="s">
        <v>5884</v>
      </c>
      <c r="E4667" s="713">
        <v>31.04</v>
      </c>
    </row>
    <row r="4668" spans="1:5">
      <c r="A4668" s="712">
        <v>92926</v>
      </c>
      <c r="B4668" s="711" t="s">
        <v>6912</v>
      </c>
      <c r="C4668" s="711" t="s">
        <v>269</v>
      </c>
      <c r="D4668" s="711" t="s">
        <v>5884</v>
      </c>
      <c r="E4668" s="713">
        <v>31.04</v>
      </c>
    </row>
    <row r="4669" spans="1:5">
      <c r="A4669" s="712">
        <v>92927</v>
      </c>
      <c r="B4669" s="711" t="s">
        <v>6913</v>
      </c>
      <c r="C4669" s="711" t="s">
        <v>269</v>
      </c>
      <c r="D4669" s="711" t="s">
        <v>5884</v>
      </c>
      <c r="E4669" s="713">
        <v>31.04</v>
      </c>
    </row>
    <row r="4670" spans="1:5">
      <c r="A4670" s="712">
        <v>92928</v>
      </c>
      <c r="B4670" s="711" t="s">
        <v>6914</v>
      </c>
      <c r="C4670" s="711" t="s">
        <v>269</v>
      </c>
      <c r="D4670" s="711" t="s">
        <v>5884</v>
      </c>
      <c r="E4670" s="713">
        <v>35.270000000000003</v>
      </c>
    </row>
    <row r="4671" spans="1:5">
      <c r="A4671" s="712">
        <v>92929</v>
      </c>
      <c r="B4671" s="711" t="s">
        <v>6915</v>
      </c>
      <c r="C4671" s="711" t="s">
        <v>269</v>
      </c>
      <c r="D4671" s="711" t="s">
        <v>5884</v>
      </c>
      <c r="E4671" s="713">
        <v>35.270000000000003</v>
      </c>
    </row>
    <row r="4672" spans="1:5">
      <c r="A4672" s="712">
        <v>92930</v>
      </c>
      <c r="B4672" s="711" t="s">
        <v>6916</v>
      </c>
      <c r="C4672" s="711" t="s">
        <v>269</v>
      </c>
      <c r="D4672" s="711" t="s">
        <v>5884</v>
      </c>
      <c r="E4672" s="713">
        <v>35.270000000000003</v>
      </c>
    </row>
    <row r="4673" spans="1:5">
      <c r="A4673" s="712">
        <v>92931</v>
      </c>
      <c r="B4673" s="711" t="s">
        <v>6917</v>
      </c>
      <c r="C4673" s="711" t="s">
        <v>269</v>
      </c>
      <c r="D4673" s="711" t="s">
        <v>5884</v>
      </c>
      <c r="E4673" s="713">
        <v>45.81</v>
      </c>
    </row>
    <row r="4674" spans="1:5">
      <c r="A4674" s="712">
        <v>92932</v>
      </c>
      <c r="B4674" s="711" t="s">
        <v>6918</v>
      </c>
      <c r="C4674" s="711" t="s">
        <v>269</v>
      </c>
      <c r="D4674" s="711" t="s">
        <v>5884</v>
      </c>
      <c r="E4674" s="713">
        <v>45.81</v>
      </c>
    </row>
    <row r="4675" spans="1:5">
      <c r="A4675" s="712">
        <v>92933</v>
      </c>
      <c r="B4675" s="711" t="s">
        <v>6919</v>
      </c>
      <c r="C4675" s="711" t="s">
        <v>269</v>
      </c>
      <c r="D4675" s="711" t="s">
        <v>5884</v>
      </c>
      <c r="E4675" s="713">
        <v>45.81</v>
      </c>
    </row>
    <row r="4676" spans="1:5">
      <c r="A4676" s="712">
        <v>92934</v>
      </c>
      <c r="B4676" s="711" t="s">
        <v>6920</v>
      </c>
      <c r="C4676" s="711" t="s">
        <v>269</v>
      </c>
      <c r="D4676" s="711" t="s">
        <v>5884</v>
      </c>
      <c r="E4676" s="713">
        <v>65.739999999999995</v>
      </c>
    </row>
    <row r="4677" spans="1:5">
      <c r="A4677" s="712">
        <v>92935</v>
      </c>
      <c r="B4677" s="711" t="s">
        <v>6921</v>
      </c>
      <c r="C4677" s="711" t="s">
        <v>269</v>
      </c>
      <c r="D4677" s="711" t="s">
        <v>5884</v>
      </c>
      <c r="E4677" s="713">
        <v>65.739999999999995</v>
      </c>
    </row>
    <row r="4678" spans="1:5">
      <c r="A4678" s="712">
        <v>92936</v>
      </c>
      <c r="B4678" s="711" t="s">
        <v>6922</v>
      </c>
      <c r="C4678" s="711" t="s">
        <v>269</v>
      </c>
      <c r="D4678" s="711" t="s">
        <v>5884</v>
      </c>
      <c r="E4678" s="713">
        <v>89.26</v>
      </c>
    </row>
    <row r="4679" spans="1:5">
      <c r="A4679" s="712">
        <v>92937</v>
      </c>
      <c r="B4679" s="711" t="s">
        <v>6923</v>
      </c>
      <c r="C4679" s="711" t="s">
        <v>269</v>
      </c>
      <c r="D4679" s="711" t="s">
        <v>5884</v>
      </c>
      <c r="E4679" s="713">
        <v>89.26</v>
      </c>
    </row>
    <row r="4680" spans="1:5">
      <c r="A4680" s="712">
        <v>92938</v>
      </c>
      <c r="B4680" s="711" t="s">
        <v>6924</v>
      </c>
      <c r="C4680" s="711" t="s">
        <v>269</v>
      </c>
      <c r="D4680" s="711" t="s">
        <v>5884</v>
      </c>
      <c r="E4680" s="713">
        <v>18.64</v>
      </c>
    </row>
    <row r="4681" spans="1:5">
      <c r="A4681" s="712">
        <v>92939</v>
      </c>
      <c r="B4681" s="711" t="s">
        <v>6925</v>
      </c>
      <c r="C4681" s="711" t="s">
        <v>269</v>
      </c>
      <c r="D4681" s="711" t="s">
        <v>5884</v>
      </c>
      <c r="E4681" s="713">
        <v>18.79</v>
      </c>
    </row>
    <row r="4682" spans="1:5">
      <c r="A4682" s="712">
        <v>92940</v>
      </c>
      <c r="B4682" s="711" t="s">
        <v>6926</v>
      </c>
      <c r="C4682" s="711" t="s">
        <v>269</v>
      </c>
      <c r="D4682" s="711" t="s">
        <v>5884</v>
      </c>
      <c r="E4682" s="713">
        <v>23.19</v>
      </c>
    </row>
    <row r="4683" spans="1:5">
      <c r="A4683" s="712">
        <v>92941</v>
      </c>
      <c r="B4683" s="711" t="s">
        <v>6927</v>
      </c>
      <c r="C4683" s="711" t="s">
        <v>269</v>
      </c>
      <c r="D4683" s="711" t="s">
        <v>5884</v>
      </c>
      <c r="E4683" s="713">
        <v>23.19</v>
      </c>
    </row>
    <row r="4684" spans="1:5">
      <c r="A4684" s="712">
        <v>92942</v>
      </c>
      <c r="B4684" s="711" t="s">
        <v>6928</v>
      </c>
      <c r="C4684" s="711" t="s">
        <v>269</v>
      </c>
      <c r="D4684" s="711" t="s">
        <v>5884</v>
      </c>
      <c r="E4684" s="713">
        <v>23.19</v>
      </c>
    </row>
    <row r="4685" spans="1:5">
      <c r="A4685" s="712">
        <v>92943</v>
      </c>
      <c r="B4685" s="711" t="s">
        <v>6929</v>
      </c>
      <c r="C4685" s="711" t="s">
        <v>269</v>
      </c>
      <c r="D4685" s="711" t="s">
        <v>5884</v>
      </c>
      <c r="E4685" s="713">
        <v>26.32</v>
      </c>
    </row>
    <row r="4686" spans="1:5">
      <c r="A4686" s="712">
        <v>92944</v>
      </c>
      <c r="B4686" s="711" t="s">
        <v>6930</v>
      </c>
      <c r="C4686" s="711" t="s">
        <v>269</v>
      </c>
      <c r="D4686" s="711" t="s">
        <v>5884</v>
      </c>
      <c r="E4686" s="713">
        <v>26.32</v>
      </c>
    </row>
    <row r="4687" spans="1:5">
      <c r="A4687" s="712">
        <v>92945</v>
      </c>
      <c r="B4687" s="711" t="s">
        <v>6931</v>
      </c>
      <c r="C4687" s="711" t="s">
        <v>269</v>
      </c>
      <c r="D4687" s="711" t="s">
        <v>5884</v>
      </c>
      <c r="E4687" s="713">
        <v>26.32</v>
      </c>
    </row>
    <row r="4688" spans="1:5">
      <c r="A4688" s="712">
        <v>92946</v>
      </c>
      <c r="B4688" s="711" t="s">
        <v>6932</v>
      </c>
      <c r="C4688" s="711" t="s">
        <v>269</v>
      </c>
      <c r="D4688" s="711" t="s">
        <v>5884</v>
      </c>
      <c r="E4688" s="713">
        <v>35.520000000000003</v>
      </c>
    </row>
    <row r="4689" spans="1:5">
      <c r="A4689" s="712">
        <v>92947</v>
      </c>
      <c r="B4689" s="711" t="s">
        <v>6933</v>
      </c>
      <c r="C4689" s="711" t="s">
        <v>269</v>
      </c>
      <c r="D4689" s="711" t="s">
        <v>5884</v>
      </c>
      <c r="E4689" s="713">
        <v>35.520000000000003</v>
      </c>
    </row>
    <row r="4690" spans="1:5">
      <c r="A4690" s="712">
        <v>92948</v>
      </c>
      <c r="B4690" s="711" t="s">
        <v>6934</v>
      </c>
      <c r="C4690" s="711" t="s">
        <v>269</v>
      </c>
      <c r="D4690" s="711" t="s">
        <v>5884</v>
      </c>
      <c r="E4690" s="713">
        <v>35.520000000000003</v>
      </c>
    </row>
    <row r="4691" spans="1:5">
      <c r="A4691" s="712">
        <v>92949</v>
      </c>
      <c r="B4691" s="711" t="s">
        <v>6935</v>
      </c>
      <c r="C4691" s="711" t="s">
        <v>269</v>
      </c>
      <c r="D4691" s="711" t="s">
        <v>5884</v>
      </c>
      <c r="E4691" s="713">
        <v>53.42</v>
      </c>
    </row>
    <row r="4692" spans="1:5">
      <c r="A4692" s="712">
        <v>92950</v>
      </c>
      <c r="B4692" s="711" t="s">
        <v>6936</v>
      </c>
      <c r="C4692" s="711" t="s">
        <v>269</v>
      </c>
      <c r="D4692" s="711" t="s">
        <v>5884</v>
      </c>
      <c r="E4692" s="713">
        <v>53.42</v>
      </c>
    </row>
    <row r="4693" spans="1:5">
      <c r="A4693" s="712">
        <v>92951</v>
      </c>
      <c r="B4693" s="711" t="s">
        <v>6937</v>
      </c>
      <c r="C4693" s="711" t="s">
        <v>269</v>
      </c>
      <c r="D4693" s="711" t="s">
        <v>5884</v>
      </c>
      <c r="E4693" s="713">
        <v>74.92</v>
      </c>
    </row>
    <row r="4694" spans="1:5">
      <c r="A4694" s="712">
        <v>92952</v>
      </c>
      <c r="B4694" s="711" t="s">
        <v>6938</v>
      </c>
      <c r="C4694" s="711" t="s">
        <v>269</v>
      </c>
      <c r="D4694" s="711" t="s">
        <v>5884</v>
      </c>
      <c r="E4694" s="713">
        <v>74.92</v>
      </c>
    </row>
    <row r="4695" spans="1:5">
      <c r="A4695" s="712">
        <v>92953</v>
      </c>
      <c r="B4695" s="711" t="s">
        <v>6939</v>
      </c>
      <c r="C4695" s="711" t="s">
        <v>269</v>
      </c>
      <c r="D4695" s="711" t="s">
        <v>5884</v>
      </c>
      <c r="E4695" s="713">
        <v>16.420000000000002</v>
      </c>
    </row>
    <row r="4696" spans="1:5">
      <c r="A4696" s="712">
        <v>93050</v>
      </c>
      <c r="B4696" s="711" t="s">
        <v>3790</v>
      </c>
      <c r="C4696" s="711" t="s">
        <v>269</v>
      </c>
      <c r="D4696" s="711" t="s">
        <v>5883</v>
      </c>
      <c r="E4696" s="713">
        <v>8.41</v>
      </c>
    </row>
    <row r="4697" spans="1:5">
      <c r="A4697" s="712">
        <v>93051</v>
      </c>
      <c r="B4697" s="711" t="s">
        <v>3791</v>
      </c>
      <c r="C4697" s="711" t="s">
        <v>269</v>
      </c>
      <c r="D4697" s="711" t="s">
        <v>5883</v>
      </c>
      <c r="E4697" s="713">
        <v>7.77</v>
      </c>
    </row>
    <row r="4698" spans="1:5">
      <c r="A4698" s="712">
        <v>93052</v>
      </c>
      <c r="B4698" s="711" t="s">
        <v>3792</v>
      </c>
      <c r="C4698" s="711" t="s">
        <v>269</v>
      </c>
      <c r="D4698" s="711" t="s">
        <v>5883</v>
      </c>
      <c r="E4698" s="713">
        <v>365.8</v>
      </c>
    </row>
    <row r="4699" spans="1:5">
      <c r="A4699" s="712">
        <v>93054</v>
      </c>
      <c r="B4699" s="711" t="s">
        <v>3793</v>
      </c>
      <c r="C4699" s="711" t="s">
        <v>269</v>
      </c>
      <c r="D4699" s="711" t="s">
        <v>5883</v>
      </c>
      <c r="E4699" s="713">
        <v>15.86</v>
      </c>
    </row>
    <row r="4700" spans="1:5">
      <c r="A4700" s="712">
        <v>93055</v>
      </c>
      <c r="B4700" s="711" t="s">
        <v>3794</v>
      </c>
      <c r="C4700" s="711" t="s">
        <v>269</v>
      </c>
      <c r="D4700" s="711" t="s">
        <v>5883</v>
      </c>
      <c r="E4700" s="713">
        <v>32.08</v>
      </c>
    </row>
    <row r="4701" spans="1:5">
      <c r="A4701" s="712">
        <v>93056</v>
      </c>
      <c r="B4701" s="711" t="s">
        <v>3795</v>
      </c>
      <c r="C4701" s="711" t="s">
        <v>269</v>
      </c>
      <c r="D4701" s="711" t="s">
        <v>5883</v>
      </c>
      <c r="E4701" s="713">
        <v>12.22</v>
      </c>
    </row>
    <row r="4702" spans="1:5">
      <c r="A4702" s="712">
        <v>93057</v>
      </c>
      <c r="B4702" s="711" t="s">
        <v>3796</v>
      </c>
      <c r="C4702" s="711" t="s">
        <v>269</v>
      </c>
      <c r="D4702" s="711" t="s">
        <v>5883</v>
      </c>
      <c r="E4702" s="713">
        <v>10.71</v>
      </c>
    </row>
    <row r="4703" spans="1:5">
      <c r="A4703" s="712">
        <v>93058</v>
      </c>
      <c r="B4703" s="711" t="s">
        <v>3797</v>
      </c>
      <c r="C4703" s="711" t="s">
        <v>269</v>
      </c>
      <c r="D4703" s="711" t="s">
        <v>5883</v>
      </c>
      <c r="E4703" s="713">
        <v>402.28</v>
      </c>
    </row>
    <row r="4704" spans="1:5">
      <c r="A4704" s="712">
        <v>93059</v>
      </c>
      <c r="B4704" s="711" t="s">
        <v>3798</v>
      </c>
      <c r="C4704" s="711" t="s">
        <v>269</v>
      </c>
      <c r="D4704" s="711" t="s">
        <v>5883</v>
      </c>
      <c r="E4704" s="713">
        <v>21.73</v>
      </c>
    </row>
    <row r="4705" spans="1:5">
      <c r="A4705" s="712">
        <v>93060</v>
      </c>
      <c r="B4705" s="711" t="s">
        <v>3799</v>
      </c>
      <c r="C4705" s="711" t="s">
        <v>269</v>
      </c>
      <c r="D4705" s="711" t="s">
        <v>5883</v>
      </c>
      <c r="E4705" s="713">
        <v>55.74</v>
      </c>
    </row>
    <row r="4706" spans="1:5">
      <c r="A4706" s="712">
        <v>93061</v>
      </c>
      <c r="B4706" s="711" t="s">
        <v>3800</v>
      </c>
      <c r="C4706" s="711" t="s">
        <v>269</v>
      </c>
      <c r="D4706" s="711" t="s">
        <v>5883</v>
      </c>
      <c r="E4706" s="713">
        <v>22.69</v>
      </c>
    </row>
    <row r="4707" spans="1:5">
      <c r="A4707" s="712">
        <v>93062</v>
      </c>
      <c r="B4707" s="711" t="s">
        <v>3801</v>
      </c>
      <c r="C4707" s="711" t="s">
        <v>269</v>
      </c>
      <c r="D4707" s="711" t="s">
        <v>5883</v>
      </c>
      <c r="E4707" s="713">
        <v>19.75</v>
      </c>
    </row>
    <row r="4708" spans="1:5">
      <c r="A4708" s="712">
        <v>93063</v>
      </c>
      <c r="B4708" s="711" t="s">
        <v>3802</v>
      </c>
      <c r="C4708" s="711" t="s">
        <v>269</v>
      </c>
      <c r="D4708" s="711" t="s">
        <v>5883</v>
      </c>
      <c r="E4708" s="713">
        <v>460.79</v>
      </c>
    </row>
    <row r="4709" spans="1:5">
      <c r="A4709" s="712">
        <v>93064</v>
      </c>
      <c r="B4709" s="711" t="s">
        <v>3803</v>
      </c>
      <c r="C4709" s="711" t="s">
        <v>269</v>
      </c>
      <c r="D4709" s="711" t="s">
        <v>5883</v>
      </c>
      <c r="E4709" s="713">
        <v>34.86</v>
      </c>
    </row>
    <row r="4710" spans="1:5">
      <c r="A4710" s="712">
        <v>93065</v>
      </c>
      <c r="B4710" s="711" t="s">
        <v>3804</v>
      </c>
      <c r="C4710" s="711" t="s">
        <v>269</v>
      </c>
      <c r="D4710" s="711" t="s">
        <v>5883</v>
      </c>
      <c r="E4710" s="713">
        <v>32.69</v>
      </c>
    </row>
    <row r="4711" spans="1:5">
      <c r="A4711" s="712">
        <v>93066</v>
      </c>
      <c r="B4711" s="711" t="s">
        <v>3805</v>
      </c>
      <c r="C4711" s="711" t="s">
        <v>269</v>
      </c>
      <c r="D4711" s="711" t="s">
        <v>5883</v>
      </c>
      <c r="E4711" s="713">
        <v>578.37</v>
      </c>
    </row>
    <row r="4712" spans="1:5">
      <c r="A4712" s="712">
        <v>93067</v>
      </c>
      <c r="B4712" s="711" t="s">
        <v>3806</v>
      </c>
      <c r="C4712" s="711" t="s">
        <v>269</v>
      </c>
      <c r="D4712" s="711" t="s">
        <v>5883</v>
      </c>
      <c r="E4712" s="713">
        <v>51.59</v>
      </c>
    </row>
    <row r="4713" spans="1:5">
      <c r="A4713" s="712">
        <v>93068</v>
      </c>
      <c r="B4713" s="711" t="s">
        <v>3807</v>
      </c>
      <c r="C4713" s="711" t="s">
        <v>269</v>
      </c>
      <c r="D4713" s="711" t="s">
        <v>5883</v>
      </c>
      <c r="E4713" s="713">
        <v>45.22</v>
      </c>
    </row>
    <row r="4714" spans="1:5">
      <c r="A4714" s="712">
        <v>93069</v>
      </c>
      <c r="B4714" s="711" t="s">
        <v>3808</v>
      </c>
      <c r="C4714" s="711" t="s">
        <v>269</v>
      </c>
      <c r="D4714" s="711" t="s">
        <v>5883</v>
      </c>
      <c r="E4714" s="713">
        <v>801.49</v>
      </c>
    </row>
    <row r="4715" spans="1:5">
      <c r="A4715" s="712">
        <v>93070</v>
      </c>
      <c r="B4715" s="711" t="s">
        <v>3809</v>
      </c>
      <c r="C4715" s="711" t="s">
        <v>269</v>
      </c>
      <c r="D4715" s="711" t="s">
        <v>5883</v>
      </c>
      <c r="E4715" s="713">
        <v>129.47</v>
      </c>
    </row>
    <row r="4716" spans="1:5">
      <c r="A4716" s="712">
        <v>93071</v>
      </c>
      <c r="B4716" s="711" t="s">
        <v>3810</v>
      </c>
      <c r="C4716" s="711" t="s">
        <v>269</v>
      </c>
      <c r="D4716" s="711" t="s">
        <v>5883</v>
      </c>
      <c r="E4716" s="713">
        <v>120.27</v>
      </c>
    </row>
    <row r="4717" spans="1:5">
      <c r="A4717" s="712">
        <v>93072</v>
      </c>
      <c r="B4717" s="711" t="s">
        <v>3811</v>
      </c>
      <c r="C4717" s="711" t="s">
        <v>269</v>
      </c>
      <c r="D4717" s="711" t="s">
        <v>5883</v>
      </c>
      <c r="E4717" s="714">
        <v>1057.42</v>
      </c>
    </row>
    <row r="4718" spans="1:5">
      <c r="A4718" s="712">
        <v>93073</v>
      </c>
      <c r="B4718" s="711" t="s">
        <v>3812</v>
      </c>
      <c r="C4718" s="711" t="s">
        <v>269</v>
      </c>
      <c r="D4718" s="711" t="s">
        <v>5883</v>
      </c>
      <c r="E4718" s="713">
        <v>58.7</v>
      </c>
    </row>
    <row r="4719" spans="1:5">
      <c r="A4719" s="712">
        <v>93074</v>
      </c>
      <c r="B4719" s="711" t="s">
        <v>3813</v>
      </c>
      <c r="C4719" s="711" t="s">
        <v>269</v>
      </c>
      <c r="D4719" s="711" t="s">
        <v>5883</v>
      </c>
      <c r="E4719" s="713">
        <v>9.3800000000000008</v>
      </c>
    </row>
    <row r="4720" spans="1:5">
      <c r="A4720" s="712">
        <v>93075</v>
      </c>
      <c r="B4720" s="711" t="s">
        <v>3814</v>
      </c>
      <c r="C4720" s="711" t="s">
        <v>269</v>
      </c>
      <c r="D4720" s="711" t="s">
        <v>5883</v>
      </c>
      <c r="E4720" s="713">
        <v>15.45</v>
      </c>
    </row>
    <row r="4721" spans="1:5">
      <c r="A4721" s="712">
        <v>93076</v>
      </c>
      <c r="B4721" s="711" t="s">
        <v>3815</v>
      </c>
      <c r="C4721" s="711" t="s">
        <v>269</v>
      </c>
      <c r="D4721" s="711" t="s">
        <v>5883</v>
      </c>
      <c r="E4721" s="713">
        <v>15.03</v>
      </c>
    </row>
    <row r="4722" spans="1:5">
      <c r="A4722" s="712">
        <v>93077</v>
      </c>
      <c r="B4722" s="711" t="s">
        <v>3816</v>
      </c>
      <c r="C4722" s="711" t="s">
        <v>269</v>
      </c>
      <c r="D4722" s="711" t="s">
        <v>5883</v>
      </c>
      <c r="E4722" s="713">
        <v>21.85</v>
      </c>
    </row>
    <row r="4723" spans="1:5">
      <c r="A4723" s="712">
        <v>93078</v>
      </c>
      <c r="B4723" s="711" t="s">
        <v>3817</v>
      </c>
      <c r="C4723" s="711" t="s">
        <v>269</v>
      </c>
      <c r="D4723" s="711" t="s">
        <v>5883</v>
      </c>
      <c r="E4723" s="713">
        <v>23.63</v>
      </c>
    </row>
    <row r="4724" spans="1:5">
      <c r="A4724" s="712">
        <v>93079</v>
      </c>
      <c r="B4724" s="711" t="s">
        <v>3818</v>
      </c>
      <c r="C4724" s="711" t="s">
        <v>269</v>
      </c>
      <c r="D4724" s="711" t="s">
        <v>5883</v>
      </c>
      <c r="E4724" s="713">
        <v>20.92</v>
      </c>
    </row>
    <row r="4725" spans="1:5">
      <c r="A4725" s="712">
        <v>93080</v>
      </c>
      <c r="B4725" s="711" t="s">
        <v>3819</v>
      </c>
      <c r="C4725" s="711" t="s">
        <v>269</v>
      </c>
      <c r="D4725" s="711" t="s">
        <v>5883</v>
      </c>
      <c r="E4725" s="713">
        <v>6.13</v>
      </c>
    </row>
    <row r="4726" spans="1:5">
      <c r="A4726" s="712">
        <v>93081</v>
      </c>
      <c r="B4726" s="711" t="s">
        <v>3820</v>
      </c>
      <c r="C4726" s="711" t="s">
        <v>269</v>
      </c>
      <c r="D4726" s="711" t="s">
        <v>5883</v>
      </c>
      <c r="E4726" s="713">
        <v>13.83</v>
      </c>
    </row>
    <row r="4727" spans="1:5">
      <c r="A4727" s="712">
        <v>93082</v>
      </c>
      <c r="B4727" s="711" t="s">
        <v>3821</v>
      </c>
      <c r="C4727" s="711" t="s">
        <v>269</v>
      </c>
      <c r="D4727" s="711" t="s">
        <v>5883</v>
      </c>
      <c r="E4727" s="713">
        <v>16.899999999999999</v>
      </c>
    </row>
    <row r="4728" spans="1:5">
      <c r="A4728" s="712">
        <v>93083</v>
      </c>
      <c r="B4728" s="711" t="s">
        <v>3822</v>
      </c>
      <c r="C4728" s="711" t="s">
        <v>269</v>
      </c>
      <c r="D4728" s="711" t="s">
        <v>5883</v>
      </c>
      <c r="E4728" s="713">
        <v>316.35000000000002</v>
      </c>
    </row>
    <row r="4729" spans="1:5">
      <c r="A4729" s="712">
        <v>93084</v>
      </c>
      <c r="B4729" s="711" t="s">
        <v>3823</v>
      </c>
      <c r="C4729" s="711" t="s">
        <v>269</v>
      </c>
      <c r="D4729" s="711" t="s">
        <v>5883</v>
      </c>
      <c r="E4729" s="713">
        <v>9.9600000000000009</v>
      </c>
    </row>
    <row r="4730" spans="1:5">
      <c r="A4730" s="712">
        <v>93085</v>
      </c>
      <c r="B4730" s="711" t="s">
        <v>3824</v>
      </c>
      <c r="C4730" s="711" t="s">
        <v>269</v>
      </c>
      <c r="D4730" s="711" t="s">
        <v>5883</v>
      </c>
      <c r="E4730" s="713">
        <v>9.32</v>
      </c>
    </row>
    <row r="4731" spans="1:5">
      <c r="A4731" s="712">
        <v>93086</v>
      </c>
      <c r="B4731" s="711" t="s">
        <v>3825</v>
      </c>
      <c r="C4731" s="711" t="s">
        <v>269</v>
      </c>
      <c r="D4731" s="711" t="s">
        <v>5883</v>
      </c>
      <c r="E4731" s="713">
        <v>367.35</v>
      </c>
    </row>
    <row r="4732" spans="1:5">
      <c r="A4732" s="712">
        <v>93087</v>
      </c>
      <c r="B4732" s="711" t="s">
        <v>3826</v>
      </c>
      <c r="C4732" s="711" t="s">
        <v>269</v>
      </c>
      <c r="D4732" s="711" t="s">
        <v>5883</v>
      </c>
      <c r="E4732" s="713">
        <v>15.03</v>
      </c>
    </row>
    <row r="4733" spans="1:5">
      <c r="A4733" s="712">
        <v>93088</v>
      </c>
      <c r="B4733" s="711" t="s">
        <v>3827</v>
      </c>
      <c r="C4733" s="711" t="s">
        <v>269</v>
      </c>
      <c r="D4733" s="711" t="s">
        <v>5883</v>
      </c>
      <c r="E4733" s="713">
        <v>17.59</v>
      </c>
    </row>
    <row r="4734" spans="1:5">
      <c r="A4734" s="712">
        <v>93089</v>
      </c>
      <c r="B4734" s="711" t="s">
        <v>3828</v>
      </c>
      <c r="C4734" s="711" t="s">
        <v>269</v>
      </c>
      <c r="D4734" s="711" t="s">
        <v>5883</v>
      </c>
      <c r="E4734" s="713">
        <v>33.630000000000003</v>
      </c>
    </row>
    <row r="4735" spans="1:5">
      <c r="A4735" s="712">
        <v>93090</v>
      </c>
      <c r="B4735" s="711" t="s">
        <v>3829</v>
      </c>
      <c r="C4735" s="711" t="s">
        <v>269</v>
      </c>
      <c r="D4735" s="711" t="s">
        <v>5883</v>
      </c>
      <c r="E4735" s="713">
        <v>13.77</v>
      </c>
    </row>
    <row r="4736" spans="1:5">
      <c r="A4736" s="712">
        <v>93091</v>
      </c>
      <c r="B4736" s="711" t="s">
        <v>3830</v>
      </c>
      <c r="C4736" s="711" t="s">
        <v>269</v>
      </c>
      <c r="D4736" s="711" t="s">
        <v>5883</v>
      </c>
      <c r="E4736" s="713">
        <v>12.26</v>
      </c>
    </row>
    <row r="4737" spans="1:5">
      <c r="A4737" s="712">
        <v>93092</v>
      </c>
      <c r="B4737" s="711" t="s">
        <v>3831</v>
      </c>
      <c r="C4737" s="711" t="s">
        <v>269</v>
      </c>
      <c r="D4737" s="711" t="s">
        <v>5883</v>
      </c>
      <c r="E4737" s="713">
        <v>403.83</v>
      </c>
    </row>
    <row r="4738" spans="1:5">
      <c r="A4738" s="712">
        <v>93093</v>
      </c>
      <c r="B4738" s="711" t="s">
        <v>3832</v>
      </c>
      <c r="C4738" s="711" t="s">
        <v>269</v>
      </c>
      <c r="D4738" s="711" t="s">
        <v>5883</v>
      </c>
      <c r="E4738" s="713">
        <v>23.28</v>
      </c>
    </row>
    <row r="4739" spans="1:5">
      <c r="A4739" s="712">
        <v>93094</v>
      </c>
      <c r="B4739" s="711" t="s">
        <v>3833</v>
      </c>
      <c r="C4739" s="711" t="s">
        <v>269</v>
      </c>
      <c r="D4739" s="711" t="s">
        <v>5883</v>
      </c>
      <c r="E4739" s="713">
        <v>57.29</v>
      </c>
    </row>
    <row r="4740" spans="1:5">
      <c r="A4740" s="712">
        <v>93095</v>
      </c>
      <c r="B4740" s="711" t="s">
        <v>3834</v>
      </c>
      <c r="C4740" s="711" t="s">
        <v>269</v>
      </c>
      <c r="D4740" s="711" t="s">
        <v>5883</v>
      </c>
      <c r="E4740" s="713">
        <v>43.39</v>
      </c>
    </row>
    <row r="4741" spans="1:5">
      <c r="A4741" s="712">
        <v>93096</v>
      </c>
      <c r="B4741" s="711" t="s">
        <v>3835</v>
      </c>
      <c r="C4741" s="711" t="s">
        <v>269</v>
      </c>
      <c r="D4741" s="711" t="s">
        <v>5883</v>
      </c>
      <c r="E4741" s="713">
        <v>61.76</v>
      </c>
    </row>
    <row r="4742" spans="1:5">
      <c r="A4742" s="712">
        <v>93097</v>
      </c>
      <c r="B4742" s="711" t="s">
        <v>3836</v>
      </c>
      <c r="C4742" s="711" t="s">
        <v>269</v>
      </c>
      <c r="D4742" s="711" t="s">
        <v>5883</v>
      </c>
      <c r="E4742" s="713">
        <v>9.57</v>
      </c>
    </row>
    <row r="4743" spans="1:5">
      <c r="A4743" s="712">
        <v>93098</v>
      </c>
      <c r="B4743" s="711" t="s">
        <v>3837</v>
      </c>
      <c r="C4743" s="711" t="s">
        <v>269</v>
      </c>
      <c r="D4743" s="711" t="s">
        <v>5883</v>
      </c>
      <c r="E4743" s="713">
        <v>15.64</v>
      </c>
    </row>
    <row r="4744" spans="1:5">
      <c r="A4744" s="712">
        <v>93099</v>
      </c>
      <c r="B4744" s="711" t="s">
        <v>3838</v>
      </c>
      <c r="C4744" s="711" t="s">
        <v>269</v>
      </c>
      <c r="D4744" s="711" t="s">
        <v>5883</v>
      </c>
      <c r="E4744" s="713">
        <v>17.14</v>
      </c>
    </row>
    <row r="4745" spans="1:5">
      <c r="A4745" s="712">
        <v>93100</v>
      </c>
      <c r="B4745" s="711" t="s">
        <v>3839</v>
      </c>
      <c r="C4745" s="711" t="s">
        <v>269</v>
      </c>
      <c r="D4745" s="711" t="s">
        <v>5883</v>
      </c>
      <c r="E4745" s="713">
        <v>23.96</v>
      </c>
    </row>
    <row r="4746" spans="1:5">
      <c r="A4746" s="712">
        <v>93101</v>
      </c>
      <c r="B4746" s="711" t="s">
        <v>3840</v>
      </c>
      <c r="C4746" s="711" t="s">
        <v>269</v>
      </c>
      <c r="D4746" s="711" t="s">
        <v>5883</v>
      </c>
      <c r="E4746" s="713">
        <v>25.74</v>
      </c>
    </row>
    <row r="4747" spans="1:5">
      <c r="A4747" s="712">
        <v>93102</v>
      </c>
      <c r="B4747" s="711" t="s">
        <v>3841</v>
      </c>
      <c r="C4747" s="711" t="s">
        <v>269</v>
      </c>
      <c r="D4747" s="711" t="s">
        <v>5883</v>
      </c>
      <c r="E4747" s="713">
        <v>22.84</v>
      </c>
    </row>
    <row r="4748" spans="1:5">
      <c r="A4748" s="712">
        <v>93103</v>
      </c>
      <c r="B4748" s="711" t="s">
        <v>3842</v>
      </c>
      <c r="C4748" s="711" t="s">
        <v>269</v>
      </c>
      <c r="D4748" s="711" t="s">
        <v>5883</v>
      </c>
      <c r="E4748" s="713">
        <v>6.28</v>
      </c>
    </row>
    <row r="4749" spans="1:5">
      <c r="A4749" s="712">
        <v>93104</v>
      </c>
      <c r="B4749" s="711" t="s">
        <v>3843</v>
      </c>
      <c r="C4749" s="711" t="s">
        <v>269</v>
      </c>
      <c r="D4749" s="711" t="s">
        <v>5883</v>
      </c>
      <c r="E4749" s="713">
        <v>13.98</v>
      </c>
    </row>
    <row r="4750" spans="1:5">
      <c r="A4750" s="712">
        <v>93105</v>
      </c>
      <c r="B4750" s="711" t="s">
        <v>3844</v>
      </c>
      <c r="C4750" s="711" t="s">
        <v>269</v>
      </c>
      <c r="D4750" s="711" t="s">
        <v>5883</v>
      </c>
      <c r="E4750" s="713">
        <v>17.05</v>
      </c>
    </row>
    <row r="4751" spans="1:5">
      <c r="A4751" s="712">
        <v>93106</v>
      </c>
      <c r="B4751" s="711" t="s">
        <v>3845</v>
      </c>
      <c r="C4751" s="711" t="s">
        <v>269</v>
      </c>
      <c r="D4751" s="711" t="s">
        <v>5883</v>
      </c>
      <c r="E4751" s="713">
        <v>316.5</v>
      </c>
    </row>
    <row r="4752" spans="1:5">
      <c r="A4752" s="712">
        <v>93107</v>
      </c>
      <c r="B4752" s="711" t="s">
        <v>3846</v>
      </c>
      <c r="C4752" s="711" t="s">
        <v>269</v>
      </c>
      <c r="D4752" s="711" t="s">
        <v>5883</v>
      </c>
      <c r="E4752" s="713">
        <v>11.34</v>
      </c>
    </row>
    <row r="4753" spans="1:5">
      <c r="A4753" s="712">
        <v>93108</v>
      </c>
      <c r="B4753" s="711" t="s">
        <v>3847</v>
      </c>
      <c r="C4753" s="711" t="s">
        <v>269</v>
      </c>
      <c r="D4753" s="711" t="s">
        <v>5883</v>
      </c>
      <c r="E4753" s="713">
        <v>10.7</v>
      </c>
    </row>
    <row r="4754" spans="1:5">
      <c r="A4754" s="712">
        <v>93109</v>
      </c>
      <c r="B4754" s="711" t="s">
        <v>3848</v>
      </c>
      <c r="C4754" s="711" t="s">
        <v>269</v>
      </c>
      <c r="D4754" s="711" t="s">
        <v>5883</v>
      </c>
      <c r="E4754" s="713">
        <v>368.73</v>
      </c>
    </row>
    <row r="4755" spans="1:5">
      <c r="A4755" s="712">
        <v>93110</v>
      </c>
      <c r="B4755" s="711" t="s">
        <v>3849</v>
      </c>
      <c r="C4755" s="711" t="s">
        <v>269</v>
      </c>
      <c r="D4755" s="711" t="s">
        <v>5883</v>
      </c>
      <c r="E4755" s="713">
        <v>16.41</v>
      </c>
    </row>
    <row r="4756" spans="1:5">
      <c r="A4756" s="712">
        <v>93111</v>
      </c>
      <c r="B4756" s="711" t="s">
        <v>3850</v>
      </c>
      <c r="C4756" s="711" t="s">
        <v>269</v>
      </c>
      <c r="D4756" s="711" t="s">
        <v>5883</v>
      </c>
      <c r="E4756" s="713">
        <v>18.79</v>
      </c>
    </row>
    <row r="4757" spans="1:5">
      <c r="A4757" s="712">
        <v>93112</v>
      </c>
      <c r="B4757" s="711" t="s">
        <v>3851</v>
      </c>
      <c r="C4757" s="711" t="s">
        <v>269</v>
      </c>
      <c r="D4757" s="711" t="s">
        <v>5883</v>
      </c>
      <c r="E4757" s="713">
        <v>35.01</v>
      </c>
    </row>
    <row r="4758" spans="1:5">
      <c r="A4758" s="712">
        <v>93113</v>
      </c>
      <c r="B4758" s="711" t="s">
        <v>3852</v>
      </c>
      <c r="C4758" s="711" t="s">
        <v>269</v>
      </c>
      <c r="D4758" s="711" t="s">
        <v>5883</v>
      </c>
      <c r="E4758" s="713">
        <v>16.28</v>
      </c>
    </row>
    <row r="4759" spans="1:5">
      <c r="A4759" s="712">
        <v>93114</v>
      </c>
      <c r="B4759" s="711" t="s">
        <v>3853</v>
      </c>
      <c r="C4759" s="711" t="s">
        <v>269</v>
      </c>
      <c r="D4759" s="711" t="s">
        <v>5883</v>
      </c>
      <c r="E4759" s="713">
        <v>25.79</v>
      </c>
    </row>
    <row r="4760" spans="1:5">
      <c r="A4760" s="712">
        <v>93115</v>
      </c>
      <c r="B4760" s="711" t="s">
        <v>3854</v>
      </c>
      <c r="C4760" s="711" t="s">
        <v>269</v>
      </c>
      <c r="D4760" s="711" t="s">
        <v>5883</v>
      </c>
      <c r="E4760" s="713">
        <v>59.8</v>
      </c>
    </row>
    <row r="4761" spans="1:5">
      <c r="A4761" s="712">
        <v>93116</v>
      </c>
      <c r="B4761" s="711" t="s">
        <v>3855</v>
      </c>
      <c r="C4761" s="711" t="s">
        <v>269</v>
      </c>
      <c r="D4761" s="711" t="s">
        <v>5883</v>
      </c>
      <c r="E4761" s="713">
        <v>406.34</v>
      </c>
    </row>
    <row r="4762" spans="1:5">
      <c r="A4762" s="712">
        <v>93117</v>
      </c>
      <c r="B4762" s="711" t="s">
        <v>3856</v>
      </c>
      <c r="C4762" s="711" t="s">
        <v>269</v>
      </c>
      <c r="D4762" s="711" t="s">
        <v>5883</v>
      </c>
      <c r="E4762" s="713">
        <v>43.62</v>
      </c>
    </row>
    <row r="4763" spans="1:5">
      <c r="A4763" s="712">
        <v>93118</v>
      </c>
      <c r="B4763" s="711" t="s">
        <v>3857</v>
      </c>
      <c r="C4763" s="711" t="s">
        <v>269</v>
      </c>
      <c r="D4763" s="711" t="s">
        <v>5883</v>
      </c>
      <c r="E4763" s="713">
        <v>64.540000000000006</v>
      </c>
    </row>
    <row r="4764" spans="1:5">
      <c r="A4764" s="712">
        <v>93119</v>
      </c>
      <c r="B4764" s="711" t="s">
        <v>3858</v>
      </c>
      <c r="C4764" s="711" t="s">
        <v>269</v>
      </c>
      <c r="D4764" s="711" t="s">
        <v>5883</v>
      </c>
      <c r="E4764" s="713">
        <v>12.74</v>
      </c>
    </row>
    <row r="4765" spans="1:5">
      <c r="A4765" s="712">
        <v>93120</v>
      </c>
      <c r="B4765" s="711" t="s">
        <v>3859</v>
      </c>
      <c r="C4765" s="711" t="s">
        <v>269</v>
      </c>
      <c r="D4765" s="711" t="s">
        <v>5883</v>
      </c>
      <c r="E4765" s="713">
        <v>19.559999999999999</v>
      </c>
    </row>
    <row r="4766" spans="1:5">
      <c r="A4766" s="712">
        <v>93121</v>
      </c>
      <c r="B4766" s="711" t="s">
        <v>3860</v>
      </c>
      <c r="C4766" s="711" t="s">
        <v>269</v>
      </c>
      <c r="D4766" s="711" t="s">
        <v>5883</v>
      </c>
      <c r="E4766" s="713">
        <v>21.34</v>
      </c>
    </row>
    <row r="4767" spans="1:5">
      <c r="A4767" s="712">
        <v>93122</v>
      </c>
      <c r="B4767" s="711" t="s">
        <v>3861</v>
      </c>
      <c r="C4767" s="711" t="s">
        <v>269</v>
      </c>
      <c r="D4767" s="711" t="s">
        <v>5883</v>
      </c>
      <c r="E4767" s="713">
        <v>18.64</v>
      </c>
    </row>
    <row r="4768" spans="1:5">
      <c r="A4768" s="712">
        <v>93123</v>
      </c>
      <c r="B4768" s="711" t="s">
        <v>3862</v>
      </c>
      <c r="C4768" s="711" t="s">
        <v>269</v>
      </c>
      <c r="D4768" s="711" t="s">
        <v>5883</v>
      </c>
      <c r="E4768" s="713">
        <v>40.799999999999997</v>
      </c>
    </row>
    <row r="4769" spans="1:5">
      <c r="A4769" s="712">
        <v>93124</v>
      </c>
      <c r="B4769" s="711" t="s">
        <v>3863</v>
      </c>
      <c r="C4769" s="711" t="s">
        <v>269</v>
      </c>
      <c r="D4769" s="711" t="s">
        <v>5883</v>
      </c>
      <c r="E4769" s="713">
        <v>64.010000000000005</v>
      </c>
    </row>
    <row r="4770" spans="1:5">
      <c r="A4770" s="712">
        <v>93125</v>
      </c>
      <c r="B4770" s="711" t="s">
        <v>3864</v>
      </c>
      <c r="C4770" s="711" t="s">
        <v>269</v>
      </c>
      <c r="D4770" s="711" t="s">
        <v>5883</v>
      </c>
      <c r="E4770" s="713">
        <v>93.05</v>
      </c>
    </row>
    <row r="4771" spans="1:5">
      <c r="A4771" s="712">
        <v>93126</v>
      </c>
      <c r="B4771" s="711" t="s">
        <v>3865</v>
      </c>
      <c r="C4771" s="711" t="s">
        <v>269</v>
      </c>
      <c r="D4771" s="711" t="s">
        <v>5883</v>
      </c>
      <c r="E4771" s="713">
        <v>205.78</v>
      </c>
    </row>
    <row r="4772" spans="1:5">
      <c r="A4772" s="712">
        <v>93133</v>
      </c>
      <c r="B4772" s="711" t="s">
        <v>3866</v>
      </c>
      <c r="C4772" s="711" t="s">
        <v>269</v>
      </c>
      <c r="D4772" s="711" t="s">
        <v>5883</v>
      </c>
      <c r="E4772" s="713">
        <v>14.77</v>
      </c>
    </row>
    <row r="4773" spans="1:5">
      <c r="A4773" s="712">
        <v>94465</v>
      </c>
      <c r="B4773" s="711" t="s">
        <v>3867</v>
      </c>
      <c r="C4773" s="711" t="s">
        <v>269</v>
      </c>
      <c r="D4773" s="711" t="s">
        <v>5884</v>
      </c>
      <c r="E4773" s="713">
        <v>32.81</v>
      </c>
    </row>
    <row r="4774" spans="1:5">
      <c r="A4774" s="712">
        <v>94466</v>
      </c>
      <c r="B4774" s="711" t="s">
        <v>3868</v>
      </c>
      <c r="C4774" s="711" t="s">
        <v>269</v>
      </c>
      <c r="D4774" s="711" t="s">
        <v>5884</v>
      </c>
      <c r="E4774" s="713">
        <v>32.82</v>
      </c>
    </row>
    <row r="4775" spans="1:5">
      <c r="A4775" s="712">
        <v>94467</v>
      </c>
      <c r="B4775" s="711" t="s">
        <v>3869</v>
      </c>
      <c r="C4775" s="711" t="s">
        <v>269</v>
      </c>
      <c r="D4775" s="711" t="s">
        <v>5884</v>
      </c>
      <c r="E4775" s="713">
        <v>49.01</v>
      </c>
    </row>
    <row r="4776" spans="1:5">
      <c r="A4776" s="712">
        <v>94468</v>
      </c>
      <c r="B4776" s="711" t="s">
        <v>3870</v>
      </c>
      <c r="C4776" s="711" t="s">
        <v>269</v>
      </c>
      <c r="D4776" s="711" t="s">
        <v>5884</v>
      </c>
      <c r="E4776" s="713">
        <v>43.26</v>
      </c>
    </row>
    <row r="4777" spans="1:5">
      <c r="A4777" s="712">
        <v>94469</v>
      </c>
      <c r="B4777" s="711" t="s">
        <v>3871</v>
      </c>
      <c r="C4777" s="711" t="s">
        <v>269</v>
      </c>
      <c r="D4777" s="711" t="s">
        <v>5884</v>
      </c>
      <c r="E4777" s="713">
        <v>70.569999999999993</v>
      </c>
    </row>
    <row r="4778" spans="1:5">
      <c r="A4778" s="712">
        <v>94470</v>
      </c>
      <c r="B4778" s="711" t="s">
        <v>3872</v>
      </c>
      <c r="C4778" s="711" t="s">
        <v>269</v>
      </c>
      <c r="D4778" s="711" t="s">
        <v>5884</v>
      </c>
      <c r="E4778" s="713">
        <v>65.45</v>
      </c>
    </row>
    <row r="4779" spans="1:5">
      <c r="A4779" s="712">
        <v>94471</v>
      </c>
      <c r="B4779" s="711" t="s">
        <v>3873</v>
      </c>
      <c r="C4779" s="711" t="s">
        <v>269</v>
      </c>
      <c r="D4779" s="711" t="s">
        <v>5884</v>
      </c>
      <c r="E4779" s="713">
        <v>47.41</v>
      </c>
    </row>
    <row r="4780" spans="1:5">
      <c r="A4780" s="712">
        <v>94472</v>
      </c>
      <c r="B4780" s="711" t="s">
        <v>3874</v>
      </c>
      <c r="C4780" s="711" t="s">
        <v>269</v>
      </c>
      <c r="D4780" s="711" t="s">
        <v>5884</v>
      </c>
      <c r="E4780" s="713">
        <v>48.69</v>
      </c>
    </row>
    <row r="4781" spans="1:5">
      <c r="A4781" s="712">
        <v>94473</v>
      </c>
      <c r="B4781" s="711" t="s">
        <v>3875</v>
      </c>
      <c r="C4781" s="711" t="s">
        <v>269</v>
      </c>
      <c r="D4781" s="711" t="s">
        <v>5884</v>
      </c>
      <c r="E4781" s="713">
        <v>70.31</v>
      </c>
    </row>
    <row r="4782" spans="1:5">
      <c r="A4782" s="712">
        <v>94474</v>
      </c>
      <c r="B4782" s="711" t="s">
        <v>3876</v>
      </c>
      <c r="C4782" s="711" t="s">
        <v>269</v>
      </c>
      <c r="D4782" s="711" t="s">
        <v>5884</v>
      </c>
      <c r="E4782" s="713">
        <v>75.94</v>
      </c>
    </row>
    <row r="4783" spans="1:5">
      <c r="A4783" s="712">
        <v>94475</v>
      </c>
      <c r="B4783" s="711" t="s">
        <v>3877</v>
      </c>
      <c r="C4783" s="711" t="s">
        <v>269</v>
      </c>
      <c r="D4783" s="711" t="s">
        <v>5884</v>
      </c>
      <c r="E4783" s="713">
        <v>96.06</v>
      </c>
    </row>
    <row r="4784" spans="1:5">
      <c r="A4784" s="712">
        <v>94476</v>
      </c>
      <c r="B4784" s="711" t="s">
        <v>3878</v>
      </c>
      <c r="C4784" s="711" t="s">
        <v>269</v>
      </c>
      <c r="D4784" s="711" t="s">
        <v>5884</v>
      </c>
      <c r="E4784" s="713">
        <v>106.91</v>
      </c>
    </row>
    <row r="4785" spans="1:5">
      <c r="A4785" s="712">
        <v>94477</v>
      </c>
      <c r="B4785" s="711" t="s">
        <v>3879</v>
      </c>
      <c r="C4785" s="711" t="s">
        <v>269</v>
      </c>
      <c r="D4785" s="711" t="s">
        <v>5884</v>
      </c>
      <c r="E4785" s="713">
        <v>63.12</v>
      </c>
    </row>
    <row r="4786" spans="1:5">
      <c r="A4786" s="712">
        <v>94478</v>
      </c>
      <c r="B4786" s="711" t="s">
        <v>3880</v>
      </c>
      <c r="C4786" s="711" t="s">
        <v>269</v>
      </c>
      <c r="D4786" s="711" t="s">
        <v>5884</v>
      </c>
      <c r="E4786" s="713">
        <v>96.49</v>
      </c>
    </row>
    <row r="4787" spans="1:5">
      <c r="A4787" s="712">
        <v>94479</v>
      </c>
      <c r="B4787" s="711" t="s">
        <v>3881</v>
      </c>
      <c r="C4787" s="711" t="s">
        <v>269</v>
      </c>
      <c r="D4787" s="711" t="s">
        <v>5884</v>
      </c>
      <c r="E4787" s="713">
        <v>126.99</v>
      </c>
    </row>
    <row r="4788" spans="1:5">
      <c r="A4788" s="712">
        <v>94606</v>
      </c>
      <c r="B4788" s="711" t="s">
        <v>3882</v>
      </c>
      <c r="C4788" s="711" t="s">
        <v>269</v>
      </c>
      <c r="D4788" s="711" t="s">
        <v>5883</v>
      </c>
      <c r="E4788" s="713">
        <v>57.22</v>
      </c>
    </row>
    <row r="4789" spans="1:5">
      <c r="A4789" s="712">
        <v>94608</v>
      </c>
      <c r="B4789" s="711" t="s">
        <v>3883</v>
      </c>
      <c r="C4789" s="711" t="s">
        <v>269</v>
      </c>
      <c r="D4789" s="711" t="s">
        <v>5883</v>
      </c>
      <c r="E4789" s="713">
        <v>138.1</v>
      </c>
    </row>
    <row r="4790" spans="1:5">
      <c r="A4790" s="712">
        <v>94610</v>
      </c>
      <c r="B4790" s="711" t="s">
        <v>3884</v>
      </c>
      <c r="C4790" s="711" t="s">
        <v>269</v>
      </c>
      <c r="D4790" s="711" t="s">
        <v>5883</v>
      </c>
      <c r="E4790" s="713">
        <v>204.45</v>
      </c>
    </row>
    <row r="4791" spans="1:5">
      <c r="A4791" s="712">
        <v>94612</v>
      </c>
      <c r="B4791" s="711" t="s">
        <v>3885</v>
      </c>
      <c r="C4791" s="711" t="s">
        <v>269</v>
      </c>
      <c r="D4791" s="711" t="s">
        <v>5883</v>
      </c>
      <c r="E4791" s="713">
        <v>286.10000000000002</v>
      </c>
    </row>
    <row r="4792" spans="1:5">
      <c r="A4792" s="712">
        <v>94614</v>
      </c>
      <c r="B4792" s="711" t="s">
        <v>3886</v>
      </c>
      <c r="C4792" s="711" t="s">
        <v>269</v>
      </c>
      <c r="D4792" s="711" t="s">
        <v>5883</v>
      </c>
      <c r="E4792" s="713">
        <v>96.46</v>
      </c>
    </row>
    <row r="4793" spans="1:5">
      <c r="A4793" s="712">
        <v>94615</v>
      </c>
      <c r="B4793" s="711" t="s">
        <v>3887</v>
      </c>
      <c r="C4793" s="711" t="s">
        <v>269</v>
      </c>
      <c r="D4793" s="711" t="s">
        <v>5883</v>
      </c>
      <c r="E4793" s="713">
        <v>109.15</v>
      </c>
    </row>
    <row r="4794" spans="1:5">
      <c r="A4794" s="712">
        <v>94616</v>
      </c>
      <c r="B4794" s="711" t="s">
        <v>3888</v>
      </c>
      <c r="C4794" s="711" t="s">
        <v>269</v>
      </c>
      <c r="D4794" s="711" t="s">
        <v>5883</v>
      </c>
      <c r="E4794" s="713">
        <v>263.33</v>
      </c>
    </row>
    <row r="4795" spans="1:5">
      <c r="A4795" s="712">
        <v>94617</v>
      </c>
      <c r="B4795" s="711" t="s">
        <v>3889</v>
      </c>
      <c r="C4795" s="711" t="s">
        <v>269</v>
      </c>
      <c r="D4795" s="711" t="s">
        <v>5883</v>
      </c>
      <c r="E4795" s="713">
        <v>219.19</v>
      </c>
    </row>
    <row r="4796" spans="1:5">
      <c r="A4796" s="712">
        <v>94618</v>
      </c>
      <c r="B4796" s="711" t="s">
        <v>3890</v>
      </c>
      <c r="C4796" s="711" t="s">
        <v>269</v>
      </c>
      <c r="D4796" s="711" t="s">
        <v>5883</v>
      </c>
      <c r="E4796" s="713">
        <v>258.87</v>
      </c>
    </row>
    <row r="4797" spans="1:5">
      <c r="A4797" s="712">
        <v>94620</v>
      </c>
      <c r="B4797" s="711" t="s">
        <v>3891</v>
      </c>
      <c r="C4797" s="711" t="s">
        <v>269</v>
      </c>
      <c r="D4797" s="711" t="s">
        <v>5883</v>
      </c>
      <c r="E4797" s="713">
        <v>589.09</v>
      </c>
    </row>
    <row r="4798" spans="1:5">
      <c r="A4798" s="712">
        <v>94622</v>
      </c>
      <c r="B4798" s="711" t="s">
        <v>3892</v>
      </c>
      <c r="C4798" s="711" t="s">
        <v>269</v>
      </c>
      <c r="D4798" s="711" t="s">
        <v>5883</v>
      </c>
      <c r="E4798" s="713">
        <v>140.78</v>
      </c>
    </row>
    <row r="4799" spans="1:5">
      <c r="A4799" s="712">
        <v>94623</v>
      </c>
      <c r="B4799" s="711" t="s">
        <v>3893</v>
      </c>
      <c r="C4799" s="711" t="s">
        <v>269</v>
      </c>
      <c r="D4799" s="711" t="s">
        <v>5883</v>
      </c>
      <c r="E4799" s="713">
        <v>326.39999999999998</v>
      </c>
    </row>
    <row r="4800" spans="1:5">
      <c r="A4800" s="712">
        <v>94624</v>
      </c>
      <c r="B4800" s="711" t="s">
        <v>3894</v>
      </c>
      <c r="C4800" s="711" t="s">
        <v>269</v>
      </c>
      <c r="D4800" s="711" t="s">
        <v>5883</v>
      </c>
      <c r="E4800" s="713">
        <v>495.18</v>
      </c>
    </row>
    <row r="4801" spans="1:5">
      <c r="A4801" s="712">
        <v>94625</v>
      </c>
      <c r="B4801" s="711" t="s">
        <v>3895</v>
      </c>
      <c r="C4801" s="711" t="s">
        <v>269</v>
      </c>
      <c r="D4801" s="711" t="s">
        <v>5883</v>
      </c>
      <c r="E4801" s="714">
        <v>1026.31</v>
      </c>
    </row>
    <row r="4802" spans="1:5">
      <c r="A4802" s="712">
        <v>94656</v>
      </c>
      <c r="B4802" s="711" t="s">
        <v>3896</v>
      </c>
      <c r="C4802" s="711" t="s">
        <v>269</v>
      </c>
      <c r="D4802" s="711" t="s">
        <v>5884</v>
      </c>
      <c r="E4802" s="713">
        <v>5.52</v>
      </c>
    </row>
    <row r="4803" spans="1:5">
      <c r="A4803" s="712">
        <v>94657</v>
      </c>
      <c r="B4803" s="711" t="s">
        <v>3897</v>
      </c>
      <c r="C4803" s="711" t="s">
        <v>269</v>
      </c>
      <c r="D4803" s="711" t="s">
        <v>5884</v>
      </c>
      <c r="E4803" s="713">
        <v>5.42</v>
      </c>
    </row>
    <row r="4804" spans="1:5">
      <c r="A4804" s="712">
        <v>94658</v>
      </c>
      <c r="B4804" s="711" t="s">
        <v>3898</v>
      </c>
      <c r="C4804" s="711" t="s">
        <v>269</v>
      </c>
      <c r="D4804" s="711" t="s">
        <v>5884</v>
      </c>
      <c r="E4804" s="713">
        <v>6.52</v>
      </c>
    </row>
    <row r="4805" spans="1:5">
      <c r="A4805" s="712">
        <v>94659</v>
      </c>
      <c r="B4805" s="711" t="s">
        <v>3899</v>
      </c>
      <c r="C4805" s="711" t="s">
        <v>269</v>
      </c>
      <c r="D4805" s="711" t="s">
        <v>5884</v>
      </c>
      <c r="E4805" s="713">
        <v>6.63</v>
      </c>
    </row>
    <row r="4806" spans="1:5">
      <c r="A4806" s="712">
        <v>94660</v>
      </c>
      <c r="B4806" s="711" t="s">
        <v>3900</v>
      </c>
      <c r="C4806" s="711" t="s">
        <v>269</v>
      </c>
      <c r="D4806" s="711" t="s">
        <v>5884</v>
      </c>
      <c r="E4806" s="713">
        <v>10.83</v>
      </c>
    </row>
    <row r="4807" spans="1:5">
      <c r="A4807" s="712">
        <v>94661</v>
      </c>
      <c r="B4807" s="711" t="s">
        <v>3901</v>
      </c>
      <c r="C4807" s="711" t="s">
        <v>269</v>
      </c>
      <c r="D4807" s="711" t="s">
        <v>5884</v>
      </c>
      <c r="E4807" s="713">
        <v>11.31</v>
      </c>
    </row>
    <row r="4808" spans="1:5">
      <c r="A4808" s="712">
        <v>94662</v>
      </c>
      <c r="B4808" s="711" t="s">
        <v>3902</v>
      </c>
      <c r="C4808" s="711" t="s">
        <v>269</v>
      </c>
      <c r="D4808" s="711" t="s">
        <v>5884</v>
      </c>
      <c r="E4808" s="713">
        <v>11.83</v>
      </c>
    </row>
    <row r="4809" spans="1:5">
      <c r="A4809" s="712">
        <v>94663</v>
      </c>
      <c r="B4809" s="711" t="s">
        <v>3903</v>
      </c>
      <c r="C4809" s="711" t="s">
        <v>269</v>
      </c>
      <c r="D4809" s="711" t="s">
        <v>5884</v>
      </c>
      <c r="E4809" s="713">
        <v>12.02</v>
      </c>
    </row>
    <row r="4810" spans="1:5">
      <c r="A4810" s="712">
        <v>94664</v>
      </c>
      <c r="B4810" s="711" t="s">
        <v>3904</v>
      </c>
      <c r="C4810" s="711" t="s">
        <v>269</v>
      </c>
      <c r="D4810" s="711" t="s">
        <v>5884</v>
      </c>
      <c r="E4810" s="713">
        <v>26.03</v>
      </c>
    </row>
    <row r="4811" spans="1:5">
      <c r="A4811" s="712">
        <v>94665</v>
      </c>
      <c r="B4811" s="711" t="s">
        <v>3905</v>
      </c>
      <c r="C4811" s="711" t="s">
        <v>269</v>
      </c>
      <c r="D4811" s="711" t="s">
        <v>5884</v>
      </c>
      <c r="E4811" s="713">
        <v>26.01</v>
      </c>
    </row>
    <row r="4812" spans="1:5">
      <c r="A4812" s="712">
        <v>94666</v>
      </c>
      <c r="B4812" s="711" t="s">
        <v>3906</v>
      </c>
      <c r="C4812" s="711" t="s">
        <v>269</v>
      </c>
      <c r="D4812" s="711" t="s">
        <v>5884</v>
      </c>
      <c r="E4812" s="713">
        <v>31.76</v>
      </c>
    </row>
    <row r="4813" spans="1:5">
      <c r="A4813" s="712">
        <v>94667</v>
      </c>
      <c r="B4813" s="711" t="s">
        <v>3907</v>
      </c>
      <c r="C4813" s="711" t="s">
        <v>269</v>
      </c>
      <c r="D4813" s="711" t="s">
        <v>5884</v>
      </c>
      <c r="E4813" s="713">
        <v>35.340000000000003</v>
      </c>
    </row>
    <row r="4814" spans="1:5">
      <c r="A4814" s="712">
        <v>94668</v>
      </c>
      <c r="B4814" s="711" t="s">
        <v>3908</v>
      </c>
      <c r="C4814" s="711" t="s">
        <v>269</v>
      </c>
      <c r="D4814" s="711" t="s">
        <v>5884</v>
      </c>
      <c r="E4814" s="713">
        <v>54.44</v>
      </c>
    </row>
    <row r="4815" spans="1:5">
      <c r="A4815" s="712">
        <v>94669</v>
      </c>
      <c r="B4815" s="711" t="s">
        <v>3909</v>
      </c>
      <c r="C4815" s="711" t="s">
        <v>269</v>
      </c>
      <c r="D4815" s="711" t="s">
        <v>5884</v>
      </c>
      <c r="E4815" s="713">
        <v>74.5</v>
      </c>
    </row>
    <row r="4816" spans="1:5">
      <c r="A4816" s="712">
        <v>94670</v>
      </c>
      <c r="B4816" s="711" t="s">
        <v>3910</v>
      </c>
      <c r="C4816" s="711" t="s">
        <v>269</v>
      </c>
      <c r="D4816" s="711" t="s">
        <v>5884</v>
      </c>
      <c r="E4816" s="713">
        <v>72.3</v>
      </c>
    </row>
    <row r="4817" spans="1:5">
      <c r="A4817" s="712">
        <v>94671</v>
      </c>
      <c r="B4817" s="711" t="s">
        <v>3911</v>
      </c>
      <c r="C4817" s="711" t="s">
        <v>269</v>
      </c>
      <c r="D4817" s="711" t="s">
        <v>5884</v>
      </c>
      <c r="E4817" s="713">
        <v>105.74</v>
      </c>
    </row>
    <row r="4818" spans="1:5">
      <c r="A4818" s="712">
        <v>94672</v>
      </c>
      <c r="B4818" s="711" t="s">
        <v>3912</v>
      </c>
      <c r="C4818" s="711" t="s">
        <v>269</v>
      </c>
      <c r="D4818" s="711" t="s">
        <v>5884</v>
      </c>
      <c r="E4818" s="713">
        <v>9.58</v>
      </c>
    </row>
    <row r="4819" spans="1:5">
      <c r="A4819" s="712">
        <v>94673</v>
      </c>
      <c r="B4819" s="711" t="s">
        <v>3913</v>
      </c>
      <c r="C4819" s="711" t="s">
        <v>269</v>
      </c>
      <c r="D4819" s="711" t="s">
        <v>5884</v>
      </c>
      <c r="E4819" s="713">
        <v>9.3000000000000007</v>
      </c>
    </row>
    <row r="4820" spans="1:5">
      <c r="A4820" s="712">
        <v>94674</v>
      </c>
      <c r="B4820" s="711" t="s">
        <v>3914</v>
      </c>
      <c r="C4820" s="711" t="s">
        <v>269</v>
      </c>
      <c r="D4820" s="711" t="s">
        <v>5884</v>
      </c>
      <c r="E4820" s="713">
        <v>8.3699999999999992</v>
      </c>
    </row>
    <row r="4821" spans="1:5">
      <c r="A4821" s="712">
        <v>94675</v>
      </c>
      <c r="B4821" s="711" t="s">
        <v>3915</v>
      </c>
      <c r="C4821" s="711" t="s">
        <v>269</v>
      </c>
      <c r="D4821" s="711" t="s">
        <v>5884</v>
      </c>
      <c r="E4821" s="713">
        <v>13.43</v>
      </c>
    </row>
    <row r="4822" spans="1:5">
      <c r="A4822" s="712">
        <v>94676</v>
      </c>
      <c r="B4822" s="711" t="s">
        <v>3916</v>
      </c>
      <c r="C4822" s="711" t="s">
        <v>269</v>
      </c>
      <c r="D4822" s="711" t="s">
        <v>5884</v>
      </c>
      <c r="E4822" s="713">
        <v>14.73</v>
      </c>
    </row>
    <row r="4823" spans="1:5">
      <c r="A4823" s="712">
        <v>94677</v>
      </c>
      <c r="B4823" s="711" t="s">
        <v>3917</v>
      </c>
      <c r="C4823" s="711" t="s">
        <v>269</v>
      </c>
      <c r="D4823" s="711" t="s">
        <v>5884</v>
      </c>
      <c r="E4823" s="713">
        <v>22.33</v>
      </c>
    </row>
    <row r="4824" spans="1:5">
      <c r="A4824" s="712">
        <v>94678</v>
      </c>
      <c r="B4824" s="711" t="s">
        <v>3918</v>
      </c>
      <c r="C4824" s="711" t="s">
        <v>269</v>
      </c>
      <c r="D4824" s="711" t="s">
        <v>5884</v>
      </c>
      <c r="E4824" s="713">
        <v>15.18</v>
      </c>
    </row>
    <row r="4825" spans="1:5">
      <c r="A4825" s="712">
        <v>94679</v>
      </c>
      <c r="B4825" s="711" t="s">
        <v>3919</v>
      </c>
      <c r="C4825" s="711" t="s">
        <v>269</v>
      </c>
      <c r="D4825" s="711" t="s">
        <v>5884</v>
      </c>
      <c r="E4825" s="713">
        <v>25.19</v>
      </c>
    </row>
    <row r="4826" spans="1:5">
      <c r="A4826" s="712">
        <v>94680</v>
      </c>
      <c r="B4826" s="711" t="s">
        <v>3920</v>
      </c>
      <c r="C4826" s="711" t="s">
        <v>269</v>
      </c>
      <c r="D4826" s="711" t="s">
        <v>5884</v>
      </c>
      <c r="E4826" s="713">
        <v>42.42</v>
      </c>
    </row>
    <row r="4827" spans="1:5">
      <c r="A4827" s="712">
        <v>94681</v>
      </c>
      <c r="B4827" s="711" t="s">
        <v>3921</v>
      </c>
      <c r="C4827" s="711" t="s">
        <v>269</v>
      </c>
      <c r="D4827" s="711" t="s">
        <v>5884</v>
      </c>
      <c r="E4827" s="713">
        <v>56.15</v>
      </c>
    </row>
    <row r="4828" spans="1:5">
      <c r="A4828" s="712">
        <v>94682</v>
      </c>
      <c r="B4828" s="711" t="s">
        <v>3922</v>
      </c>
      <c r="C4828" s="711" t="s">
        <v>269</v>
      </c>
      <c r="D4828" s="711" t="s">
        <v>5884</v>
      </c>
      <c r="E4828" s="713">
        <v>113.05</v>
      </c>
    </row>
    <row r="4829" spans="1:5">
      <c r="A4829" s="712">
        <v>94683</v>
      </c>
      <c r="B4829" s="711" t="s">
        <v>3923</v>
      </c>
      <c r="C4829" s="711" t="s">
        <v>269</v>
      </c>
      <c r="D4829" s="711" t="s">
        <v>5884</v>
      </c>
      <c r="E4829" s="713">
        <v>72.75</v>
      </c>
    </row>
    <row r="4830" spans="1:5">
      <c r="A4830" s="712">
        <v>94684</v>
      </c>
      <c r="B4830" s="711" t="s">
        <v>3924</v>
      </c>
      <c r="C4830" s="711" t="s">
        <v>269</v>
      </c>
      <c r="D4830" s="711" t="s">
        <v>5884</v>
      </c>
      <c r="E4830" s="713">
        <v>144.19</v>
      </c>
    </row>
    <row r="4831" spans="1:5">
      <c r="A4831" s="712">
        <v>94685</v>
      </c>
      <c r="B4831" s="711" t="s">
        <v>3925</v>
      </c>
      <c r="C4831" s="711" t="s">
        <v>269</v>
      </c>
      <c r="D4831" s="711" t="s">
        <v>5884</v>
      </c>
      <c r="E4831" s="713">
        <v>110.64</v>
      </c>
    </row>
    <row r="4832" spans="1:5">
      <c r="A4832" s="712">
        <v>94686</v>
      </c>
      <c r="B4832" s="711" t="s">
        <v>3926</v>
      </c>
      <c r="C4832" s="711" t="s">
        <v>269</v>
      </c>
      <c r="D4832" s="711" t="s">
        <v>5884</v>
      </c>
      <c r="E4832" s="713">
        <v>270.64</v>
      </c>
    </row>
    <row r="4833" spans="1:5">
      <c r="A4833" s="712">
        <v>94687</v>
      </c>
      <c r="B4833" s="711" t="s">
        <v>3927</v>
      </c>
      <c r="C4833" s="711" t="s">
        <v>269</v>
      </c>
      <c r="D4833" s="711" t="s">
        <v>5884</v>
      </c>
      <c r="E4833" s="713">
        <v>220.08</v>
      </c>
    </row>
    <row r="4834" spans="1:5">
      <c r="A4834" s="712">
        <v>94688</v>
      </c>
      <c r="B4834" s="711" t="s">
        <v>3928</v>
      </c>
      <c r="C4834" s="711" t="s">
        <v>269</v>
      </c>
      <c r="D4834" s="711" t="s">
        <v>5884</v>
      </c>
      <c r="E4834" s="713">
        <v>9.6</v>
      </c>
    </row>
    <row r="4835" spans="1:5">
      <c r="A4835" s="712">
        <v>94689</v>
      </c>
      <c r="B4835" s="711" t="s">
        <v>3929</v>
      </c>
      <c r="C4835" s="711" t="s">
        <v>269</v>
      </c>
      <c r="D4835" s="711" t="s">
        <v>5884</v>
      </c>
      <c r="E4835" s="713">
        <v>13.23</v>
      </c>
    </row>
    <row r="4836" spans="1:5">
      <c r="A4836" s="712">
        <v>94690</v>
      </c>
      <c r="B4836" s="711" t="s">
        <v>3930</v>
      </c>
      <c r="C4836" s="711" t="s">
        <v>269</v>
      </c>
      <c r="D4836" s="711" t="s">
        <v>5884</v>
      </c>
      <c r="E4836" s="713">
        <v>12.64</v>
      </c>
    </row>
    <row r="4837" spans="1:5">
      <c r="A4837" s="712">
        <v>94691</v>
      </c>
      <c r="B4837" s="711" t="s">
        <v>3931</v>
      </c>
      <c r="C4837" s="711" t="s">
        <v>269</v>
      </c>
      <c r="D4837" s="711" t="s">
        <v>5884</v>
      </c>
      <c r="E4837" s="713">
        <v>14.74</v>
      </c>
    </row>
    <row r="4838" spans="1:5">
      <c r="A4838" s="712">
        <v>94692</v>
      </c>
      <c r="B4838" s="711" t="s">
        <v>3932</v>
      </c>
      <c r="C4838" s="711" t="s">
        <v>269</v>
      </c>
      <c r="D4838" s="711" t="s">
        <v>5884</v>
      </c>
      <c r="E4838" s="713">
        <v>22.38</v>
      </c>
    </row>
    <row r="4839" spans="1:5">
      <c r="A4839" s="712">
        <v>94693</v>
      </c>
      <c r="B4839" s="711" t="s">
        <v>3933</v>
      </c>
      <c r="C4839" s="711" t="s">
        <v>269</v>
      </c>
      <c r="D4839" s="711" t="s">
        <v>5884</v>
      </c>
      <c r="E4839" s="713">
        <v>23.44</v>
      </c>
    </row>
    <row r="4840" spans="1:5">
      <c r="A4840" s="712">
        <v>94694</v>
      </c>
      <c r="B4840" s="711" t="s">
        <v>3934</v>
      </c>
      <c r="C4840" s="711" t="s">
        <v>269</v>
      </c>
      <c r="D4840" s="711" t="s">
        <v>5884</v>
      </c>
      <c r="E4840" s="713">
        <v>23.5</v>
      </c>
    </row>
    <row r="4841" spans="1:5">
      <c r="A4841" s="712">
        <v>94695</v>
      </c>
      <c r="B4841" s="711" t="s">
        <v>3935</v>
      </c>
      <c r="C4841" s="711" t="s">
        <v>269</v>
      </c>
      <c r="D4841" s="711" t="s">
        <v>5884</v>
      </c>
      <c r="E4841" s="713">
        <v>31.68</v>
      </c>
    </row>
    <row r="4842" spans="1:5">
      <c r="A4842" s="712">
        <v>94696</v>
      </c>
      <c r="B4842" s="711" t="s">
        <v>3936</v>
      </c>
      <c r="C4842" s="711" t="s">
        <v>269</v>
      </c>
      <c r="D4842" s="711" t="s">
        <v>5884</v>
      </c>
      <c r="E4842" s="713">
        <v>55.25</v>
      </c>
    </row>
    <row r="4843" spans="1:5">
      <c r="A4843" s="712">
        <v>94697</v>
      </c>
      <c r="B4843" s="711" t="s">
        <v>3937</v>
      </c>
      <c r="C4843" s="711" t="s">
        <v>269</v>
      </c>
      <c r="D4843" s="711" t="s">
        <v>5884</v>
      </c>
      <c r="E4843" s="713">
        <v>86.97</v>
      </c>
    </row>
    <row r="4844" spans="1:5">
      <c r="A4844" s="712">
        <v>94698</v>
      </c>
      <c r="B4844" s="711" t="s">
        <v>3938</v>
      </c>
      <c r="C4844" s="711" t="s">
        <v>269</v>
      </c>
      <c r="D4844" s="711" t="s">
        <v>5884</v>
      </c>
      <c r="E4844" s="713">
        <v>75.819999999999993</v>
      </c>
    </row>
    <row r="4845" spans="1:5">
      <c r="A4845" s="712">
        <v>94699</v>
      </c>
      <c r="B4845" s="711" t="s">
        <v>3939</v>
      </c>
      <c r="C4845" s="711" t="s">
        <v>269</v>
      </c>
      <c r="D4845" s="711" t="s">
        <v>5884</v>
      </c>
      <c r="E4845" s="713">
        <v>146.41999999999999</v>
      </c>
    </row>
    <row r="4846" spans="1:5">
      <c r="A4846" s="712">
        <v>94700</v>
      </c>
      <c r="B4846" s="711" t="s">
        <v>3940</v>
      </c>
      <c r="C4846" s="711" t="s">
        <v>269</v>
      </c>
      <c r="D4846" s="711" t="s">
        <v>5884</v>
      </c>
      <c r="E4846" s="713">
        <v>123.59</v>
      </c>
    </row>
    <row r="4847" spans="1:5">
      <c r="A4847" s="712">
        <v>94701</v>
      </c>
      <c r="B4847" s="711" t="s">
        <v>3941</v>
      </c>
      <c r="C4847" s="711" t="s">
        <v>269</v>
      </c>
      <c r="D4847" s="711" t="s">
        <v>5884</v>
      </c>
      <c r="E4847" s="713">
        <v>218.8</v>
      </c>
    </row>
    <row r="4848" spans="1:5">
      <c r="A4848" s="712">
        <v>94702</v>
      </c>
      <c r="B4848" s="711" t="s">
        <v>3942</v>
      </c>
      <c r="C4848" s="711" t="s">
        <v>269</v>
      </c>
      <c r="D4848" s="711" t="s">
        <v>5884</v>
      </c>
      <c r="E4848" s="713">
        <v>207.12</v>
      </c>
    </row>
    <row r="4849" spans="1:5">
      <c r="A4849" s="712">
        <v>94703</v>
      </c>
      <c r="B4849" s="711" t="s">
        <v>3943</v>
      </c>
      <c r="C4849" s="711" t="s">
        <v>269</v>
      </c>
      <c r="D4849" s="711" t="s">
        <v>5884</v>
      </c>
      <c r="E4849" s="713">
        <v>18.600000000000001</v>
      </c>
    </row>
    <row r="4850" spans="1:5">
      <c r="A4850" s="712">
        <v>94704</v>
      </c>
      <c r="B4850" s="711" t="s">
        <v>3944</v>
      </c>
      <c r="C4850" s="711" t="s">
        <v>269</v>
      </c>
      <c r="D4850" s="711" t="s">
        <v>5884</v>
      </c>
      <c r="E4850" s="713">
        <v>22.11</v>
      </c>
    </row>
    <row r="4851" spans="1:5">
      <c r="A4851" s="712">
        <v>94705</v>
      </c>
      <c r="B4851" s="711" t="s">
        <v>3945</v>
      </c>
      <c r="C4851" s="711" t="s">
        <v>269</v>
      </c>
      <c r="D4851" s="711" t="s">
        <v>5884</v>
      </c>
      <c r="E4851" s="713">
        <v>27.41</v>
      </c>
    </row>
    <row r="4852" spans="1:5">
      <c r="A4852" s="712">
        <v>94706</v>
      </c>
      <c r="B4852" s="711" t="s">
        <v>3946</v>
      </c>
      <c r="C4852" s="711" t="s">
        <v>269</v>
      </c>
      <c r="D4852" s="711" t="s">
        <v>5884</v>
      </c>
      <c r="E4852" s="713">
        <v>39.950000000000003</v>
      </c>
    </row>
    <row r="4853" spans="1:5">
      <c r="A4853" s="712">
        <v>94707</v>
      </c>
      <c r="B4853" s="711" t="s">
        <v>3947</v>
      </c>
      <c r="C4853" s="711" t="s">
        <v>269</v>
      </c>
      <c r="D4853" s="711" t="s">
        <v>5884</v>
      </c>
      <c r="E4853" s="713">
        <v>49.8</v>
      </c>
    </row>
    <row r="4854" spans="1:5">
      <c r="A4854" s="712">
        <v>94708</v>
      </c>
      <c r="B4854" s="711" t="s">
        <v>3948</v>
      </c>
      <c r="C4854" s="711" t="s">
        <v>269</v>
      </c>
      <c r="D4854" s="711" t="s">
        <v>5884</v>
      </c>
      <c r="E4854" s="713">
        <v>23.55</v>
      </c>
    </row>
    <row r="4855" spans="1:5">
      <c r="A4855" s="712">
        <v>94709</v>
      </c>
      <c r="B4855" s="711" t="s">
        <v>3949</v>
      </c>
      <c r="C4855" s="711" t="s">
        <v>269</v>
      </c>
      <c r="D4855" s="711" t="s">
        <v>5884</v>
      </c>
      <c r="E4855" s="713">
        <v>30.53</v>
      </c>
    </row>
    <row r="4856" spans="1:5">
      <c r="A4856" s="712">
        <v>94710</v>
      </c>
      <c r="B4856" s="711" t="s">
        <v>3950</v>
      </c>
      <c r="C4856" s="711" t="s">
        <v>269</v>
      </c>
      <c r="D4856" s="711" t="s">
        <v>5884</v>
      </c>
      <c r="E4856" s="713">
        <v>47.87</v>
      </c>
    </row>
    <row r="4857" spans="1:5">
      <c r="A4857" s="712">
        <v>94711</v>
      </c>
      <c r="B4857" s="711" t="s">
        <v>3951</v>
      </c>
      <c r="C4857" s="711" t="s">
        <v>269</v>
      </c>
      <c r="D4857" s="711" t="s">
        <v>5884</v>
      </c>
      <c r="E4857" s="713">
        <v>57.35</v>
      </c>
    </row>
    <row r="4858" spans="1:5">
      <c r="A4858" s="712">
        <v>94712</v>
      </c>
      <c r="B4858" s="711" t="s">
        <v>3952</v>
      </c>
      <c r="C4858" s="711" t="s">
        <v>269</v>
      </c>
      <c r="D4858" s="711" t="s">
        <v>5884</v>
      </c>
      <c r="E4858" s="713">
        <v>77.25</v>
      </c>
    </row>
    <row r="4859" spans="1:5">
      <c r="A4859" s="712">
        <v>94713</v>
      </c>
      <c r="B4859" s="711" t="s">
        <v>3953</v>
      </c>
      <c r="C4859" s="711" t="s">
        <v>269</v>
      </c>
      <c r="D4859" s="711" t="s">
        <v>5884</v>
      </c>
      <c r="E4859" s="713">
        <v>203.53</v>
      </c>
    </row>
    <row r="4860" spans="1:5">
      <c r="A4860" s="712">
        <v>94714</v>
      </c>
      <c r="B4860" s="711" t="s">
        <v>3954</v>
      </c>
      <c r="C4860" s="711" t="s">
        <v>269</v>
      </c>
      <c r="D4860" s="711" t="s">
        <v>5884</v>
      </c>
      <c r="E4860" s="713">
        <v>276.35000000000002</v>
      </c>
    </row>
    <row r="4861" spans="1:5">
      <c r="A4861" s="712">
        <v>94715</v>
      </c>
      <c r="B4861" s="711" t="s">
        <v>3955</v>
      </c>
      <c r="C4861" s="711" t="s">
        <v>269</v>
      </c>
      <c r="D4861" s="711" t="s">
        <v>5884</v>
      </c>
      <c r="E4861" s="713">
        <v>381.94</v>
      </c>
    </row>
    <row r="4862" spans="1:5">
      <c r="A4862" s="712">
        <v>94724</v>
      </c>
      <c r="B4862" s="711" t="s">
        <v>3956</v>
      </c>
      <c r="C4862" s="711" t="s">
        <v>269</v>
      </c>
      <c r="D4862" s="711" t="s">
        <v>5884</v>
      </c>
      <c r="E4862" s="713">
        <v>24.81</v>
      </c>
    </row>
    <row r="4863" spans="1:5">
      <c r="A4863" s="712">
        <v>94725</v>
      </c>
      <c r="B4863" s="711" t="s">
        <v>3957</v>
      </c>
      <c r="C4863" s="711" t="s">
        <v>269</v>
      </c>
      <c r="D4863" s="711" t="s">
        <v>5884</v>
      </c>
      <c r="E4863" s="713">
        <v>5.79</v>
      </c>
    </row>
    <row r="4864" spans="1:5">
      <c r="A4864" s="712">
        <v>94726</v>
      </c>
      <c r="B4864" s="711" t="s">
        <v>3958</v>
      </c>
      <c r="C4864" s="711" t="s">
        <v>269</v>
      </c>
      <c r="D4864" s="711" t="s">
        <v>5884</v>
      </c>
      <c r="E4864" s="713">
        <v>38.409999999999997</v>
      </c>
    </row>
    <row r="4865" spans="1:5">
      <c r="A4865" s="712">
        <v>94727</v>
      </c>
      <c r="B4865" s="711" t="s">
        <v>3959</v>
      </c>
      <c r="C4865" s="711" t="s">
        <v>269</v>
      </c>
      <c r="D4865" s="711" t="s">
        <v>5884</v>
      </c>
      <c r="E4865" s="713">
        <v>8.31</v>
      </c>
    </row>
    <row r="4866" spans="1:5">
      <c r="A4866" s="712">
        <v>94728</v>
      </c>
      <c r="B4866" s="711" t="s">
        <v>3960</v>
      </c>
      <c r="C4866" s="711" t="s">
        <v>269</v>
      </c>
      <c r="D4866" s="711" t="s">
        <v>5884</v>
      </c>
      <c r="E4866" s="713">
        <v>145.81</v>
      </c>
    </row>
    <row r="4867" spans="1:5">
      <c r="A4867" s="712">
        <v>94729</v>
      </c>
      <c r="B4867" s="711" t="s">
        <v>3961</v>
      </c>
      <c r="C4867" s="711" t="s">
        <v>269</v>
      </c>
      <c r="D4867" s="711" t="s">
        <v>5884</v>
      </c>
      <c r="E4867" s="713">
        <v>14.8</v>
      </c>
    </row>
    <row r="4868" spans="1:5">
      <c r="A4868" s="712">
        <v>94730</v>
      </c>
      <c r="B4868" s="711" t="s">
        <v>3962</v>
      </c>
      <c r="C4868" s="711" t="s">
        <v>269</v>
      </c>
      <c r="D4868" s="711" t="s">
        <v>5884</v>
      </c>
      <c r="E4868" s="713">
        <v>177.18</v>
      </c>
    </row>
    <row r="4869" spans="1:5">
      <c r="A4869" s="712">
        <v>94731</v>
      </c>
      <c r="B4869" s="711" t="s">
        <v>3963</v>
      </c>
      <c r="C4869" s="711" t="s">
        <v>269</v>
      </c>
      <c r="D4869" s="711" t="s">
        <v>5884</v>
      </c>
      <c r="E4869" s="713">
        <v>18.61</v>
      </c>
    </row>
    <row r="4870" spans="1:5">
      <c r="A4870" s="712">
        <v>94733</v>
      </c>
      <c r="B4870" s="711" t="s">
        <v>3964</v>
      </c>
      <c r="C4870" s="711" t="s">
        <v>269</v>
      </c>
      <c r="D4870" s="711" t="s">
        <v>5884</v>
      </c>
      <c r="E4870" s="713">
        <v>36.1</v>
      </c>
    </row>
    <row r="4871" spans="1:5">
      <c r="A4871" s="712">
        <v>94737</v>
      </c>
      <c r="B4871" s="711" t="s">
        <v>3965</v>
      </c>
      <c r="C4871" s="711" t="s">
        <v>269</v>
      </c>
      <c r="D4871" s="711" t="s">
        <v>5884</v>
      </c>
      <c r="E4871" s="713">
        <v>151.6</v>
      </c>
    </row>
    <row r="4872" spans="1:5">
      <c r="A4872" s="712">
        <v>94740</v>
      </c>
      <c r="B4872" s="711" t="s">
        <v>3966</v>
      </c>
      <c r="C4872" s="711" t="s">
        <v>269</v>
      </c>
      <c r="D4872" s="711" t="s">
        <v>5884</v>
      </c>
      <c r="E4872" s="713">
        <v>9.1</v>
      </c>
    </row>
    <row r="4873" spans="1:5">
      <c r="A4873" s="712">
        <v>94741</v>
      </c>
      <c r="B4873" s="711" t="s">
        <v>3967</v>
      </c>
      <c r="C4873" s="711" t="s">
        <v>269</v>
      </c>
      <c r="D4873" s="711" t="s">
        <v>5884</v>
      </c>
      <c r="E4873" s="713">
        <v>11.39</v>
      </c>
    </row>
    <row r="4874" spans="1:5">
      <c r="A4874" s="712">
        <v>94742</v>
      </c>
      <c r="B4874" s="711" t="s">
        <v>3968</v>
      </c>
      <c r="C4874" s="711" t="s">
        <v>269</v>
      </c>
      <c r="D4874" s="711" t="s">
        <v>5884</v>
      </c>
      <c r="E4874" s="713">
        <v>13.96</v>
      </c>
    </row>
    <row r="4875" spans="1:5">
      <c r="A4875" s="712">
        <v>94743</v>
      </c>
      <c r="B4875" s="711" t="s">
        <v>3969</v>
      </c>
      <c r="C4875" s="711" t="s">
        <v>269</v>
      </c>
      <c r="D4875" s="711" t="s">
        <v>5884</v>
      </c>
      <c r="E4875" s="713">
        <v>15.41</v>
      </c>
    </row>
    <row r="4876" spans="1:5">
      <c r="A4876" s="712">
        <v>94744</v>
      </c>
      <c r="B4876" s="711" t="s">
        <v>3970</v>
      </c>
      <c r="C4876" s="711" t="s">
        <v>269</v>
      </c>
      <c r="D4876" s="711" t="s">
        <v>5884</v>
      </c>
      <c r="E4876" s="713">
        <v>22.41</v>
      </c>
    </row>
    <row r="4877" spans="1:5">
      <c r="A4877" s="712">
        <v>94746</v>
      </c>
      <c r="B4877" s="711" t="s">
        <v>3971</v>
      </c>
      <c r="C4877" s="711" t="s">
        <v>269</v>
      </c>
      <c r="D4877" s="711" t="s">
        <v>5884</v>
      </c>
      <c r="E4877" s="713">
        <v>32.090000000000003</v>
      </c>
    </row>
    <row r="4878" spans="1:5">
      <c r="A4878" s="712">
        <v>94748</v>
      </c>
      <c r="B4878" s="711" t="s">
        <v>3972</v>
      </c>
      <c r="C4878" s="711" t="s">
        <v>269</v>
      </c>
      <c r="D4878" s="711" t="s">
        <v>5884</v>
      </c>
      <c r="E4878" s="713">
        <v>66.23</v>
      </c>
    </row>
    <row r="4879" spans="1:5">
      <c r="A4879" s="712">
        <v>94750</v>
      </c>
      <c r="B4879" s="711" t="s">
        <v>3973</v>
      </c>
      <c r="C4879" s="711" t="s">
        <v>269</v>
      </c>
      <c r="D4879" s="711" t="s">
        <v>5884</v>
      </c>
      <c r="E4879" s="713">
        <v>157.81</v>
      </c>
    </row>
    <row r="4880" spans="1:5">
      <c r="A4880" s="712">
        <v>94752</v>
      </c>
      <c r="B4880" s="711" t="s">
        <v>3974</v>
      </c>
      <c r="C4880" s="711" t="s">
        <v>269</v>
      </c>
      <c r="D4880" s="711" t="s">
        <v>5884</v>
      </c>
      <c r="E4880" s="713">
        <v>191.72</v>
      </c>
    </row>
    <row r="4881" spans="1:5">
      <c r="A4881" s="712">
        <v>94756</v>
      </c>
      <c r="B4881" s="711" t="s">
        <v>3975</v>
      </c>
      <c r="C4881" s="711" t="s">
        <v>269</v>
      </c>
      <c r="D4881" s="711" t="s">
        <v>5884</v>
      </c>
      <c r="E4881" s="713">
        <v>11.5</v>
      </c>
    </row>
    <row r="4882" spans="1:5">
      <c r="A4882" s="712">
        <v>94757</v>
      </c>
      <c r="B4882" s="711" t="s">
        <v>3976</v>
      </c>
      <c r="C4882" s="711" t="s">
        <v>269</v>
      </c>
      <c r="D4882" s="711" t="s">
        <v>5884</v>
      </c>
      <c r="E4882" s="713">
        <v>15.84</v>
      </c>
    </row>
    <row r="4883" spans="1:5">
      <c r="A4883" s="712">
        <v>94758</v>
      </c>
      <c r="B4883" s="711" t="s">
        <v>3977</v>
      </c>
      <c r="C4883" s="711" t="s">
        <v>269</v>
      </c>
      <c r="D4883" s="711" t="s">
        <v>5884</v>
      </c>
      <c r="E4883" s="713">
        <v>41.03</v>
      </c>
    </row>
    <row r="4884" spans="1:5">
      <c r="A4884" s="712">
        <v>94759</v>
      </c>
      <c r="B4884" s="711" t="s">
        <v>3978</v>
      </c>
      <c r="C4884" s="711" t="s">
        <v>269</v>
      </c>
      <c r="D4884" s="711" t="s">
        <v>5884</v>
      </c>
      <c r="E4884" s="713">
        <v>50.68</v>
      </c>
    </row>
    <row r="4885" spans="1:5">
      <c r="A4885" s="712">
        <v>94760</v>
      </c>
      <c r="B4885" s="711" t="s">
        <v>3979</v>
      </c>
      <c r="C4885" s="711" t="s">
        <v>269</v>
      </c>
      <c r="D4885" s="711" t="s">
        <v>5884</v>
      </c>
      <c r="E4885" s="713">
        <v>83.14</v>
      </c>
    </row>
    <row r="4886" spans="1:5">
      <c r="A4886" s="712">
        <v>94761</v>
      </c>
      <c r="B4886" s="711" t="s">
        <v>3980</v>
      </c>
      <c r="C4886" s="711" t="s">
        <v>269</v>
      </c>
      <c r="D4886" s="711" t="s">
        <v>5884</v>
      </c>
      <c r="E4886" s="713">
        <v>179.94</v>
      </c>
    </row>
    <row r="4887" spans="1:5">
      <c r="A4887" s="712">
        <v>94762</v>
      </c>
      <c r="B4887" s="711" t="s">
        <v>3981</v>
      </c>
      <c r="C4887" s="711" t="s">
        <v>269</v>
      </c>
      <c r="D4887" s="711" t="s">
        <v>5884</v>
      </c>
      <c r="E4887" s="713">
        <v>229.35</v>
      </c>
    </row>
    <row r="4888" spans="1:5">
      <c r="A4888" s="712">
        <v>94783</v>
      </c>
      <c r="B4888" s="711" t="s">
        <v>3982</v>
      </c>
      <c r="C4888" s="711" t="s">
        <v>269</v>
      </c>
      <c r="D4888" s="711" t="s">
        <v>5884</v>
      </c>
      <c r="E4888" s="713">
        <v>17.079999999999998</v>
      </c>
    </row>
    <row r="4889" spans="1:5">
      <c r="A4889" s="712">
        <v>94785</v>
      </c>
      <c r="B4889" s="711" t="s">
        <v>3983</v>
      </c>
      <c r="C4889" s="711" t="s">
        <v>269</v>
      </c>
      <c r="D4889" s="711" t="s">
        <v>5884</v>
      </c>
      <c r="E4889" s="713">
        <v>31.03</v>
      </c>
    </row>
    <row r="4890" spans="1:5">
      <c r="A4890" s="712">
        <v>94786</v>
      </c>
      <c r="B4890" s="711" t="s">
        <v>3984</v>
      </c>
      <c r="C4890" s="711" t="s">
        <v>269</v>
      </c>
      <c r="D4890" s="711" t="s">
        <v>5884</v>
      </c>
      <c r="E4890" s="713">
        <v>40.93</v>
      </c>
    </row>
    <row r="4891" spans="1:5">
      <c r="A4891" s="712">
        <v>94787</v>
      </c>
      <c r="B4891" s="711" t="s">
        <v>3985</v>
      </c>
      <c r="C4891" s="711" t="s">
        <v>269</v>
      </c>
      <c r="D4891" s="711" t="s">
        <v>5884</v>
      </c>
      <c r="E4891" s="713">
        <v>54.73</v>
      </c>
    </row>
    <row r="4892" spans="1:5">
      <c r="A4892" s="712">
        <v>94788</v>
      </c>
      <c r="B4892" s="711" t="s">
        <v>3986</v>
      </c>
      <c r="C4892" s="711" t="s">
        <v>269</v>
      </c>
      <c r="D4892" s="711" t="s">
        <v>5884</v>
      </c>
      <c r="E4892" s="713">
        <v>79.62</v>
      </c>
    </row>
    <row r="4893" spans="1:5">
      <c r="A4893" s="712">
        <v>94789</v>
      </c>
      <c r="B4893" s="711" t="s">
        <v>3987</v>
      </c>
      <c r="C4893" s="711" t="s">
        <v>269</v>
      </c>
      <c r="D4893" s="711" t="s">
        <v>5884</v>
      </c>
      <c r="E4893" s="713">
        <v>252.33</v>
      </c>
    </row>
    <row r="4894" spans="1:5">
      <c r="A4894" s="712">
        <v>94790</v>
      </c>
      <c r="B4894" s="711" t="s">
        <v>3988</v>
      </c>
      <c r="C4894" s="711" t="s">
        <v>269</v>
      </c>
      <c r="D4894" s="711" t="s">
        <v>5884</v>
      </c>
      <c r="E4894" s="713">
        <v>292.06</v>
      </c>
    </row>
    <row r="4895" spans="1:5">
      <c r="A4895" s="712">
        <v>94791</v>
      </c>
      <c r="B4895" s="711" t="s">
        <v>3989</v>
      </c>
      <c r="C4895" s="711" t="s">
        <v>269</v>
      </c>
      <c r="D4895" s="711" t="s">
        <v>5884</v>
      </c>
      <c r="E4895" s="713">
        <v>409.59</v>
      </c>
    </row>
    <row r="4896" spans="1:5">
      <c r="A4896" s="712">
        <v>94863</v>
      </c>
      <c r="B4896" s="711" t="s">
        <v>3990</v>
      </c>
      <c r="C4896" s="711" t="s">
        <v>269</v>
      </c>
      <c r="D4896" s="711" t="s">
        <v>5884</v>
      </c>
      <c r="E4896" s="713">
        <v>129.61000000000001</v>
      </c>
    </row>
    <row r="4897" spans="1:5">
      <c r="A4897" s="712">
        <v>95141</v>
      </c>
      <c r="B4897" s="711" t="s">
        <v>3991</v>
      </c>
      <c r="C4897" s="711" t="s">
        <v>269</v>
      </c>
      <c r="D4897" s="711" t="s">
        <v>5884</v>
      </c>
      <c r="E4897" s="713">
        <v>28.88</v>
      </c>
    </row>
    <row r="4898" spans="1:5">
      <c r="A4898" s="712">
        <v>95237</v>
      </c>
      <c r="B4898" s="711" t="s">
        <v>3992</v>
      </c>
      <c r="C4898" s="711" t="s">
        <v>269</v>
      </c>
      <c r="D4898" s="711" t="s">
        <v>5884</v>
      </c>
      <c r="E4898" s="713">
        <v>23.43</v>
      </c>
    </row>
    <row r="4899" spans="1:5">
      <c r="A4899" s="712">
        <v>95693</v>
      </c>
      <c r="B4899" s="711" t="s">
        <v>3993</v>
      </c>
      <c r="C4899" s="711" t="s">
        <v>269</v>
      </c>
      <c r="D4899" s="711" t="s">
        <v>5884</v>
      </c>
      <c r="E4899" s="713">
        <v>48.09</v>
      </c>
    </row>
    <row r="4900" spans="1:5">
      <c r="A4900" s="712">
        <v>95694</v>
      </c>
      <c r="B4900" s="711" t="s">
        <v>3994</v>
      </c>
      <c r="C4900" s="711" t="s">
        <v>269</v>
      </c>
      <c r="D4900" s="711" t="s">
        <v>5884</v>
      </c>
      <c r="E4900" s="713">
        <v>64.209999999999994</v>
      </c>
    </row>
    <row r="4901" spans="1:5">
      <c r="A4901" s="712">
        <v>95695</v>
      </c>
      <c r="B4901" s="711" t="s">
        <v>3995</v>
      </c>
      <c r="C4901" s="711" t="s">
        <v>269</v>
      </c>
      <c r="D4901" s="711" t="s">
        <v>5884</v>
      </c>
      <c r="E4901" s="713">
        <v>62.75</v>
      </c>
    </row>
    <row r="4902" spans="1:5">
      <c r="A4902" s="712">
        <v>95696</v>
      </c>
      <c r="B4902" s="711" t="s">
        <v>6940</v>
      </c>
      <c r="C4902" s="711" t="s">
        <v>269</v>
      </c>
      <c r="D4902" s="711" t="s">
        <v>5884</v>
      </c>
      <c r="E4902" s="713">
        <v>31.67</v>
      </c>
    </row>
    <row r="4903" spans="1:5">
      <c r="A4903" s="712">
        <v>96637</v>
      </c>
      <c r="B4903" s="711" t="s">
        <v>3996</v>
      </c>
      <c r="C4903" s="711" t="s">
        <v>269</v>
      </c>
      <c r="D4903" s="711" t="s">
        <v>5883</v>
      </c>
      <c r="E4903" s="713">
        <v>11.27</v>
      </c>
    </row>
    <row r="4904" spans="1:5">
      <c r="A4904" s="712">
        <v>96638</v>
      </c>
      <c r="B4904" s="711" t="s">
        <v>3997</v>
      </c>
      <c r="C4904" s="711" t="s">
        <v>269</v>
      </c>
      <c r="D4904" s="711" t="s">
        <v>5883</v>
      </c>
      <c r="E4904" s="713">
        <v>10.78</v>
      </c>
    </row>
    <row r="4905" spans="1:5">
      <c r="A4905" s="712">
        <v>96639</v>
      </c>
      <c r="B4905" s="711" t="s">
        <v>3998</v>
      </c>
      <c r="C4905" s="711" t="s">
        <v>269</v>
      </c>
      <c r="D4905" s="711" t="s">
        <v>5883</v>
      </c>
      <c r="E4905" s="713">
        <v>7.92</v>
      </c>
    </row>
    <row r="4906" spans="1:5">
      <c r="A4906" s="712">
        <v>96640</v>
      </c>
      <c r="B4906" s="711" t="s">
        <v>3999</v>
      </c>
      <c r="C4906" s="711" t="s">
        <v>269</v>
      </c>
      <c r="D4906" s="711" t="s">
        <v>5883</v>
      </c>
      <c r="E4906" s="713">
        <v>21.7</v>
      </c>
    </row>
    <row r="4907" spans="1:5">
      <c r="A4907" s="712">
        <v>96641</v>
      </c>
      <c r="B4907" s="711" t="s">
        <v>4000</v>
      </c>
      <c r="C4907" s="711" t="s">
        <v>269</v>
      </c>
      <c r="D4907" s="711" t="s">
        <v>5883</v>
      </c>
      <c r="E4907" s="713">
        <v>16.77</v>
      </c>
    </row>
    <row r="4908" spans="1:5">
      <c r="A4908" s="712">
        <v>96642</v>
      </c>
      <c r="B4908" s="711" t="s">
        <v>4001</v>
      </c>
      <c r="C4908" s="711" t="s">
        <v>269</v>
      </c>
      <c r="D4908" s="711" t="s">
        <v>5883</v>
      </c>
      <c r="E4908" s="713">
        <v>14.91</v>
      </c>
    </row>
    <row r="4909" spans="1:5">
      <c r="A4909" s="712">
        <v>96643</v>
      </c>
      <c r="B4909" s="711" t="s">
        <v>4002</v>
      </c>
      <c r="C4909" s="711" t="s">
        <v>269</v>
      </c>
      <c r="D4909" s="711" t="s">
        <v>5883</v>
      </c>
      <c r="E4909" s="713">
        <v>43.76</v>
      </c>
    </row>
    <row r="4910" spans="1:5">
      <c r="A4910" s="712">
        <v>96650</v>
      </c>
      <c r="B4910" s="711" t="s">
        <v>4003</v>
      </c>
      <c r="C4910" s="711" t="s">
        <v>269</v>
      </c>
      <c r="D4910" s="711" t="s">
        <v>5883</v>
      </c>
      <c r="E4910" s="713">
        <v>8.51</v>
      </c>
    </row>
    <row r="4911" spans="1:5">
      <c r="A4911" s="712">
        <v>96651</v>
      </c>
      <c r="B4911" s="711" t="s">
        <v>4004</v>
      </c>
      <c r="C4911" s="711" t="s">
        <v>269</v>
      </c>
      <c r="D4911" s="711" t="s">
        <v>5883</v>
      </c>
      <c r="E4911" s="713">
        <v>8.02</v>
      </c>
    </row>
    <row r="4912" spans="1:5">
      <c r="A4912" s="712">
        <v>96652</v>
      </c>
      <c r="B4912" s="711" t="s">
        <v>4005</v>
      </c>
      <c r="C4912" s="711" t="s">
        <v>269</v>
      </c>
      <c r="D4912" s="711" t="s">
        <v>5883</v>
      </c>
      <c r="E4912" s="713">
        <v>16.07</v>
      </c>
    </row>
    <row r="4913" spans="1:5">
      <c r="A4913" s="712">
        <v>96653</v>
      </c>
      <c r="B4913" s="711" t="s">
        <v>4006</v>
      </c>
      <c r="C4913" s="711" t="s">
        <v>269</v>
      </c>
      <c r="D4913" s="711" t="s">
        <v>5883</v>
      </c>
      <c r="E4913" s="713">
        <v>16.010000000000002</v>
      </c>
    </row>
    <row r="4914" spans="1:5">
      <c r="A4914" s="712">
        <v>96654</v>
      </c>
      <c r="B4914" s="711" t="s">
        <v>4007</v>
      </c>
      <c r="C4914" s="711" t="s">
        <v>269</v>
      </c>
      <c r="D4914" s="711" t="s">
        <v>5883</v>
      </c>
      <c r="E4914" s="713">
        <v>26.76</v>
      </c>
    </row>
    <row r="4915" spans="1:5">
      <c r="A4915" s="712">
        <v>96655</v>
      </c>
      <c r="B4915" s="711" t="s">
        <v>4008</v>
      </c>
      <c r="C4915" s="711" t="s">
        <v>269</v>
      </c>
      <c r="D4915" s="711" t="s">
        <v>5883</v>
      </c>
      <c r="E4915" s="713">
        <v>26.22</v>
      </c>
    </row>
    <row r="4916" spans="1:5">
      <c r="A4916" s="712">
        <v>96656</v>
      </c>
      <c r="B4916" s="711" t="s">
        <v>4009</v>
      </c>
      <c r="C4916" s="711" t="s">
        <v>269</v>
      </c>
      <c r="D4916" s="711" t="s">
        <v>5883</v>
      </c>
      <c r="E4916" s="713">
        <v>6.11</v>
      </c>
    </row>
    <row r="4917" spans="1:5">
      <c r="A4917" s="712">
        <v>96657</v>
      </c>
      <c r="B4917" s="711" t="s">
        <v>4010</v>
      </c>
      <c r="C4917" s="711" t="s">
        <v>269</v>
      </c>
      <c r="D4917" s="711" t="s">
        <v>5883</v>
      </c>
      <c r="E4917" s="713">
        <v>19.89</v>
      </c>
    </row>
    <row r="4918" spans="1:5">
      <c r="A4918" s="712">
        <v>96658</v>
      </c>
      <c r="B4918" s="711" t="s">
        <v>4011</v>
      </c>
      <c r="C4918" s="711" t="s">
        <v>269</v>
      </c>
      <c r="D4918" s="711" t="s">
        <v>5883</v>
      </c>
      <c r="E4918" s="713">
        <v>14.96</v>
      </c>
    </row>
    <row r="4919" spans="1:5">
      <c r="A4919" s="712">
        <v>96659</v>
      </c>
      <c r="B4919" s="711" t="s">
        <v>4012</v>
      </c>
      <c r="C4919" s="711" t="s">
        <v>269</v>
      </c>
      <c r="D4919" s="711" t="s">
        <v>5883</v>
      </c>
      <c r="E4919" s="713">
        <v>10.88</v>
      </c>
    </row>
    <row r="4920" spans="1:5">
      <c r="A4920" s="712">
        <v>96660</v>
      </c>
      <c r="B4920" s="711" t="s">
        <v>4013</v>
      </c>
      <c r="C4920" s="711" t="s">
        <v>269</v>
      </c>
      <c r="D4920" s="711" t="s">
        <v>5883</v>
      </c>
      <c r="E4920" s="713">
        <v>33.85</v>
      </c>
    </row>
    <row r="4921" spans="1:5">
      <c r="A4921" s="712">
        <v>96661</v>
      </c>
      <c r="B4921" s="711" t="s">
        <v>4014</v>
      </c>
      <c r="C4921" s="711" t="s">
        <v>269</v>
      </c>
      <c r="D4921" s="711" t="s">
        <v>5883</v>
      </c>
      <c r="E4921" s="713">
        <v>26.29</v>
      </c>
    </row>
    <row r="4922" spans="1:5">
      <c r="A4922" s="712">
        <v>96662</v>
      </c>
      <c r="B4922" s="711" t="s">
        <v>4015</v>
      </c>
      <c r="C4922" s="711" t="s">
        <v>269</v>
      </c>
      <c r="D4922" s="711" t="s">
        <v>5883</v>
      </c>
      <c r="E4922" s="713">
        <v>11.13</v>
      </c>
    </row>
    <row r="4923" spans="1:5">
      <c r="A4923" s="712">
        <v>96663</v>
      </c>
      <c r="B4923" s="711" t="s">
        <v>4016</v>
      </c>
      <c r="C4923" s="711" t="s">
        <v>269</v>
      </c>
      <c r="D4923" s="711" t="s">
        <v>5883</v>
      </c>
      <c r="E4923" s="713">
        <v>20.03</v>
      </c>
    </row>
    <row r="4924" spans="1:5">
      <c r="A4924" s="712">
        <v>96664</v>
      </c>
      <c r="B4924" s="711" t="s">
        <v>4017</v>
      </c>
      <c r="C4924" s="711" t="s">
        <v>269</v>
      </c>
      <c r="D4924" s="711" t="s">
        <v>5883</v>
      </c>
      <c r="E4924" s="713">
        <v>21.65</v>
      </c>
    </row>
    <row r="4925" spans="1:5">
      <c r="A4925" s="712">
        <v>96665</v>
      </c>
      <c r="B4925" s="711" t="s">
        <v>4018</v>
      </c>
      <c r="C4925" s="711" t="s">
        <v>269</v>
      </c>
      <c r="D4925" s="711" t="s">
        <v>5883</v>
      </c>
      <c r="E4925" s="713">
        <v>11.19</v>
      </c>
    </row>
    <row r="4926" spans="1:5">
      <c r="A4926" s="712">
        <v>96666</v>
      </c>
      <c r="B4926" s="711" t="s">
        <v>4019</v>
      </c>
      <c r="C4926" s="711" t="s">
        <v>269</v>
      </c>
      <c r="D4926" s="711" t="s">
        <v>5883</v>
      </c>
      <c r="E4926" s="713">
        <v>21.53</v>
      </c>
    </row>
    <row r="4927" spans="1:5">
      <c r="A4927" s="712">
        <v>96667</v>
      </c>
      <c r="B4927" s="711" t="s">
        <v>4020</v>
      </c>
      <c r="C4927" s="711" t="s">
        <v>269</v>
      </c>
      <c r="D4927" s="711" t="s">
        <v>5883</v>
      </c>
      <c r="E4927" s="713">
        <v>37.93</v>
      </c>
    </row>
    <row r="4928" spans="1:5">
      <c r="A4928" s="712">
        <v>96684</v>
      </c>
      <c r="B4928" s="711" t="s">
        <v>4021</v>
      </c>
      <c r="C4928" s="711" t="s">
        <v>269</v>
      </c>
      <c r="D4928" s="711" t="s">
        <v>5883</v>
      </c>
      <c r="E4928" s="713">
        <v>4.3499999999999996</v>
      </c>
    </row>
    <row r="4929" spans="1:5">
      <c r="A4929" s="712">
        <v>96685</v>
      </c>
      <c r="B4929" s="711" t="s">
        <v>4022</v>
      </c>
      <c r="C4929" s="711" t="s">
        <v>269</v>
      </c>
      <c r="D4929" s="711" t="s">
        <v>5883</v>
      </c>
      <c r="E4929" s="713">
        <v>3.86</v>
      </c>
    </row>
    <row r="4930" spans="1:5">
      <c r="A4930" s="712">
        <v>96686</v>
      </c>
      <c r="B4930" s="711" t="s">
        <v>4023</v>
      </c>
      <c r="C4930" s="711" t="s">
        <v>269</v>
      </c>
      <c r="D4930" s="711" t="s">
        <v>5883</v>
      </c>
      <c r="E4930" s="713">
        <v>6.54</v>
      </c>
    </row>
    <row r="4931" spans="1:5">
      <c r="A4931" s="712">
        <v>96687</v>
      </c>
      <c r="B4931" s="711" t="s">
        <v>4024</v>
      </c>
      <c r="C4931" s="711" t="s">
        <v>269</v>
      </c>
      <c r="D4931" s="711" t="s">
        <v>5883</v>
      </c>
      <c r="E4931" s="713">
        <v>6.48</v>
      </c>
    </row>
    <row r="4932" spans="1:5">
      <c r="A4932" s="712">
        <v>96688</v>
      </c>
      <c r="B4932" s="711" t="s">
        <v>4025</v>
      </c>
      <c r="C4932" s="711" t="s">
        <v>269</v>
      </c>
      <c r="D4932" s="711" t="s">
        <v>5883</v>
      </c>
      <c r="E4932" s="713">
        <v>11.36</v>
      </c>
    </row>
    <row r="4933" spans="1:5">
      <c r="A4933" s="712">
        <v>96689</v>
      </c>
      <c r="B4933" s="711" t="s">
        <v>4026</v>
      </c>
      <c r="C4933" s="711" t="s">
        <v>269</v>
      </c>
      <c r="D4933" s="711" t="s">
        <v>5883</v>
      </c>
      <c r="E4933" s="713">
        <v>10.82</v>
      </c>
    </row>
    <row r="4934" spans="1:5">
      <c r="A4934" s="712">
        <v>96690</v>
      </c>
      <c r="B4934" s="711" t="s">
        <v>4027</v>
      </c>
      <c r="C4934" s="711" t="s">
        <v>269</v>
      </c>
      <c r="D4934" s="711" t="s">
        <v>5883</v>
      </c>
      <c r="E4934" s="713">
        <v>21.41</v>
      </c>
    </row>
    <row r="4935" spans="1:5">
      <c r="A4935" s="712">
        <v>96691</v>
      </c>
      <c r="B4935" s="711" t="s">
        <v>4028</v>
      </c>
      <c r="C4935" s="711" t="s">
        <v>269</v>
      </c>
      <c r="D4935" s="711" t="s">
        <v>5883</v>
      </c>
      <c r="E4935" s="713">
        <v>22.15</v>
      </c>
    </row>
    <row r="4936" spans="1:5">
      <c r="A4936" s="712">
        <v>96692</v>
      </c>
      <c r="B4936" s="711" t="s">
        <v>4029</v>
      </c>
      <c r="C4936" s="711" t="s">
        <v>269</v>
      </c>
      <c r="D4936" s="711" t="s">
        <v>5883</v>
      </c>
      <c r="E4936" s="713">
        <v>32.35</v>
      </c>
    </row>
    <row r="4937" spans="1:5">
      <c r="A4937" s="712">
        <v>96693</v>
      </c>
      <c r="B4937" s="711" t="s">
        <v>4030</v>
      </c>
      <c r="C4937" s="711" t="s">
        <v>269</v>
      </c>
      <c r="D4937" s="711" t="s">
        <v>5883</v>
      </c>
      <c r="E4937" s="713">
        <v>30.54</v>
      </c>
    </row>
    <row r="4938" spans="1:5">
      <c r="A4938" s="712">
        <v>96694</v>
      </c>
      <c r="B4938" s="711" t="s">
        <v>4031</v>
      </c>
      <c r="C4938" s="711" t="s">
        <v>269</v>
      </c>
      <c r="D4938" s="711" t="s">
        <v>5883</v>
      </c>
      <c r="E4938" s="713">
        <v>72.510000000000005</v>
      </c>
    </row>
    <row r="4939" spans="1:5">
      <c r="A4939" s="712">
        <v>96695</v>
      </c>
      <c r="B4939" s="711" t="s">
        <v>4032</v>
      </c>
      <c r="C4939" s="711" t="s">
        <v>269</v>
      </c>
      <c r="D4939" s="711" t="s">
        <v>5883</v>
      </c>
      <c r="E4939" s="713">
        <v>70.38</v>
      </c>
    </row>
    <row r="4940" spans="1:5">
      <c r="A4940" s="712">
        <v>96696</v>
      </c>
      <c r="B4940" s="711" t="s">
        <v>4033</v>
      </c>
      <c r="C4940" s="711" t="s">
        <v>269</v>
      </c>
      <c r="D4940" s="711" t="s">
        <v>5883</v>
      </c>
      <c r="E4940" s="713">
        <v>109.37</v>
      </c>
    </row>
    <row r="4941" spans="1:5">
      <c r="A4941" s="712">
        <v>96697</v>
      </c>
      <c r="B4941" s="711" t="s">
        <v>4034</v>
      </c>
      <c r="C4941" s="711" t="s">
        <v>269</v>
      </c>
      <c r="D4941" s="711" t="s">
        <v>5883</v>
      </c>
      <c r="E4941" s="713">
        <v>163.69</v>
      </c>
    </row>
    <row r="4942" spans="1:5">
      <c r="A4942" s="712">
        <v>96698</v>
      </c>
      <c r="B4942" s="711" t="s">
        <v>4035</v>
      </c>
      <c r="C4942" s="711" t="s">
        <v>269</v>
      </c>
      <c r="D4942" s="711" t="s">
        <v>5883</v>
      </c>
      <c r="E4942" s="713">
        <v>3.33</v>
      </c>
    </row>
    <row r="4943" spans="1:5">
      <c r="A4943" s="712">
        <v>96699</v>
      </c>
      <c r="B4943" s="711" t="s">
        <v>4036</v>
      </c>
      <c r="C4943" s="711" t="s">
        <v>269</v>
      </c>
      <c r="D4943" s="711" t="s">
        <v>5883</v>
      </c>
      <c r="E4943" s="713">
        <v>17.11</v>
      </c>
    </row>
    <row r="4944" spans="1:5">
      <c r="A4944" s="712">
        <v>96700</v>
      </c>
      <c r="B4944" s="711" t="s">
        <v>4037</v>
      </c>
      <c r="C4944" s="711" t="s">
        <v>269</v>
      </c>
      <c r="D4944" s="711" t="s">
        <v>5883</v>
      </c>
      <c r="E4944" s="713">
        <v>12.18</v>
      </c>
    </row>
    <row r="4945" spans="1:5">
      <c r="A4945" s="712">
        <v>96701</v>
      </c>
      <c r="B4945" s="711" t="s">
        <v>4038</v>
      </c>
      <c r="C4945" s="711" t="s">
        <v>269</v>
      </c>
      <c r="D4945" s="711" t="s">
        <v>5883</v>
      </c>
      <c r="E4945" s="713">
        <v>4.53</v>
      </c>
    </row>
    <row r="4946" spans="1:5">
      <c r="A4946" s="712">
        <v>96702</v>
      </c>
      <c r="B4946" s="711" t="s">
        <v>4039</v>
      </c>
      <c r="C4946" s="711" t="s">
        <v>269</v>
      </c>
      <c r="D4946" s="711" t="s">
        <v>5883</v>
      </c>
      <c r="E4946" s="713">
        <v>4.78</v>
      </c>
    </row>
    <row r="4947" spans="1:5">
      <c r="A4947" s="712">
        <v>96703</v>
      </c>
      <c r="B4947" s="711" t="s">
        <v>4040</v>
      </c>
      <c r="C4947" s="711" t="s">
        <v>269</v>
      </c>
      <c r="D4947" s="711" t="s">
        <v>5883</v>
      </c>
      <c r="E4947" s="713">
        <v>9.74</v>
      </c>
    </row>
    <row r="4948" spans="1:5">
      <c r="A4948" s="712">
        <v>96704</v>
      </c>
      <c r="B4948" s="711" t="s">
        <v>4041</v>
      </c>
      <c r="C4948" s="711" t="s">
        <v>269</v>
      </c>
      <c r="D4948" s="711" t="s">
        <v>5883</v>
      </c>
      <c r="E4948" s="713">
        <v>11.36</v>
      </c>
    </row>
    <row r="4949" spans="1:5">
      <c r="A4949" s="712">
        <v>96705</v>
      </c>
      <c r="B4949" s="711" t="s">
        <v>4042</v>
      </c>
      <c r="C4949" s="711" t="s">
        <v>269</v>
      </c>
      <c r="D4949" s="711" t="s">
        <v>5883</v>
      </c>
      <c r="E4949" s="713">
        <v>14.68</v>
      </c>
    </row>
    <row r="4950" spans="1:5">
      <c r="A4950" s="712">
        <v>96706</v>
      </c>
      <c r="B4950" s="711" t="s">
        <v>4043</v>
      </c>
      <c r="C4950" s="711" t="s">
        <v>269</v>
      </c>
      <c r="D4950" s="711" t="s">
        <v>5883</v>
      </c>
      <c r="E4950" s="713">
        <v>22.02</v>
      </c>
    </row>
    <row r="4951" spans="1:5">
      <c r="A4951" s="712">
        <v>96707</v>
      </c>
      <c r="B4951" s="711" t="s">
        <v>4044</v>
      </c>
      <c r="C4951" s="711" t="s">
        <v>269</v>
      </c>
      <c r="D4951" s="711" t="s">
        <v>5883</v>
      </c>
      <c r="E4951" s="713">
        <v>46.54</v>
      </c>
    </row>
    <row r="4952" spans="1:5">
      <c r="A4952" s="712">
        <v>96708</v>
      </c>
      <c r="B4952" s="711" t="s">
        <v>4045</v>
      </c>
      <c r="C4952" s="711" t="s">
        <v>269</v>
      </c>
      <c r="D4952" s="711" t="s">
        <v>5883</v>
      </c>
      <c r="E4952" s="713">
        <v>73.66</v>
      </c>
    </row>
    <row r="4953" spans="1:5">
      <c r="A4953" s="712">
        <v>96709</v>
      </c>
      <c r="B4953" s="711" t="s">
        <v>4046</v>
      </c>
      <c r="C4953" s="711" t="s">
        <v>269</v>
      </c>
      <c r="D4953" s="711" t="s">
        <v>5883</v>
      </c>
      <c r="E4953" s="713">
        <v>116.57</v>
      </c>
    </row>
    <row r="4954" spans="1:5">
      <c r="A4954" s="712">
        <v>96710</v>
      </c>
      <c r="B4954" s="711" t="s">
        <v>4047</v>
      </c>
      <c r="C4954" s="711" t="s">
        <v>269</v>
      </c>
      <c r="D4954" s="711" t="s">
        <v>5883</v>
      </c>
      <c r="E4954" s="713">
        <v>5.68</v>
      </c>
    </row>
    <row r="4955" spans="1:5">
      <c r="A4955" s="712">
        <v>96711</v>
      </c>
      <c r="B4955" s="711" t="s">
        <v>4048</v>
      </c>
      <c r="C4955" s="711" t="s">
        <v>269</v>
      </c>
      <c r="D4955" s="711" t="s">
        <v>5883</v>
      </c>
      <c r="E4955" s="713">
        <v>8.8699999999999992</v>
      </c>
    </row>
    <row r="4956" spans="1:5">
      <c r="A4956" s="712">
        <v>96712</v>
      </c>
      <c r="B4956" s="711" t="s">
        <v>4049</v>
      </c>
      <c r="C4956" s="711" t="s">
        <v>269</v>
      </c>
      <c r="D4956" s="711" t="s">
        <v>5883</v>
      </c>
      <c r="E4956" s="713">
        <v>17.350000000000001</v>
      </c>
    </row>
    <row r="4957" spans="1:5">
      <c r="A4957" s="712">
        <v>96713</v>
      </c>
      <c r="B4957" s="711" t="s">
        <v>4050</v>
      </c>
      <c r="C4957" s="711" t="s">
        <v>269</v>
      </c>
      <c r="D4957" s="711" t="s">
        <v>5883</v>
      </c>
      <c r="E4957" s="713">
        <v>23.99</v>
      </c>
    </row>
    <row r="4958" spans="1:5">
      <c r="A4958" s="712">
        <v>96714</v>
      </c>
      <c r="B4958" s="711" t="s">
        <v>4051</v>
      </c>
      <c r="C4958" s="711" t="s">
        <v>269</v>
      </c>
      <c r="D4958" s="711" t="s">
        <v>5883</v>
      </c>
      <c r="E4958" s="713">
        <v>40.69</v>
      </c>
    </row>
    <row r="4959" spans="1:5">
      <c r="A4959" s="712">
        <v>96715</v>
      </c>
      <c r="B4959" s="711" t="s">
        <v>4052</v>
      </c>
      <c r="C4959" s="711" t="s">
        <v>269</v>
      </c>
      <c r="D4959" s="711" t="s">
        <v>5883</v>
      </c>
      <c r="E4959" s="713">
        <v>77.45</v>
      </c>
    </row>
    <row r="4960" spans="1:5">
      <c r="A4960" s="712">
        <v>96716</v>
      </c>
      <c r="B4960" s="711" t="s">
        <v>4053</v>
      </c>
      <c r="C4960" s="711" t="s">
        <v>269</v>
      </c>
      <c r="D4960" s="711" t="s">
        <v>5883</v>
      </c>
      <c r="E4960" s="713">
        <v>116.57</v>
      </c>
    </row>
    <row r="4961" spans="1:5">
      <c r="A4961" s="712">
        <v>96717</v>
      </c>
      <c r="B4961" s="711" t="s">
        <v>4054</v>
      </c>
      <c r="C4961" s="711" t="s">
        <v>269</v>
      </c>
      <c r="D4961" s="711" t="s">
        <v>5883</v>
      </c>
      <c r="E4961" s="713">
        <v>183.96</v>
      </c>
    </row>
    <row r="4962" spans="1:5">
      <c r="A4962" s="712">
        <v>96736</v>
      </c>
      <c r="B4962" s="711" t="s">
        <v>4055</v>
      </c>
      <c r="C4962" s="711" t="s">
        <v>269</v>
      </c>
      <c r="D4962" s="711" t="s">
        <v>5883</v>
      </c>
      <c r="E4962" s="713">
        <v>4.59</v>
      </c>
    </row>
    <row r="4963" spans="1:5">
      <c r="A4963" s="712">
        <v>96737</v>
      </c>
      <c r="B4963" s="711" t="s">
        <v>4056</v>
      </c>
      <c r="C4963" s="711" t="s">
        <v>269</v>
      </c>
      <c r="D4963" s="711" t="s">
        <v>5883</v>
      </c>
      <c r="E4963" s="713">
        <v>5.34</v>
      </c>
    </row>
    <row r="4964" spans="1:5">
      <c r="A4964" s="712">
        <v>96738</v>
      </c>
      <c r="B4964" s="711" t="s">
        <v>4057</v>
      </c>
      <c r="C4964" s="711" t="s">
        <v>269</v>
      </c>
      <c r="D4964" s="711" t="s">
        <v>5883</v>
      </c>
      <c r="E4964" s="713">
        <v>19.12</v>
      </c>
    </row>
    <row r="4965" spans="1:5">
      <c r="A4965" s="712">
        <v>96739</v>
      </c>
      <c r="B4965" s="711" t="s">
        <v>4058</v>
      </c>
      <c r="C4965" s="711" t="s">
        <v>269</v>
      </c>
      <c r="D4965" s="711" t="s">
        <v>5883</v>
      </c>
      <c r="E4965" s="713">
        <v>6.91</v>
      </c>
    </row>
    <row r="4966" spans="1:5">
      <c r="A4966" s="712">
        <v>96740</v>
      </c>
      <c r="B4966" s="711" t="s">
        <v>4059</v>
      </c>
      <c r="C4966" s="711" t="s">
        <v>269</v>
      </c>
      <c r="D4966" s="711" t="s">
        <v>5883</v>
      </c>
      <c r="E4966" s="713">
        <v>29.88</v>
      </c>
    </row>
    <row r="4967" spans="1:5">
      <c r="A4967" s="712">
        <v>96741</v>
      </c>
      <c r="B4967" s="711" t="s">
        <v>4060</v>
      </c>
      <c r="C4967" s="711" t="s">
        <v>269</v>
      </c>
      <c r="D4967" s="711" t="s">
        <v>5883</v>
      </c>
      <c r="E4967" s="713">
        <v>11.39</v>
      </c>
    </row>
    <row r="4968" spans="1:5">
      <c r="A4968" s="712">
        <v>96742</v>
      </c>
      <c r="B4968" s="711" t="s">
        <v>4061</v>
      </c>
      <c r="C4968" s="711" t="s">
        <v>269</v>
      </c>
      <c r="D4968" s="711" t="s">
        <v>5883</v>
      </c>
      <c r="E4968" s="713">
        <v>17.27</v>
      </c>
    </row>
    <row r="4969" spans="1:5">
      <c r="A4969" s="712">
        <v>96743</v>
      </c>
      <c r="B4969" s="711" t="s">
        <v>4062</v>
      </c>
      <c r="C4969" s="711" t="s">
        <v>269</v>
      </c>
      <c r="D4969" s="711" t="s">
        <v>5883</v>
      </c>
      <c r="E4969" s="713">
        <v>22.72</v>
      </c>
    </row>
    <row r="4970" spans="1:5">
      <c r="A4970" s="712">
        <v>96744</v>
      </c>
      <c r="B4970" s="711" t="s">
        <v>4063</v>
      </c>
      <c r="C4970" s="711" t="s">
        <v>269</v>
      </c>
      <c r="D4970" s="711" t="s">
        <v>5883</v>
      </c>
      <c r="E4970" s="713">
        <v>49.09</v>
      </c>
    </row>
    <row r="4971" spans="1:5">
      <c r="A4971" s="712">
        <v>96745</v>
      </c>
      <c r="B4971" s="711" t="s">
        <v>4064</v>
      </c>
      <c r="C4971" s="711" t="s">
        <v>269</v>
      </c>
      <c r="D4971" s="711" t="s">
        <v>5883</v>
      </c>
      <c r="E4971" s="713">
        <v>73.03</v>
      </c>
    </row>
    <row r="4972" spans="1:5">
      <c r="A4972" s="712">
        <v>96746</v>
      </c>
      <c r="B4972" s="711" t="s">
        <v>4065</v>
      </c>
      <c r="C4972" s="711" t="s">
        <v>269</v>
      </c>
      <c r="D4972" s="711" t="s">
        <v>5883</v>
      </c>
      <c r="E4972" s="713">
        <v>116.53</v>
      </c>
    </row>
    <row r="4973" spans="1:5">
      <c r="A4973" s="712">
        <v>96747</v>
      </c>
      <c r="B4973" s="711" t="s">
        <v>4066</v>
      </c>
      <c r="C4973" s="711" t="s">
        <v>269</v>
      </c>
      <c r="D4973" s="711" t="s">
        <v>5883</v>
      </c>
      <c r="E4973" s="713">
        <v>6.43</v>
      </c>
    </row>
    <row r="4974" spans="1:5">
      <c r="A4974" s="712">
        <v>96748</v>
      </c>
      <c r="B4974" s="711" t="s">
        <v>4067</v>
      </c>
      <c r="C4974" s="711" t="s">
        <v>269</v>
      </c>
      <c r="D4974" s="711" t="s">
        <v>5883</v>
      </c>
      <c r="E4974" s="713">
        <v>7.37</v>
      </c>
    </row>
    <row r="4975" spans="1:5">
      <c r="A4975" s="712">
        <v>96749</v>
      </c>
      <c r="B4975" s="711" t="s">
        <v>4068</v>
      </c>
      <c r="C4975" s="711" t="s">
        <v>269</v>
      </c>
      <c r="D4975" s="711" t="s">
        <v>5883</v>
      </c>
      <c r="E4975" s="713">
        <v>10.119999999999999</v>
      </c>
    </row>
    <row r="4976" spans="1:5">
      <c r="A4976" s="712">
        <v>96750</v>
      </c>
      <c r="B4976" s="711" t="s">
        <v>4069</v>
      </c>
      <c r="C4976" s="711" t="s">
        <v>269</v>
      </c>
      <c r="D4976" s="711" t="s">
        <v>5883</v>
      </c>
      <c r="E4976" s="713">
        <v>13.81</v>
      </c>
    </row>
    <row r="4977" spans="1:5">
      <c r="A4977" s="712">
        <v>96751</v>
      </c>
      <c r="B4977" s="711" t="s">
        <v>4070</v>
      </c>
      <c r="C4977" s="711" t="s">
        <v>269</v>
      </c>
      <c r="D4977" s="711" t="s">
        <v>5883</v>
      </c>
      <c r="E4977" s="713">
        <v>25.28</v>
      </c>
    </row>
    <row r="4978" spans="1:5">
      <c r="A4978" s="712">
        <v>96752</v>
      </c>
      <c r="B4978" s="711" t="s">
        <v>4071</v>
      </c>
      <c r="C4978" s="711" t="s">
        <v>269</v>
      </c>
      <c r="D4978" s="711" t="s">
        <v>5883</v>
      </c>
      <c r="E4978" s="713">
        <v>33.369999999999997</v>
      </c>
    </row>
    <row r="4979" spans="1:5">
      <c r="A4979" s="712">
        <v>96753</v>
      </c>
      <c r="B4979" s="711" t="s">
        <v>4072</v>
      </c>
      <c r="C4979" s="711" t="s">
        <v>269</v>
      </c>
      <c r="D4979" s="711" t="s">
        <v>5883</v>
      </c>
      <c r="E4979" s="713">
        <v>76.34</v>
      </c>
    </row>
    <row r="4980" spans="1:5">
      <c r="A4980" s="712">
        <v>96754</v>
      </c>
      <c r="B4980" s="711" t="s">
        <v>4073</v>
      </c>
      <c r="C4980" s="711" t="s">
        <v>269</v>
      </c>
      <c r="D4980" s="711" t="s">
        <v>5883</v>
      </c>
      <c r="E4980" s="713">
        <v>108.42</v>
      </c>
    </row>
    <row r="4981" spans="1:5">
      <c r="A4981" s="712">
        <v>96755</v>
      </c>
      <c r="B4981" s="711" t="s">
        <v>4074</v>
      </c>
      <c r="C4981" s="711" t="s">
        <v>269</v>
      </c>
      <c r="D4981" s="711" t="s">
        <v>5883</v>
      </c>
      <c r="E4981" s="713">
        <v>163.66</v>
      </c>
    </row>
    <row r="4982" spans="1:5">
      <c r="A4982" s="712">
        <v>96756</v>
      </c>
      <c r="B4982" s="711" t="s">
        <v>4075</v>
      </c>
      <c r="C4982" s="711" t="s">
        <v>269</v>
      </c>
      <c r="D4982" s="711" t="s">
        <v>5883</v>
      </c>
      <c r="E4982" s="713">
        <v>12.15</v>
      </c>
    </row>
    <row r="4983" spans="1:5">
      <c r="A4983" s="712">
        <v>96757</v>
      </c>
      <c r="B4983" s="711" t="s">
        <v>4076</v>
      </c>
      <c r="C4983" s="711" t="s">
        <v>269</v>
      </c>
      <c r="D4983" s="711" t="s">
        <v>5883</v>
      </c>
      <c r="E4983" s="713">
        <v>11.65</v>
      </c>
    </row>
    <row r="4984" spans="1:5">
      <c r="A4984" s="712">
        <v>96758</v>
      </c>
      <c r="B4984" s="711" t="s">
        <v>4077</v>
      </c>
      <c r="C4984" s="711" t="s">
        <v>269</v>
      </c>
      <c r="D4984" s="711" t="s">
        <v>5883</v>
      </c>
      <c r="E4984" s="713">
        <v>13.62</v>
      </c>
    </row>
    <row r="4985" spans="1:5">
      <c r="A4985" s="712">
        <v>96759</v>
      </c>
      <c r="B4985" s="711" t="s">
        <v>4078</v>
      </c>
      <c r="C4985" s="711" t="s">
        <v>269</v>
      </c>
      <c r="D4985" s="711" t="s">
        <v>5883</v>
      </c>
      <c r="E4985" s="713">
        <v>20.64</v>
      </c>
    </row>
    <row r="4986" spans="1:5">
      <c r="A4986" s="712">
        <v>96760</v>
      </c>
      <c r="B4986" s="711" t="s">
        <v>4079</v>
      </c>
      <c r="C4986" s="711" t="s">
        <v>269</v>
      </c>
      <c r="D4986" s="711" t="s">
        <v>5883</v>
      </c>
      <c r="E4986" s="713">
        <v>29.13</v>
      </c>
    </row>
    <row r="4987" spans="1:5">
      <c r="A4987" s="712">
        <v>96761</v>
      </c>
      <c r="B4987" s="711" t="s">
        <v>4080</v>
      </c>
      <c r="C4987" s="711" t="s">
        <v>269</v>
      </c>
      <c r="D4987" s="711" t="s">
        <v>5883</v>
      </c>
      <c r="E4987" s="713">
        <v>42.07</v>
      </c>
    </row>
    <row r="4988" spans="1:5">
      <c r="A4988" s="712">
        <v>96762</v>
      </c>
      <c r="B4988" s="711" t="s">
        <v>4081</v>
      </c>
      <c r="C4988" s="711" t="s">
        <v>269</v>
      </c>
      <c r="D4988" s="711" t="s">
        <v>5883</v>
      </c>
      <c r="E4988" s="713">
        <v>82.53</v>
      </c>
    </row>
    <row r="4989" spans="1:5">
      <c r="A4989" s="712">
        <v>96763</v>
      </c>
      <c r="B4989" s="711" t="s">
        <v>4082</v>
      </c>
      <c r="C4989" s="711" t="s">
        <v>269</v>
      </c>
      <c r="D4989" s="711" t="s">
        <v>5883</v>
      </c>
      <c r="E4989" s="713">
        <v>115.3</v>
      </c>
    </row>
    <row r="4990" spans="1:5">
      <c r="A4990" s="712">
        <v>96764</v>
      </c>
      <c r="B4990" s="711" t="s">
        <v>4083</v>
      </c>
      <c r="C4990" s="711" t="s">
        <v>269</v>
      </c>
      <c r="D4990" s="711" t="s">
        <v>5883</v>
      </c>
      <c r="E4990" s="713">
        <v>183.88</v>
      </c>
    </row>
    <row r="4991" spans="1:5">
      <c r="A4991" s="712">
        <v>96802</v>
      </c>
      <c r="B4991" s="711" t="s">
        <v>4084</v>
      </c>
      <c r="C4991" s="711" t="s">
        <v>269</v>
      </c>
      <c r="D4991" s="711" t="s">
        <v>5883</v>
      </c>
      <c r="E4991" s="713">
        <v>270.75</v>
      </c>
    </row>
    <row r="4992" spans="1:5">
      <c r="A4992" s="712">
        <v>96803</v>
      </c>
      <c r="B4992" s="711" t="s">
        <v>4085</v>
      </c>
      <c r="C4992" s="711" t="s">
        <v>269</v>
      </c>
      <c r="D4992" s="711" t="s">
        <v>5883</v>
      </c>
      <c r="E4992" s="713">
        <v>138.19999999999999</v>
      </c>
    </row>
    <row r="4993" spans="1:5">
      <c r="A4993" s="712">
        <v>96804</v>
      </c>
      <c r="B4993" s="711" t="s">
        <v>4086</v>
      </c>
      <c r="C4993" s="711" t="s">
        <v>269</v>
      </c>
      <c r="D4993" s="711" t="s">
        <v>5883</v>
      </c>
      <c r="E4993" s="713">
        <v>245.05</v>
      </c>
    </row>
    <row r="4994" spans="1:5">
      <c r="A4994" s="712">
        <v>96805</v>
      </c>
      <c r="B4994" s="711" t="s">
        <v>4087</v>
      </c>
      <c r="C4994" s="711" t="s">
        <v>269</v>
      </c>
      <c r="D4994" s="711" t="s">
        <v>5883</v>
      </c>
      <c r="E4994" s="713">
        <v>277.95999999999998</v>
      </c>
    </row>
    <row r="4995" spans="1:5">
      <c r="A4995" s="712">
        <v>96806</v>
      </c>
      <c r="B4995" s="711" t="s">
        <v>4088</v>
      </c>
      <c r="C4995" s="711" t="s">
        <v>269</v>
      </c>
      <c r="D4995" s="711" t="s">
        <v>5883</v>
      </c>
      <c r="E4995" s="713">
        <v>133.11000000000001</v>
      </c>
    </row>
    <row r="4996" spans="1:5">
      <c r="A4996" s="712">
        <v>96807</v>
      </c>
      <c r="B4996" s="711" t="s">
        <v>4089</v>
      </c>
      <c r="C4996" s="711" t="s">
        <v>269</v>
      </c>
      <c r="D4996" s="711" t="s">
        <v>5883</v>
      </c>
      <c r="E4996" s="713">
        <v>220.51</v>
      </c>
    </row>
    <row r="4997" spans="1:5">
      <c r="A4997" s="712">
        <v>96808</v>
      </c>
      <c r="B4997" s="711" t="s">
        <v>4090</v>
      </c>
      <c r="C4997" s="711" t="s">
        <v>269</v>
      </c>
      <c r="D4997" s="711" t="s">
        <v>5883</v>
      </c>
      <c r="E4997" s="713">
        <v>11.84</v>
      </c>
    </row>
    <row r="4998" spans="1:5">
      <c r="A4998" s="712">
        <v>96809</v>
      </c>
      <c r="B4998" s="711" t="s">
        <v>4091</v>
      </c>
      <c r="C4998" s="711" t="s">
        <v>269</v>
      </c>
      <c r="D4998" s="711" t="s">
        <v>5883</v>
      </c>
      <c r="E4998" s="713">
        <v>13.69</v>
      </c>
    </row>
    <row r="4999" spans="1:5">
      <c r="A4999" s="712">
        <v>96810</v>
      </c>
      <c r="B4999" s="711" t="s">
        <v>4092</v>
      </c>
      <c r="C4999" s="711" t="s">
        <v>269</v>
      </c>
      <c r="D4999" s="711" t="s">
        <v>5883</v>
      </c>
      <c r="E4999" s="713">
        <v>14.94</v>
      </c>
    </row>
    <row r="5000" spans="1:5">
      <c r="A5000" s="712">
        <v>96811</v>
      </c>
      <c r="B5000" s="711" t="s">
        <v>4093</v>
      </c>
      <c r="C5000" s="711" t="s">
        <v>269</v>
      </c>
      <c r="D5000" s="711" t="s">
        <v>5883</v>
      </c>
      <c r="E5000" s="713">
        <v>15.96</v>
      </c>
    </row>
    <row r="5001" spans="1:5">
      <c r="A5001" s="712">
        <v>96812</v>
      </c>
      <c r="B5001" s="711" t="s">
        <v>4094</v>
      </c>
      <c r="C5001" s="711" t="s">
        <v>269</v>
      </c>
      <c r="D5001" s="711" t="s">
        <v>5883</v>
      </c>
      <c r="E5001" s="713">
        <v>15.3</v>
      </c>
    </row>
    <row r="5002" spans="1:5">
      <c r="A5002" s="712">
        <v>96813</v>
      </c>
      <c r="B5002" s="711" t="s">
        <v>4095</v>
      </c>
      <c r="C5002" s="711" t="s">
        <v>269</v>
      </c>
      <c r="D5002" s="711" t="s">
        <v>5883</v>
      </c>
      <c r="E5002" s="713">
        <v>17.78</v>
      </c>
    </row>
    <row r="5003" spans="1:5">
      <c r="A5003" s="712">
        <v>96814</v>
      </c>
      <c r="B5003" s="711" t="s">
        <v>4096</v>
      </c>
      <c r="C5003" s="711" t="s">
        <v>269</v>
      </c>
      <c r="D5003" s="711" t="s">
        <v>5883</v>
      </c>
      <c r="E5003" s="713">
        <v>14.88</v>
      </c>
    </row>
    <row r="5004" spans="1:5">
      <c r="A5004" s="712">
        <v>96815</v>
      </c>
      <c r="B5004" s="711" t="s">
        <v>4097</v>
      </c>
      <c r="C5004" s="711" t="s">
        <v>269</v>
      </c>
      <c r="D5004" s="711" t="s">
        <v>5883</v>
      </c>
      <c r="E5004" s="713">
        <v>25.58</v>
      </c>
    </row>
    <row r="5005" spans="1:5">
      <c r="A5005" s="712">
        <v>96816</v>
      </c>
      <c r="B5005" s="711" t="s">
        <v>4098</v>
      </c>
      <c r="C5005" s="711" t="s">
        <v>269</v>
      </c>
      <c r="D5005" s="711" t="s">
        <v>5883</v>
      </c>
      <c r="E5005" s="713">
        <v>20.85</v>
      </c>
    </row>
    <row r="5006" spans="1:5">
      <c r="A5006" s="712">
        <v>96817</v>
      </c>
      <c r="B5006" s="711" t="s">
        <v>4099</v>
      </c>
      <c r="C5006" s="711" t="s">
        <v>269</v>
      </c>
      <c r="D5006" s="711" t="s">
        <v>5883</v>
      </c>
      <c r="E5006" s="713">
        <v>23.87</v>
      </c>
    </row>
    <row r="5007" spans="1:5">
      <c r="A5007" s="712">
        <v>96818</v>
      </c>
      <c r="B5007" s="711" t="s">
        <v>4100</v>
      </c>
      <c r="C5007" s="711" t="s">
        <v>269</v>
      </c>
      <c r="D5007" s="711" t="s">
        <v>5883</v>
      </c>
      <c r="E5007" s="713">
        <v>22.15</v>
      </c>
    </row>
    <row r="5008" spans="1:5">
      <c r="A5008" s="712">
        <v>96819</v>
      </c>
      <c r="B5008" s="711" t="s">
        <v>4101</v>
      </c>
      <c r="C5008" s="711" t="s">
        <v>269</v>
      </c>
      <c r="D5008" s="711" t="s">
        <v>5883</v>
      </c>
      <c r="E5008" s="713">
        <v>22.15</v>
      </c>
    </row>
    <row r="5009" spans="1:5">
      <c r="A5009" s="712">
        <v>96820</v>
      </c>
      <c r="B5009" s="711" t="s">
        <v>4102</v>
      </c>
      <c r="C5009" s="711" t="s">
        <v>269</v>
      </c>
      <c r="D5009" s="711" t="s">
        <v>5883</v>
      </c>
      <c r="E5009" s="713">
        <v>40.93</v>
      </c>
    </row>
    <row r="5010" spans="1:5">
      <c r="A5010" s="712">
        <v>96821</v>
      </c>
      <c r="B5010" s="711" t="s">
        <v>4103</v>
      </c>
      <c r="C5010" s="711" t="s">
        <v>269</v>
      </c>
      <c r="D5010" s="711" t="s">
        <v>5883</v>
      </c>
      <c r="E5010" s="713">
        <v>34.67</v>
      </c>
    </row>
    <row r="5011" spans="1:5">
      <c r="A5011" s="712">
        <v>96822</v>
      </c>
      <c r="B5011" s="711" t="s">
        <v>4104</v>
      </c>
      <c r="C5011" s="711" t="s">
        <v>269</v>
      </c>
      <c r="D5011" s="711" t="s">
        <v>5883</v>
      </c>
      <c r="E5011" s="713">
        <v>35.15</v>
      </c>
    </row>
    <row r="5012" spans="1:5">
      <c r="A5012" s="712">
        <v>96823</v>
      </c>
      <c r="B5012" s="711" t="s">
        <v>4105</v>
      </c>
      <c r="C5012" s="711" t="s">
        <v>269</v>
      </c>
      <c r="D5012" s="711" t="s">
        <v>5883</v>
      </c>
      <c r="E5012" s="713">
        <v>14.46</v>
      </c>
    </row>
    <row r="5013" spans="1:5">
      <c r="A5013" s="712">
        <v>96824</v>
      </c>
      <c r="B5013" s="711" t="s">
        <v>4106</v>
      </c>
      <c r="C5013" s="711" t="s">
        <v>269</v>
      </c>
      <c r="D5013" s="711" t="s">
        <v>5883</v>
      </c>
      <c r="E5013" s="713">
        <v>16.39</v>
      </c>
    </row>
    <row r="5014" spans="1:5">
      <c r="A5014" s="712">
        <v>96825</v>
      </c>
      <c r="B5014" s="711" t="s">
        <v>4107</v>
      </c>
      <c r="C5014" s="711" t="s">
        <v>269</v>
      </c>
      <c r="D5014" s="711" t="s">
        <v>5883</v>
      </c>
      <c r="E5014" s="713">
        <v>22.42</v>
      </c>
    </row>
    <row r="5015" spans="1:5">
      <c r="A5015" s="712">
        <v>96826</v>
      </c>
      <c r="B5015" s="711" t="s">
        <v>4108</v>
      </c>
      <c r="C5015" s="711" t="s">
        <v>269</v>
      </c>
      <c r="D5015" s="711" t="s">
        <v>5883</v>
      </c>
      <c r="E5015" s="713">
        <v>20.170000000000002</v>
      </c>
    </row>
    <row r="5016" spans="1:5">
      <c r="A5016" s="712">
        <v>96827</v>
      </c>
      <c r="B5016" s="711" t="s">
        <v>4109</v>
      </c>
      <c r="C5016" s="711" t="s">
        <v>269</v>
      </c>
      <c r="D5016" s="711" t="s">
        <v>5883</v>
      </c>
      <c r="E5016" s="713">
        <v>20.95</v>
      </c>
    </row>
    <row r="5017" spans="1:5">
      <c r="A5017" s="712">
        <v>96828</v>
      </c>
      <c r="B5017" s="711" t="s">
        <v>4110</v>
      </c>
      <c r="C5017" s="711" t="s">
        <v>269</v>
      </c>
      <c r="D5017" s="711" t="s">
        <v>5883</v>
      </c>
      <c r="E5017" s="713">
        <v>26.48</v>
      </c>
    </row>
    <row r="5018" spans="1:5">
      <c r="A5018" s="712">
        <v>96829</v>
      </c>
      <c r="B5018" s="711" t="s">
        <v>4111</v>
      </c>
      <c r="C5018" s="711" t="s">
        <v>269</v>
      </c>
      <c r="D5018" s="711" t="s">
        <v>5883</v>
      </c>
      <c r="E5018" s="713">
        <v>20.14</v>
      </c>
    </row>
    <row r="5019" spans="1:5">
      <c r="A5019" s="712">
        <v>96830</v>
      </c>
      <c r="B5019" s="711" t="s">
        <v>4112</v>
      </c>
      <c r="C5019" s="711" t="s">
        <v>269</v>
      </c>
      <c r="D5019" s="711" t="s">
        <v>5883</v>
      </c>
      <c r="E5019" s="713">
        <v>29.44</v>
      </c>
    </row>
    <row r="5020" spans="1:5">
      <c r="A5020" s="712">
        <v>96831</v>
      </c>
      <c r="B5020" s="711" t="s">
        <v>4113</v>
      </c>
      <c r="C5020" s="711" t="s">
        <v>269</v>
      </c>
      <c r="D5020" s="711" t="s">
        <v>5883</v>
      </c>
      <c r="E5020" s="713">
        <v>23.85</v>
      </c>
    </row>
    <row r="5021" spans="1:5">
      <c r="A5021" s="712">
        <v>96832</v>
      </c>
      <c r="B5021" s="711" t="s">
        <v>4114</v>
      </c>
      <c r="C5021" s="711" t="s">
        <v>269</v>
      </c>
      <c r="D5021" s="711" t="s">
        <v>5883</v>
      </c>
      <c r="E5021" s="713">
        <v>27.7</v>
      </c>
    </row>
    <row r="5022" spans="1:5">
      <c r="A5022" s="712">
        <v>96833</v>
      </c>
      <c r="B5022" s="711" t="s">
        <v>4115</v>
      </c>
      <c r="C5022" s="711" t="s">
        <v>269</v>
      </c>
      <c r="D5022" s="711" t="s">
        <v>5883</v>
      </c>
      <c r="E5022" s="713">
        <v>25.89</v>
      </c>
    </row>
    <row r="5023" spans="1:5">
      <c r="A5023" s="712">
        <v>96834</v>
      </c>
      <c r="B5023" s="711" t="s">
        <v>4116</v>
      </c>
      <c r="C5023" s="711" t="s">
        <v>269</v>
      </c>
      <c r="D5023" s="711" t="s">
        <v>5883</v>
      </c>
      <c r="E5023" s="713">
        <v>43.1</v>
      </c>
    </row>
    <row r="5024" spans="1:5">
      <c r="A5024" s="712">
        <v>96835</v>
      </c>
      <c r="B5024" s="711" t="s">
        <v>4117</v>
      </c>
      <c r="C5024" s="711" t="s">
        <v>269</v>
      </c>
      <c r="D5024" s="711" t="s">
        <v>5883</v>
      </c>
      <c r="E5024" s="713">
        <v>37.130000000000003</v>
      </c>
    </row>
    <row r="5025" spans="1:5">
      <c r="A5025" s="712">
        <v>96836</v>
      </c>
      <c r="B5025" s="711" t="s">
        <v>4118</v>
      </c>
      <c r="C5025" s="711" t="s">
        <v>269</v>
      </c>
      <c r="D5025" s="711" t="s">
        <v>5883</v>
      </c>
      <c r="E5025" s="713">
        <v>39.61</v>
      </c>
    </row>
    <row r="5026" spans="1:5">
      <c r="A5026" s="712">
        <v>96837</v>
      </c>
      <c r="B5026" s="711" t="s">
        <v>4119</v>
      </c>
      <c r="C5026" s="711" t="s">
        <v>269</v>
      </c>
      <c r="D5026" s="711" t="s">
        <v>5883</v>
      </c>
      <c r="E5026" s="713">
        <v>20.89</v>
      </c>
    </row>
    <row r="5027" spans="1:5">
      <c r="A5027" s="712">
        <v>96838</v>
      </c>
      <c r="B5027" s="711" t="s">
        <v>4120</v>
      </c>
      <c r="C5027" s="711" t="s">
        <v>269</v>
      </c>
      <c r="D5027" s="711" t="s">
        <v>5883</v>
      </c>
      <c r="E5027" s="713">
        <v>19.100000000000001</v>
      </c>
    </row>
    <row r="5028" spans="1:5">
      <c r="A5028" s="712">
        <v>96839</v>
      </c>
      <c r="B5028" s="711" t="s">
        <v>4121</v>
      </c>
      <c r="C5028" s="711" t="s">
        <v>269</v>
      </c>
      <c r="D5028" s="711" t="s">
        <v>5883</v>
      </c>
      <c r="E5028" s="713">
        <v>18.79</v>
      </c>
    </row>
    <row r="5029" spans="1:5">
      <c r="A5029" s="712">
        <v>96840</v>
      </c>
      <c r="B5029" s="711" t="s">
        <v>4122</v>
      </c>
      <c r="C5029" s="711" t="s">
        <v>269</v>
      </c>
      <c r="D5029" s="711" t="s">
        <v>5883</v>
      </c>
      <c r="E5029" s="713">
        <v>24.4</v>
      </c>
    </row>
    <row r="5030" spans="1:5">
      <c r="A5030" s="712">
        <v>96841</v>
      </c>
      <c r="B5030" s="711" t="s">
        <v>4123</v>
      </c>
      <c r="C5030" s="711" t="s">
        <v>269</v>
      </c>
      <c r="D5030" s="711" t="s">
        <v>5883</v>
      </c>
      <c r="E5030" s="713">
        <v>21.19</v>
      </c>
    </row>
    <row r="5031" spans="1:5">
      <c r="A5031" s="712">
        <v>96842</v>
      </c>
      <c r="B5031" s="711" t="s">
        <v>4124</v>
      </c>
      <c r="C5031" s="711" t="s">
        <v>269</v>
      </c>
      <c r="D5031" s="711" t="s">
        <v>5883</v>
      </c>
      <c r="E5031" s="713">
        <v>27.33</v>
      </c>
    </row>
    <row r="5032" spans="1:5">
      <c r="A5032" s="712">
        <v>96843</v>
      </c>
      <c r="B5032" s="711" t="s">
        <v>4125</v>
      </c>
      <c r="C5032" s="711" t="s">
        <v>269</v>
      </c>
      <c r="D5032" s="711" t="s">
        <v>5883</v>
      </c>
      <c r="E5032" s="713">
        <v>26.23</v>
      </c>
    </row>
    <row r="5033" spans="1:5">
      <c r="A5033" s="712">
        <v>96844</v>
      </c>
      <c r="B5033" s="711" t="s">
        <v>4126</v>
      </c>
      <c r="C5033" s="711" t="s">
        <v>269</v>
      </c>
      <c r="D5033" s="711" t="s">
        <v>5883</v>
      </c>
      <c r="E5033" s="713">
        <v>36.25</v>
      </c>
    </row>
    <row r="5034" spans="1:5">
      <c r="A5034" s="712">
        <v>96845</v>
      </c>
      <c r="B5034" s="711" t="s">
        <v>4127</v>
      </c>
      <c r="C5034" s="711" t="s">
        <v>269</v>
      </c>
      <c r="D5034" s="711" t="s">
        <v>5883</v>
      </c>
      <c r="E5034" s="713">
        <v>38.65</v>
      </c>
    </row>
    <row r="5035" spans="1:5">
      <c r="A5035" s="712">
        <v>96846</v>
      </c>
      <c r="B5035" s="711" t="s">
        <v>4128</v>
      </c>
      <c r="C5035" s="711" t="s">
        <v>269</v>
      </c>
      <c r="D5035" s="711" t="s">
        <v>5883</v>
      </c>
      <c r="E5035" s="713">
        <v>30.09</v>
      </c>
    </row>
    <row r="5036" spans="1:5">
      <c r="A5036" s="712">
        <v>96847</v>
      </c>
      <c r="B5036" s="711" t="s">
        <v>4129</v>
      </c>
      <c r="C5036" s="711" t="s">
        <v>269</v>
      </c>
      <c r="D5036" s="711" t="s">
        <v>5883</v>
      </c>
      <c r="E5036" s="713">
        <v>33.229999999999997</v>
      </c>
    </row>
    <row r="5037" spans="1:5">
      <c r="A5037" s="712">
        <v>96848</v>
      </c>
      <c r="B5037" s="711" t="s">
        <v>4130</v>
      </c>
      <c r="C5037" s="711" t="s">
        <v>269</v>
      </c>
      <c r="D5037" s="711" t="s">
        <v>5883</v>
      </c>
      <c r="E5037" s="713">
        <v>50.23</v>
      </c>
    </row>
    <row r="5038" spans="1:5">
      <c r="A5038" s="712">
        <v>96849</v>
      </c>
      <c r="B5038" s="711" t="s">
        <v>4131</v>
      </c>
      <c r="C5038" s="711" t="s">
        <v>269</v>
      </c>
      <c r="D5038" s="711" t="s">
        <v>5883</v>
      </c>
      <c r="E5038" s="713">
        <v>18.079999999999998</v>
      </c>
    </row>
    <row r="5039" spans="1:5">
      <c r="A5039" s="712">
        <v>96850</v>
      </c>
      <c r="B5039" s="711" t="s">
        <v>4132</v>
      </c>
      <c r="C5039" s="711" t="s">
        <v>269</v>
      </c>
      <c r="D5039" s="711" t="s">
        <v>5883</v>
      </c>
      <c r="E5039" s="713">
        <v>21.29</v>
      </c>
    </row>
    <row r="5040" spans="1:5">
      <c r="A5040" s="712">
        <v>96851</v>
      </c>
      <c r="B5040" s="711" t="s">
        <v>4133</v>
      </c>
      <c r="C5040" s="711" t="s">
        <v>269</v>
      </c>
      <c r="D5040" s="711" t="s">
        <v>5883</v>
      </c>
      <c r="E5040" s="713">
        <v>28.46</v>
      </c>
    </row>
    <row r="5041" spans="1:5">
      <c r="A5041" s="712">
        <v>96852</v>
      </c>
      <c r="B5041" s="711" t="s">
        <v>4134</v>
      </c>
      <c r="C5041" s="711" t="s">
        <v>269</v>
      </c>
      <c r="D5041" s="711" t="s">
        <v>5883</v>
      </c>
      <c r="E5041" s="713">
        <v>24.18</v>
      </c>
    </row>
    <row r="5042" spans="1:5">
      <c r="A5042" s="712">
        <v>96853</v>
      </c>
      <c r="B5042" s="711" t="s">
        <v>4135</v>
      </c>
      <c r="C5042" s="711" t="s">
        <v>269</v>
      </c>
      <c r="D5042" s="711" t="s">
        <v>5883</v>
      </c>
      <c r="E5042" s="713">
        <v>27.31</v>
      </c>
    </row>
    <row r="5043" spans="1:5">
      <c r="A5043" s="712">
        <v>96854</v>
      </c>
      <c r="B5043" s="711" t="s">
        <v>4136</v>
      </c>
      <c r="C5043" s="711" t="s">
        <v>269</v>
      </c>
      <c r="D5043" s="711" t="s">
        <v>5883</v>
      </c>
      <c r="E5043" s="713">
        <v>32.86</v>
      </c>
    </row>
    <row r="5044" spans="1:5">
      <c r="A5044" s="712">
        <v>96855</v>
      </c>
      <c r="B5044" s="711" t="s">
        <v>4137</v>
      </c>
      <c r="C5044" s="711" t="s">
        <v>269</v>
      </c>
      <c r="D5044" s="711" t="s">
        <v>5883</v>
      </c>
      <c r="E5044" s="713">
        <v>30.08</v>
      </c>
    </row>
    <row r="5045" spans="1:5">
      <c r="A5045" s="712">
        <v>96856</v>
      </c>
      <c r="B5045" s="711" t="s">
        <v>4138</v>
      </c>
      <c r="C5045" s="711" t="s">
        <v>269</v>
      </c>
      <c r="D5045" s="711" t="s">
        <v>5883</v>
      </c>
      <c r="E5045" s="713">
        <v>30.53</v>
      </c>
    </row>
    <row r="5046" spans="1:5">
      <c r="A5046" s="712">
        <v>96857</v>
      </c>
      <c r="B5046" s="711" t="s">
        <v>4139</v>
      </c>
      <c r="C5046" s="711" t="s">
        <v>269</v>
      </c>
      <c r="D5046" s="711" t="s">
        <v>5883</v>
      </c>
      <c r="E5046" s="713">
        <v>49.3</v>
      </c>
    </row>
    <row r="5047" spans="1:5">
      <c r="A5047" s="712">
        <v>96858</v>
      </c>
      <c r="B5047" s="711" t="s">
        <v>4140</v>
      </c>
      <c r="C5047" s="711" t="s">
        <v>269</v>
      </c>
      <c r="D5047" s="711" t="s">
        <v>5883</v>
      </c>
      <c r="E5047" s="713">
        <v>49.59</v>
      </c>
    </row>
    <row r="5048" spans="1:5">
      <c r="A5048" s="712">
        <v>96859</v>
      </c>
      <c r="B5048" s="711" t="s">
        <v>4141</v>
      </c>
      <c r="C5048" s="711" t="s">
        <v>269</v>
      </c>
      <c r="D5048" s="711" t="s">
        <v>5883</v>
      </c>
      <c r="E5048" s="713">
        <v>61.78</v>
      </c>
    </row>
    <row r="5049" spans="1:5">
      <c r="A5049" s="712">
        <v>96860</v>
      </c>
      <c r="B5049" s="711" t="s">
        <v>4142</v>
      </c>
      <c r="C5049" s="711" t="s">
        <v>269</v>
      </c>
      <c r="D5049" s="711" t="s">
        <v>5883</v>
      </c>
      <c r="E5049" s="713">
        <v>24.07</v>
      </c>
    </row>
    <row r="5050" spans="1:5">
      <c r="A5050" s="712">
        <v>96861</v>
      </c>
      <c r="B5050" s="711" t="s">
        <v>4143</v>
      </c>
      <c r="C5050" s="711" t="s">
        <v>269</v>
      </c>
      <c r="D5050" s="711" t="s">
        <v>5883</v>
      </c>
      <c r="E5050" s="713">
        <v>26.1</v>
      </c>
    </row>
    <row r="5051" spans="1:5">
      <c r="A5051" s="712">
        <v>96862</v>
      </c>
      <c r="B5051" s="711" t="s">
        <v>4144</v>
      </c>
      <c r="C5051" s="711" t="s">
        <v>269</v>
      </c>
      <c r="D5051" s="711" t="s">
        <v>5883</v>
      </c>
      <c r="E5051" s="713">
        <v>29.03</v>
      </c>
    </row>
    <row r="5052" spans="1:5">
      <c r="A5052" s="712">
        <v>96863</v>
      </c>
      <c r="B5052" s="711" t="s">
        <v>4145</v>
      </c>
      <c r="C5052" s="711" t="s">
        <v>269</v>
      </c>
      <c r="D5052" s="711" t="s">
        <v>5883</v>
      </c>
      <c r="E5052" s="713">
        <v>28.69</v>
      </c>
    </row>
    <row r="5053" spans="1:5">
      <c r="A5053" s="712">
        <v>96864</v>
      </c>
      <c r="B5053" s="711" t="s">
        <v>4146</v>
      </c>
      <c r="C5053" s="711" t="s">
        <v>269</v>
      </c>
      <c r="D5053" s="711" t="s">
        <v>5883</v>
      </c>
      <c r="E5053" s="713">
        <v>46.1</v>
      </c>
    </row>
    <row r="5054" spans="1:5">
      <c r="A5054" s="712">
        <v>96865</v>
      </c>
      <c r="B5054" s="711" t="s">
        <v>4147</v>
      </c>
      <c r="C5054" s="711" t="s">
        <v>269</v>
      </c>
      <c r="D5054" s="711" t="s">
        <v>5883</v>
      </c>
      <c r="E5054" s="713">
        <v>45.11</v>
      </c>
    </row>
    <row r="5055" spans="1:5">
      <c r="A5055" s="712">
        <v>96866</v>
      </c>
      <c r="B5055" s="711" t="s">
        <v>4148</v>
      </c>
      <c r="C5055" s="711" t="s">
        <v>269</v>
      </c>
      <c r="D5055" s="711" t="s">
        <v>5883</v>
      </c>
      <c r="E5055" s="713">
        <v>60.75</v>
      </c>
    </row>
    <row r="5056" spans="1:5">
      <c r="A5056" s="712">
        <v>96867</v>
      </c>
      <c r="B5056" s="711" t="s">
        <v>4149</v>
      </c>
      <c r="C5056" s="711" t="s">
        <v>269</v>
      </c>
      <c r="D5056" s="711" t="s">
        <v>5883</v>
      </c>
      <c r="E5056" s="713">
        <v>70.989999999999995</v>
      </c>
    </row>
    <row r="5057" spans="1:5">
      <c r="A5057" s="712">
        <v>96868</v>
      </c>
      <c r="B5057" s="711" t="s">
        <v>4150</v>
      </c>
      <c r="C5057" s="711" t="s">
        <v>269</v>
      </c>
      <c r="D5057" s="711" t="s">
        <v>5883</v>
      </c>
      <c r="E5057" s="713">
        <v>28.2</v>
      </c>
    </row>
    <row r="5058" spans="1:5">
      <c r="A5058" s="712">
        <v>96869</v>
      </c>
      <c r="B5058" s="711" t="s">
        <v>4151</v>
      </c>
      <c r="C5058" s="711" t="s">
        <v>269</v>
      </c>
      <c r="D5058" s="711" t="s">
        <v>5883</v>
      </c>
      <c r="E5058" s="713">
        <v>33.700000000000003</v>
      </c>
    </row>
    <row r="5059" spans="1:5">
      <c r="A5059" s="712">
        <v>96870</v>
      </c>
      <c r="B5059" s="711" t="s">
        <v>4152</v>
      </c>
      <c r="C5059" s="711" t="s">
        <v>269</v>
      </c>
      <c r="D5059" s="711" t="s">
        <v>5883</v>
      </c>
      <c r="E5059" s="713">
        <v>53.71</v>
      </c>
    </row>
    <row r="5060" spans="1:5">
      <c r="A5060" s="712">
        <v>96871</v>
      </c>
      <c r="B5060" s="711" t="s">
        <v>4153</v>
      </c>
      <c r="C5060" s="711" t="s">
        <v>269</v>
      </c>
      <c r="D5060" s="711" t="s">
        <v>5883</v>
      </c>
      <c r="E5060" s="713">
        <v>78.19</v>
      </c>
    </row>
    <row r="5061" spans="1:5">
      <c r="A5061" s="712">
        <v>96872</v>
      </c>
      <c r="B5061" s="711" t="s">
        <v>4154</v>
      </c>
      <c r="C5061" s="711" t="s">
        <v>269</v>
      </c>
      <c r="D5061" s="711" t="s">
        <v>5883</v>
      </c>
      <c r="E5061" s="713">
        <v>70.430000000000007</v>
      </c>
    </row>
    <row r="5062" spans="1:5">
      <c r="A5062" s="712">
        <v>96873</v>
      </c>
      <c r="B5062" s="711" t="s">
        <v>4155</v>
      </c>
      <c r="C5062" s="711" t="s">
        <v>269</v>
      </c>
      <c r="D5062" s="711" t="s">
        <v>5883</v>
      </c>
      <c r="E5062" s="713">
        <v>81.72</v>
      </c>
    </row>
    <row r="5063" spans="1:5">
      <c r="A5063" s="712">
        <v>96874</v>
      </c>
      <c r="B5063" s="711" t="s">
        <v>4156</v>
      </c>
      <c r="C5063" s="711" t="s">
        <v>269</v>
      </c>
      <c r="D5063" s="711" t="s">
        <v>5883</v>
      </c>
      <c r="E5063" s="713">
        <v>85.49</v>
      </c>
    </row>
    <row r="5064" spans="1:5">
      <c r="A5064" s="712">
        <v>96875</v>
      </c>
      <c r="B5064" s="711" t="s">
        <v>4157</v>
      </c>
      <c r="C5064" s="711" t="s">
        <v>269</v>
      </c>
      <c r="D5064" s="711" t="s">
        <v>5883</v>
      </c>
      <c r="E5064" s="713">
        <v>103.66</v>
      </c>
    </row>
    <row r="5065" spans="1:5">
      <c r="A5065" s="712">
        <v>96876</v>
      </c>
      <c r="B5065" s="711" t="s">
        <v>4158</v>
      </c>
      <c r="C5065" s="711" t="s">
        <v>269</v>
      </c>
      <c r="D5065" s="711" t="s">
        <v>5883</v>
      </c>
      <c r="E5065" s="713">
        <v>184.95</v>
      </c>
    </row>
    <row r="5066" spans="1:5">
      <c r="A5066" s="712">
        <v>96877</v>
      </c>
      <c r="B5066" s="711" t="s">
        <v>4159</v>
      </c>
      <c r="C5066" s="711" t="s">
        <v>269</v>
      </c>
      <c r="D5066" s="711" t="s">
        <v>5883</v>
      </c>
      <c r="E5066" s="713">
        <v>198.14</v>
      </c>
    </row>
    <row r="5067" spans="1:5">
      <c r="A5067" s="712">
        <v>96878</v>
      </c>
      <c r="B5067" s="711" t="s">
        <v>4160</v>
      </c>
      <c r="C5067" s="711" t="s">
        <v>269</v>
      </c>
      <c r="D5067" s="711" t="s">
        <v>5883</v>
      </c>
      <c r="E5067" s="713">
        <v>200.6</v>
      </c>
    </row>
    <row r="5068" spans="1:5">
      <c r="A5068" s="712">
        <v>96879</v>
      </c>
      <c r="B5068" s="711" t="s">
        <v>4161</v>
      </c>
      <c r="C5068" s="711" t="s">
        <v>269</v>
      </c>
      <c r="D5068" s="711" t="s">
        <v>5883</v>
      </c>
      <c r="E5068" s="713">
        <v>200.72</v>
      </c>
    </row>
    <row r="5069" spans="1:5">
      <c r="A5069" s="712">
        <v>96880</v>
      </c>
      <c r="B5069" s="711" t="s">
        <v>4162</v>
      </c>
      <c r="C5069" s="711" t="s">
        <v>269</v>
      </c>
      <c r="D5069" s="711" t="s">
        <v>5883</v>
      </c>
      <c r="E5069" s="713">
        <v>230.24</v>
      </c>
    </row>
    <row r="5070" spans="1:5">
      <c r="A5070" s="712">
        <v>96881</v>
      </c>
      <c r="B5070" s="711" t="s">
        <v>4163</v>
      </c>
      <c r="C5070" s="711" t="s">
        <v>269</v>
      </c>
      <c r="D5070" s="711" t="s">
        <v>5883</v>
      </c>
      <c r="E5070" s="713">
        <v>243.62</v>
      </c>
    </row>
    <row r="5071" spans="1:5">
      <c r="A5071" s="712">
        <v>97425</v>
      </c>
      <c r="B5071" s="711" t="s">
        <v>4164</v>
      </c>
      <c r="C5071" s="711" t="s">
        <v>269</v>
      </c>
      <c r="D5071" s="711" t="s">
        <v>5884</v>
      </c>
      <c r="E5071" s="713">
        <v>20.059999999999999</v>
      </c>
    </row>
    <row r="5072" spans="1:5">
      <c r="A5072" s="712">
        <v>97426</v>
      </c>
      <c r="B5072" s="711" t="s">
        <v>4165</v>
      </c>
      <c r="C5072" s="711" t="s">
        <v>269</v>
      </c>
      <c r="D5072" s="711" t="s">
        <v>5884</v>
      </c>
      <c r="E5072" s="713">
        <v>23.83</v>
      </c>
    </row>
    <row r="5073" spans="1:5">
      <c r="A5073" s="712">
        <v>97427</v>
      </c>
      <c r="B5073" s="711" t="s">
        <v>4166</v>
      </c>
      <c r="C5073" s="711" t="s">
        <v>269</v>
      </c>
      <c r="D5073" s="711" t="s">
        <v>5884</v>
      </c>
      <c r="E5073" s="713">
        <v>26.67</v>
      </c>
    </row>
    <row r="5074" spans="1:5">
      <c r="A5074" s="712">
        <v>97428</v>
      </c>
      <c r="B5074" s="711" t="s">
        <v>4167</v>
      </c>
      <c r="C5074" s="711" t="s">
        <v>269</v>
      </c>
      <c r="D5074" s="711" t="s">
        <v>5884</v>
      </c>
      <c r="E5074" s="713">
        <v>33.28</v>
      </c>
    </row>
    <row r="5075" spans="1:5">
      <c r="A5075" s="712">
        <v>97429</v>
      </c>
      <c r="B5075" s="711" t="s">
        <v>4168</v>
      </c>
      <c r="C5075" s="711" t="s">
        <v>269</v>
      </c>
      <c r="D5075" s="711" t="s">
        <v>5884</v>
      </c>
      <c r="E5075" s="713">
        <v>39.36</v>
      </c>
    </row>
    <row r="5076" spans="1:5">
      <c r="A5076" s="712">
        <v>97430</v>
      </c>
      <c r="B5076" s="711" t="s">
        <v>6941</v>
      </c>
      <c r="C5076" s="711" t="s">
        <v>269</v>
      </c>
      <c r="D5076" s="711" t="s">
        <v>5883</v>
      </c>
      <c r="E5076" s="713">
        <v>31.96</v>
      </c>
    </row>
    <row r="5077" spans="1:5">
      <c r="A5077" s="712">
        <v>97431</v>
      </c>
      <c r="B5077" s="711" t="s">
        <v>6942</v>
      </c>
      <c r="C5077" s="711" t="s">
        <v>269</v>
      </c>
      <c r="D5077" s="711" t="s">
        <v>5883</v>
      </c>
      <c r="E5077" s="713">
        <v>35.619999999999997</v>
      </c>
    </row>
    <row r="5078" spans="1:5">
      <c r="A5078" s="712">
        <v>97432</v>
      </c>
      <c r="B5078" s="711" t="s">
        <v>6943</v>
      </c>
      <c r="C5078" s="711" t="s">
        <v>269</v>
      </c>
      <c r="D5078" s="711" t="s">
        <v>5883</v>
      </c>
      <c r="E5078" s="713">
        <v>40.21</v>
      </c>
    </row>
    <row r="5079" spans="1:5">
      <c r="A5079" s="712">
        <v>97433</v>
      </c>
      <c r="B5079" s="711" t="s">
        <v>6944</v>
      </c>
      <c r="C5079" s="711" t="s">
        <v>269</v>
      </c>
      <c r="D5079" s="711" t="s">
        <v>5883</v>
      </c>
      <c r="E5079" s="713">
        <v>73.8</v>
      </c>
    </row>
    <row r="5080" spans="1:5">
      <c r="A5080" s="712">
        <v>97434</v>
      </c>
      <c r="B5080" s="711" t="s">
        <v>6945</v>
      </c>
      <c r="C5080" s="711" t="s">
        <v>269</v>
      </c>
      <c r="D5080" s="711" t="s">
        <v>5883</v>
      </c>
      <c r="E5080" s="713">
        <v>75.209999999999994</v>
      </c>
    </row>
    <row r="5081" spans="1:5">
      <c r="A5081" s="712">
        <v>97435</v>
      </c>
      <c r="B5081" s="711" t="s">
        <v>6946</v>
      </c>
      <c r="C5081" s="711" t="s">
        <v>269</v>
      </c>
      <c r="D5081" s="711" t="s">
        <v>5883</v>
      </c>
      <c r="E5081" s="713">
        <v>86.36</v>
      </c>
    </row>
    <row r="5082" spans="1:5">
      <c r="A5082" s="712">
        <v>97436</v>
      </c>
      <c r="B5082" s="711" t="s">
        <v>6947</v>
      </c>
      <c r="C5082" s="711" t="s">
        <v>269</v>
      </c>
      <c r="D5082" s="711" t="s">
        <v>5883</v>
      </c>
      <c r="E5082" s="713">
        <v>89.08</v>
      </c>
    </row>
    <row r="5083" spans="1:5">
      <c r="A5083" s="712">
        <v>97437</v>
      </c>
      <c r="B5083" s="711" t="s">
        <v>6948</v>
      </c>
      <c r="C5083" s="711" t="s">
        <v>269</v>
      </c>
      <c r="D5083" s="711" t="s">
        <v>5883</v>
      </c>
      <c r="E5083" s="713">
        <v>98.89</v>
      </c>
    </row>
    <row r="5084" spans="1:5">
      <c r="A5084" s="712">
        <v>97438</v>
      </c>
      <c r="B5084" s="711" t="s">
        <v>6949</v>
      </c>
      <c r="C5084" s="711" t="s">
        <v>269</v>
      </c>
      <c r="D5084" s="711" t="s">
        <v>5883</v>
      </c>
      <c r="E5084" s="713">
        <v>101.8</v>
      </c>
    </row>
    <row r="5085" spans="1:5">
      <c r="A5085" s="712">
        <v>97439</v>
      </c>
      <c r="B5085" s="711" t="s">
        <v>6950</v>
      </c>
      <c r="C5085" s="711" t="s">
        <v>269</v>
      </c>
      <c r="D5085" s="711" t="s">
        <v>5883</v>
      </c>
      <c r="E5085" s="713">
        <v>111.95</v>
      </c>
    </row>
    <row r="5086" spans="1:5">
      <c r="A5086" s="712">
        <v>97440</v>
      </c>
      <c r="B5086" s="711" t="s">
        <v>6951</v>
      </c>
      <c r="C5086" s="711" t="s">
        <v>269</v>
      </c>
      <c r="D5086" s="711" t="s">
        <v>5883</v>
      </c>
      <c r="E5086" s="713">
        <v>134.34</v>
      </c>
    </row>
    <row r="5087" spans="1:5">
      <c r="A5087" s="712">
        <v>97442</v>
      </c>
      <c r="B5087" s="711" t="s">
        <v>6952</v>
      </c>
      <c r="C5087" s="711" t="s">
        <v>269</v>
      </c>
      <c r="D5087" s="711" t="s">
        <v>5883</v>
      </c>
      <c r="E5087" s="713">
        <v>148.24</v>
      </c>
    </row>
    <row r="5088" spans="1:5">
      <c r="A5088" s="712">
        <v>97443</v>
      </c>
      <c r="B5088" s="711" t="s">
        <v>6953</v>
      </c>
      <c r="C5088" s="711" t="s">
        <v>269</v>
      </c>
      <c r="D5088" s="711" t="s">
        <v>5883</v>
      </c>
      <c r="E5088" s="713">
        <v>71.97</v>
      </c>
    </row>
    <row r="5089" spans="1:5">
      <c r="A5089" s="712">
        <v>97444</v>
      </c>
      <c r="B5089" s="711" t="s">
        <v>6954</v>
      </c>
      <c r="C5089" s="711" t="s">
        <v>269</v>
      </c>
      <c r="D5089" s="711" t="s">
        <v>5883</v>
      </c>
      <c r="E5089" s="713">
        <v>83.78</v>
      </c>
    </row>
    <row r="5090" spans="1:5">
      <c r="A5090" s="712">
        <v>97446</v>
      </c>
      <c r="B5090" s="711" t="s">
        <v>6955</v>
      </c>
      <c r="C5090" s="711" t="s">
        <v>269</v>
      </c>
      <c r="D5090" s="711" t="s">
        <v>5883</v>
      </c>
      <c r="E5090" s="713">
        <v>141.6</v>
      </c>
    </row>
    <row r="5091" spans="1:5">
      <c r="A5091" s="712">
        <v>97447</v>
      </c>
      <c r="B5091" s="711" t="s">
        <v>6956</v>
      </c>
      <c r="C5091" s="711" t="s">
        <v>269</v>
      </c>
      <c r="D5091" s="711" t="s">
        <v>5883</v>
      </c>
      <c r="E5091" s="713">
        <v>141.6</v>
      </c>
    </row>
    <row r="5092" spans="1:5">
      <c r="A5092" s="712">
        <v>97449</v>
      </c>
      <c r="B5092" s="711" t="s">
        <v>6957</v>
      </c>
      <c r="C5092" s="711" t="s">
        <v>269</v>
      </c>
      <c r="D5092" s="711" t="s">
        <v>5883</v>
      </c>
      <c r="E5092" s="713">
        <v>150.96</v>
      </c>
    </row>
    <row r="5093" spans="1:5">
      <c r="A5093" s="712">
        <v>97450</v>
      </c>
      <c r="B5093" s="711" t="s">
        <v>6958</v>
      </c>
      <c r="C5093" s="711" t="s">
        <v>269</v>
      </c>
      <c r="D5093" s="711" t="s">
        <v>5883</v>
      </c>
      <c r="E5093" s="713">
        <v>183.12</v>
      </c>
    </row>
    <row r="5094" spans="1:5">
      <c r="A5094" s="712">
        <v>97452</v>
      </c>
      <c r="B5094" s="711" t="s">
        <v>6959</v>
      </c>
      <c r="C5094" s="711" t="s">
        <v>269</v>
      </c>
      <c r="D5094" s="711" t="s">
        <v>5883</v>
      </c>
      <c r="E5094" s="713">
        <v>117.69</v>
      </c>
    </row>
    <row r="5095" spans="1:5">
      <c r="A5095" s="712">
        <v>97453</v>
      </c>
      <c r="B5095" s="711" t="s">
        <v>6960</v>
      </c>
      <c r="C5095" s="711" t="s">
        <v>269</v>
      </c>
      <c r="D5095" s="711" t="s">
        <v>5883</v>
      </c>
      <c r="E5095" s="713">
        <v>124.43</v>
      </c>
    </row>
    <row r="5096" spans="1:5">
      <c r="A5096" s="712">
        <v>97454</v>
      </c>
      <c r="B5096" s="711" t="s">
        <v>6961</v>
      </c>
      <c r="C5096" s="711" t="s">
        <v>269</v>
      </c>
      <c r="D5096" s="711" t="s">
        <v>5883</v>
      </c>
      <c r="E5096" s="713">
        <v>195.47</v>
      </c>
    </row>
    <row r="5097" spans="1:5">
      <c r="A5097" s="712">
        <v>97455</v>
      </c>
      <c r="B5097" s="711" t="s">
        <v>6962</v>
      </c>
      <c r="C5097" s="711" t="s">
        <v>269</v>
      </c>
      <c r="D5097" s="711" t="s">
        <v>5883</v>
      </c>
      <c r="E5097" s="713">
        <v>206.25</v>
      </c>
    </row>
    <row r="5098" spans="1:5">
      <c r="A5098" s="712">
        <v>97456</v>
      </c>
      <c r="B5098" s="711" t="s">
        <v>6963</v>
      </c>
      <c r="C5098" s="711" t="s">
        <v>269</v>
      </c>
      <c r="D5098" s="711" t="s">
        <v>5883</v>
      </c>
      <c r="E5098" s="713">
        <v>432.31</v>
      </c>
    </row>
    <row r="5099" spans="1:5">
      <c r="A5099" s="712">
        <v>97457</v>
      </c>
      <c r="B5099" s="711" t="s">
        <v>6964</v>
      </c>
      <c r="C5099" s="711" t="s">
        <v>269</v>
      </c>
      <c r="D5099" s="711" t="s">
        <v>5883</v>
      </c>
      <c r="E5099" s="713">
        <v>383.94</v>
      </c>
    </row>
    <row r="5100" spans="1:5">
      <c r="A5100" s="712">
        <v>97458</v>
      </c>
      <c r="B5100" s="711" t="s">
        <v>6965</v>
      </c>
      <c r="C5100" s="711" t="s">
        <v>269</v>
      </c>
      <c r="D5100" s="711" t="s">
        <v>5883</v>
      </c>
      <c r="E5100" s="713">
        <v>184.01</v>
      </c>
    </row>
    <row r="5101" spans="1:5">
      <c r="A5101" s="712">
        <v>97459</v>
      </c>
      <c r="B5101" s="711" t="s">
        <v>6966</v>
      </c>
      <c r="C5101" s="711" t="s">
        <v>269</v>
      </c>
      <c r="D5101" s="711" t="s">
        <v>5883</v>
      </c>
      <c r="E5101" s="713">
        <v>309.01</v>
      </c>
    </row>
    <row r="5102" spans="1:5">
      <c r="A5102" s="712">
        <v>97460</v>
      </c>
      <c r="B5102" s="711" t="s">
        <v>6967</v>
      </c>
      <c r="C5102" s="711" t="s">
        <v>269</v>
      </c>
      <c r="D5102" s="711" t="s">
        <v>5883</v>
      </c>
      <c r="E5102" s="713">
        <v>469.68</v>
      </c>
    </row>
    <row r="5103" spans="1:5">
      <c r="A5103" s="712">
        <v>97461</v>
      </c>
      <c r="B5103" s="711" t="s">
        <v>6968</v>
      </c>
      <c r="C5103" s="711" t="s">
        <v>269</v>
      </c>
      <c r="D5103" s="711" t="s">
        <v>5883</v>
      </c>
      <c r="E5103" s="713">
        <v>22.55</v>
      </c>
    </row>
    <row r="5104" spans="1:5">
      <c r="A5104" s="712">
        <v>97462</v>
      </c>
      <c r="B5104" s="711" t="s">
        <v>6969</v>
      </c>
      <c r="C5104" s="711" t="s">
        <v>269</v>
      </c>
      <c r="D5104" s="711" t="s">
        <v>5883</v>
      </c>
      <c r="E5104" s="713">
        <v>19.09</v>
      </c>
    </row>
    <row r="5105" spans="1:5">
      <c r="A5105" s="712">
        <v>97464</v>
      </c>
      <c r="B5105" s="711" t="s">
        <v>6970</v>
      </c>
      <c r="C5105" s="711" t="s">
        <v>269</v>
      </c>
      <c r="D5105" s="711" t="s">
        <v>5883</v>
      </c>
      <c r="E5105" s="713">
        <v>32.24</v>
      </c>
    </row>
    <row r="5106" spans="1:5">
      <c r="A5106" s="712">
        <v>97465</v>
      </c>
      <c r="B5106" s="711" t="s">
        <v>6971</v>
      </c>
      <c r="C5106" s="711" t="s">
        <v>269</v>
      </c>
      <c r="D5106" s="711" t="s">
        <v>5883</v>
      </c>
      <c r="E5106" s="713">
        <v>38.07</v>
      </c>
    </row>
    <row r="5107" spans="1:5">
      <c r="A5107" s="712">
        <v>97467</v>
      </c>
      <c r="B5107" s="711" t="s">
        <v>6972</v>
      </c>
      <c r="C5107" s="711" t="s">
        <v>269</v>
      </c>
      <c r="D5107" s="711" t="s">
        <v>5883</v>
      </c>
      <c r="E5107" s="713">
        <v>40.869999999999997</v>
      </c>
    </row>
    <row r="5108" spans="1:5">
      <c r="A5108" s="712">
        <v>97468</v>
      </c>
      <c r="B5108" s="711" t="s">
        <v>6973</v>
      </c>
      <c r="C5108" s="711" t="s">
        <v>269</v>
      </c>
      <c r="D5108" s="711" t="s">
        <v>5883</v>
      </c>
      <c r="E5108" s="713">
        <v>48.34</v>
      </c>
    </row>
    <row r="5109" spans="1:5">
      <c r="A5109" s="712">
        <v>97470</v>
      </c>
      <c r="B5109" s="711" t="s">
        <v>6974</v>
      </c>
      <c r="C5109" s="711" t="s">
        <v>269</v>
      </c>
      <c r="D5109" s="711" t="s">
        <v>5883</v>
      </c>
      <c r="E5109" s="713">
        <v>59.76</v>
      </c>
    </row>
    <row r="5110" spans="1:5">
      <c r="A5110" s="712">
        <v>97471</v>
      </c>
      <c r="B5110" s="711" t="s">
        <v>6975</v>
      </c>
      <c r="C5110" s="711" t="s">
        <v>269</v>
      </c>
      <c r="D5110" s="711" t="s">
        <v>5883</v>
      </c>
      <c r="E5110" s="713">
        <v>71.569999999999993</v>
      </c>
    </row>
    <row r="5111" spans="1:5">
      <c r="A5111" s="712">
        <v>97474</v>
      </c>
      <c r="B5111" s="711" t="s">
        <v>6976</v>
      </c>
      <c r="C5111" s="711" t="s">
        <v>269</v>
      </c>
      <c r="D5111" s="711" t="s">
        <v>5883</v>
      </c>
      <c r="E5111" s="713">
        <v>107.59</v>
      </c>
    </row>
    <row r="5112" spans="1:5">
      <c r="A5112" s="712">
        <v>97475</v>
      </c>
      <c r="B5112" s="711" t="s">
        <v>6977</v>
      </c>
      <c r="C5112" s="711" t="s">
        <v>269</v>
      </c>
      <c r="D5112" s="711" t="s">
        <v>5883</v>
      </c>
      <c r="E5112" s="713">
        <v>131.46</v>
      </c>
    </row>
    <row r="5113" spans="1:5">
      <c r="A5113" s="712">
        <v>97477</v>
      </c>
      <c r="B5113" s="711" t="s">
        <v>6978</v>
      </c>
      <c r="C5113" s="711" t="s">
        <v>269</v>
      </c>
      <c r="D5113" s="711" t="s">
        <v>5883</v>
      </c>
      <c r="E5113" s="713">
        <v>142.91</v>
      </c>
    </row>
    <row r="5114" spans="1:5">
      <c r="A5114" s="712">
        <v>97478</v>
      </c>
      <c r="B5114" s="711" t="s">
        <v>6979</v>
      </c>
      <c r="C5114" s="711" t="s">
        <v>269</v>
      </c>
      <c r="D5114" s="711" t="s">
        <v>5883</v>
      </c>
      <c r="E5114" s="713">
        <v>175.07</v>
      </c>
    </row>
    <row r="5115" spans="1:5">
      <c r="A5115" s="712">
        <v>97479</v>
      </c>
      <c r="B5115" s="711" t="s">
        <v>6980</v>
      </c>
      <c r="C5115" s="711" t="s">
        <v>269</v>
      </c>
      <c r="D5115" s="711" t="s">
        <v>5883</v>
      </c>
      <c r="E5115" s="713">
        <v>36.21</v>
      </c>
    </row>
    <row r="5116" spans="1:5">
      <c r="A5116" s="712">
        <v>97480</v>
      </c>
      <c r="B5116" s="711" t="s">
        <v>6981</v>
      </c>
      <c r="C5116" s="711" t="s">
        <v>269</v>
      </c>
      <c r="D5116" s="711" t="s">
        <v>5883</v>
      </c>
      <c r="E5116" s="713">
        <v>36.21</v>
      </c>
    </row>
    <row r="5117" spans="1:5">
      <c r="A5117" s="712">
        <v>97481</v>
      </c>
      <c r="B5117" s="711" t="s">
        <v>6982</v>
      </c>
      <c r="C5117" s="711" t="s">
        <v>269</v>
      </c>
      <c r="D5117" s="711" t="s">
        <v>5883</v>
      </c>
      <c r="E5117" s="713">
        <v>52.06</v>
      </c>
    </row>
    <row r="5118" spans="1:5">
      <c r="A5118" s="712">
        <v>97482</v>
      </c>
      <c r="B5118" s="711" t="s">
        <v>6983</v>
      </c>
      <c r="C5118" s="711" t="s">
        <v>269</v>
      </c>
      <c r="D5118" s="711" t="s">
        <v>5883</v>
      </c>
      <c r="E5118" s="713">
        <v>52.06</v>
      </c>
    </row>
    <row r="5119" spans="1:5">
      <c r="A5119" s="712">
        <v>97483</v>
      </c>
      <c r="B5119" s="711" t="s">
        <v>6984</v>
      </c>
      <c r="C5119" s="711" t="s">
        <v>269</v>
      </c>
      <c r="D5119" s="711" t="s">
        <v>5883</v>
      </c>
      <c r="E5119" s="713">
        <v>72.45</v>
      </c>
    </row>
    <row r="5120" spans="1:5">
      <c r="A5120" s="712">
        <v>97484</v>
      </c>
      <c r="B5120" s="711" t="s">
        <v>6985</v>
      </c>
      <c r="C5120" s="711" t="s">
        <v>269</v>
      </c>
      <c r="D5120" s="711" t="s">
        <v>5883</v>
      </c>
      <c r="E5120" s="713">
        <v>72.45</v>
      </c>
    </row>
    <row r="5121" spans="1:5">
      <c r="A5121" s="712">
        <v>97485</v>
      </c>
      <c r="B5121" s="711" t="s">
        <v>6986</v>
      </c>
      <c r="C5121" s="711" t="s">
        <v>269</v>
      </c>
      <c r="D5121" s="711" t="s">
        <v>5883</v>
      </c>
      <c r="E5121" s="713">
        <v>99.39</v>
      </c>
    </row>
    <row r="5122" spans="1:5">
      <c r="A5122" s="712">
        <v>97486</v>
      </c>
      <c r="B5122" s="711" t="s">
        <v>6987</v>
      </c>
      <c r="C5122" s="711" t="s">
        <v>269</v>
      </c>
      <c r="D5122" s="711" t="s">
        <v>5883</v>
      </c>
      <c r="E5122" s="713">
        <v>106.13</v>
      </c>
    </row>
    <row r="5123" spans="1:5">
      <c r="A5123" s="712">
        <v>97487</v>
      </c>
      <c r="B5123" s="711" t="s">
        <v>6988</v>
      </c>
      <c r="C5123" s="711" t="s">
        <v>269</v>
      </c>
      <c r="D5123" s="711" t="s">
        <v>5883</v>
      </c>
      <c r="E5123" s="713">
        <v>180.3</v>
      </c>
    </row>
    <row r="5124" spans="1:5">
      <c r="A5124" s="712">
        <v>97488</v>
      </c>
      <c r="B5124" s="711" t="s">
        <v>6989</v>
      </c>
      <c r="C5124" s="711" t="s">
        <v>269</v>
      </c>
      <c r="D5124" s="711" t="s">
        <v>5883</v>
      </c>
      <c r="E5124" s="713">
        <v>191.08</v>
      </c>
    </row>
    <row r="5125" spans="1:5">
      <c r="A5125" s="712">
        <v>97489</v>
      </c>
      <c r="B5125" s="711" t="s">
        <v>6990</v>
      </c>
      <c r="C5125" s="711" t="s">
        <v>269</v>
      </c>
      <c r="D5125" s="711" t="s">
        <v>5883</v>
      </c>
      <c r="E5125" s="713">
        <v>420.2</v>
      </c>
    </row>
    <row r="5126" spans="1:5">
      <c r="A5126" s="712">
        <v>97490</v>
      </c>
      <c r="B5126" s="711" t="s">
        <v>6991</v>
      </c>
      <c r="C5126" s="711" t="s">
        <v>269</v>
      </c>
      <c r="D5126" s="711" t="s">
        <v>5883</v>
      </c>
      <c r="E5126" s="713">
        <v>371.83</v>
      </c>
    </row>
    <row r="5127" spans="1:5">
      <c r="A5127" s="712">
        <v>97491</v>
      </c>
      <c r="B5127" s="711" t="s">
        <v>6992</v>
      </c>
      <c r="C5127" s="711" t="s">
        <v>269</v>
      </c>
      <c r="D5127" s="711" t="s">
        <v>5883</v>
      </c>
      <c r="E5127" s="713">
        <v>55.42</v>
      </c>
    </row>
    <row r="5128" spans="1:5">
      <c r="A5128" s="712">
        <v>97492</v>
      </c>
      <c r="B5128" s="711" t="s">
        <v>6993</v>
      </c>
      <c r="C5128" s="711" t="s">
        <v>269</v>
      </c>
      <c r="D5128" s="711" t="s">
        <v>5883</v>
      </c>
      <c r="E5128" s="713">
        <v>80.69</v>
      </c>
    </row>
    <row r="5129" spans="1:5">
      <c r="A5129" s="712">
        <v>97493</v>
      </c>
      <c r="B5129" s="711" t="s">
        <v>6994</v>
      </c>
      <c r="C5129" s="711" t="s">
        <v>269</v>
      </c>
      <c r="D5129" s="711" t="s">
        <v>5883</v>
      </c>
      <c r="E5129" s="713">
        <v>103.9</v>
      </c>
    </row>
    <row r="5130" spans="1:5">
      <c r="A5130" s="712">
        <v>97494</v>
      </c>
      <c r="B5130" s="711" t="s">
        <v>6995</v>
      </c>
      <c r="C5130" s="711" t="s">
        <v>269</v>
      </c>
      <c r="D5130" s="711" t="s">
        <v>5883</v>
      </c>
      <c r="E5130" s="713">
        <v>159.58000000000001</v>
      </c>
    </row>
    <row r="5131" spans="1:5">
      <c r="A5131" s="712">
        <v>97495</v>
      </c>
      <c r="B5131" s="711" t="s">
        <v>6996</v>
      </c>
      <c r="C5131" s="711" t="s">
        <v>269</v>
      </c>
      <c r="D5131" s="711" t="s">
        <v>5883</v>
      </c>
      <c r="E5131" s="713">
        <v>288.75</v>
      </c>
    </row>
    <row r="5132" spans="1:5">
      <c r="A5132" s="712">
        <v>97496</v>
      </c>
      <c r="B5132" s="711" t="s">
        <v>6997</v>
      </c>
      <c r="C5132" s="711" t="s">
        <v>269</v>
      </c>
      <c r="D5132" s="711" t="s">
        <v>5883</v>
      </c>
      <c r="E5132" s="713">
        <v>453.57</v>
      </c>
    </row>
    <row r="5133" spans="1:5">
      <c r="A5133" s="712">
        <v>97499</v>
      </c>
      <c r="B5133" s="711" t="s">
        <v>6998</v>
      </c>
      <c r="C5133" s="711" t="s">
        <v>269</v>
      </c>
      <c r="D5133" s="711" t="s">
        <v>5883</v>
      </c>
      <c r="E5133" s="713">
        <v>20.58</v>
      </c>
    </row>
    <row r="5134" spans="1:5">
      <c r="A5134" s="712">
        <v>97500</v>
      </c>
      <c r="B5134" s="711" t="s">
        <v>6999</v>
      </c>
      <c r="C5134" s="711" t="s">
        <v>269</v>
      </c>
      <c r="D5134" s="711" t="s">
        <v>5883</v>
      </c>
      <c r="E5134" s="713">
        <v>17.12</v>
      </c>
    </row>
    <row r="5135" spans="1:5">
      <c r="A5135" s="712">
        <v>97502</v>
      </c>
      <c r="B5135" s="711" t="s">
        <v>7000</v>
      </c>
      <c r="C5135" s="711" t="s">
        <v>269</v>
      </c>
      <c r="D5135" s="711" t="s">
        <v>5883</v>
      </c>
      <c r="E5135" s="713">
        <v>28.57</v>
      </c>
    </row>
    <row r="5136" spans="1:5">
      <c r="A5136" s="712">
        <v>97503</v>
      </c>
      <c r="B5136" s="711" t="s">
        <v>7001</v>
      </c>
      <c r="C5136" s="711" t="s">
        <v>269</v>
      </c>
      <c r="D5136" s="711" t="s">
        <v>5883</v>
      </c>
      <c r="E5136" s="713">
        <v>34.590000000000003</v>
      </c>
    </row>
    <row r="5137" spans="1:5">
      <c r="A5137" s="712">
        <v>97505</v>
      </c>
      <c r="B5137" s="711" t="s">
        <v>7002</v>
      </c>
      <c r="C5137" s="711" t="s">
        <v>269</v>
      </c>
      <c r="D5137" s="711" t="s">
        <v>5883</v>
      </c>
      <c r="E5137" s="713">
        <v>35.71</v>
      </c>
    </row>
    <row r="5138" spans="1:5">
      <c r="A5138" s="712">
        <v>97506</v>
      </c>
      <c r="B5138" s="711" t="s">
        <v>7003</v>
      </c>
      <c r="C5138" s="711" t="s">
        <v>269</v>
      </c>
      <c r="D5138" s="711" t="s">
        <v>5883</v>
      </c>
      <c r="E5138" s="713">
        <v>43.18</v>
      </c>
    </row>
    <row r="5139" spans="1:5">
      <c r="A5139" s="712">
        <v>97508</v>
      </c>
      <c r="B5139" s="711" t="s">
        <v>7004</v>
      </c>
      <c r="C5139" s="711" t="s">
        <v>269</v>
      </c>
      <c r="D5139" s="711" t="s">
        <v>5883</v>
      </c>
      <c r="E5139" s="713">
        <v>52.46</v>
      </c>
    </row>
    <row r="5140" spans="1:5">
      <c r="A5140" s="712">
        <v>97509</v>
      </c>
      <c r="B5140" s="711" t="s">
        <v>7005</v>
      </c>
      <c r="C5140" s="711" t="s">
        <v>269</v>
      </c>
      <c r="D5140" s="711" t="s">
        <v>5883</v>
      </c>
      <c r="E5140" s="713">
        <v>64.27</v>
      </c>
    </row>
    <row r="5141" spans="1:5">
      <c r="A5141" s="712">
        <v>97511</v>
      </c>
      <c r="B5141" s="711" t="s">
        <v>7006</v>
      </c>
      <c r="C5141" s="711" t="s">
        <v>269</v>
      </c>
      <c r="D5141" s="711" t="s">
        <v>5883</v>
      </c>
      <c r="E5141" s="713">
        <v>97.11</v>
      </c>
    </row>
    <row r="5142" spans="1:5">
      <c r="A5142" s="712">
        <v>97512</v>
      </c>
      <c r="B5142" s="711" t="s">
        <v>7007</v>
      </c>
      <c r="C5142" s="711" t="s">
        <v>269</v>
      </c>
      <c r="D5142" s="711" t="s">
        <v>5883</v>
      </c>
      <c r="E5142" s="713">
        <v>120.98</v>
      </c>
    </row>
    <row r="5143" spans="1:5">
      <c r="A5143" s="712">
        <v>97514</v>
      </c>
      <c r="B5143" s="711" t="s">
        <v>7008</v>
      </c>
      <c r="C5143" s="711" t="s">
        <v>269</v>
      </c>
      <c r="D5143" s="711" t="s">
        <v>5883</v>
      </c>
      <c r="E5143" s="713">
        <v>129.13</v>
      </c>
    </row>
    <row r="5144" spans="1:5">
      <c r="A5144" s="712">
        <v>97515</v>
      </c>
      <c r="B5144" s="711" t="s">
        <v>7009</v>
      </c>
      <c r="C5144" s="711" t="s">
        <v>269</v>
      </c>
      <c r="D5144" s="711" t="s">
        <v>5883</v>
      </c>
      <c r="E5144" s="713">
        <v>161.29</v>
      </c>
    </row>
    <row r="5145" spans="1:5">
      <c r="A5145" s="712">
        <v>97517</v>
      </c>
      <c r="B5145" s="711" t="s">
        <v>7010</v>
      </c>
      <c r="C5145" s="711" t="s">
        <v>269</v>
      </c>
      <c r="D5145" s="711" t="s">
        <v>5883</v>
      </c>
      <c r="E5145" s="713">
        <v>33.26</v>
      </c>
    </row>
    <row r="5146" spans="1:5">
      <c r="A5146" s="712">
        <v>97518</v>
      </c>
      <c r="B5146" s="711" t="s">
        <v>7011</v>
      </c>
      <c r="C5146" s="711" t="s">
        <v>269</v>
      </c>
      <c r="D5146" s="711" t="s">
        <v>5883</v>
      </c>
      <c r="E5146" s="713">
        <v>33.26</v>
      </c>
    </row>
    <row r="5147" spans="1:5">
      <c r="A5147" s="712">
        <v>97519</v>
      </c>
      <c r="B5147" s="711" t="s">
        <v>7012</v>
      </c>
      <c r="C5147" s="711" t="s">
        <v>269</v>
      </c>
      <c r="D5147" s="711" t="s">
        <v>5883</v>
      </c>
      <c r="E5147" s="713">
        <v>46.86</v>
      </c>
    </row>
    <row r="5148" spans="1:5">
      <c r="A5148" s="712">
        <v>97520</v>
      </c>
      <c r="B5148" s="711" t="s">
        <v>7013</v>
      </c>
      <c r="C5148" s="711" t="s">
        <v>269</v>
      </c>
      <c r="D5148" s="711" t="s">
        <v>5883</v>
      </c>
      <c r="E5148" s="713">
        <v>46.86</v>
      </c>
    </row>
    <row r="5149" spans="1:5">
      <c r="A5149" s="712">
        <v>97521</v>
      </c>
      <c r="B5149" s="711" t="s">
        <v>7014</v>
      </c>
      <c r="C5149" s="711" t="s">
        <v>269</v>
      </c>
      <c r="D5149" s="711" t="s">
        <v>5883</v>
      </c>
      <c r="E5149" s="713">
        <v>64.69</v>
      </c>
    </row>
    <row r="5150" spans="1:5">
      <c r="A5150" s="712">
        <v>97522</v>
      </c>
      <c r="B5150" s="711" t="s">
        <v>7015</v>
      </c>
      <c r="C5150" s="711" t="s">
        <v>269</v>
      </c>
      <c r="D5150" s="711" t="s">
        <v>5883</v>
      </c>
      <c r="E5150" s="713">
        <v>64.69</v>
      </c>
    </row>
    <row r="5151" spans="1:5">
      <c r="A5151" s="712">
        <v>97523</v>
      </c>
      <c r="B5151" s="711" t="s">
        <v>7016</v>
      </c>
      <c r="C5151" s="711" t="s">
        <v>269</v>
      </c>
      <c r="D5151" s="711" t="s">
        <v>5883</v>
      </c>
      <c r="E5151" s="713">
        <v>88.45</v>
      </c>
    </row>
    <row r="5152" spans="1:5">
      <c r="A5152" s="712">
        <v>97524</v>
      </c>
      <c r="B5152" s="711" t="s">
        <v>7017</v>
      </c>
      <c r="C5152" s="711" t="s">
        <v>269</v>
      </c>
      <c r="D5152" s="711" t="s">
        <v>5883</v>
      </c>
      <c r="E5152" s="713">
        <v>95.19</v>
      </c>
    </row>
    <row r="5153" spans="1:5">
      <c r="A5153" s="712">
        <v>97525</v>
      </c>
      <c r="B5153" s="711" t="s">
        <v>7018</v>
      </c>
      <c r="C5153" s="711" t="s">
        <v>269</v>
      </c>
      <c r="D5153" s="711" t="s">
        <v>5883</v>
      </c>
      <c r="E5153" s="713">
        <v>164.48</v>
      </c>
    </row>
    <row r="5154" spans="1:5">
      <c r="A5154" s="712">
        <v>97526</v>
      </c>
      <c r="B5154" s="711" t="s">
        <v>7019</v>
      </c>
      <c r="C5154" s="711" t="s">
        <v>269</v>
      </c>
      <c r="D5154" s="711" t="s">
        <v>5883</v>
      </c>
      <c r="E5154" s="713">
        <v>175.26</v>
      </c>
    </row>
    <row r="5155" spans="1:5">
      <c r="A5155" s="712">
        <v>97527</v>
      </c>
      <c r="B5155" s="711" t="s">
        <v>7020</v>
      </c>
      <c r="C5155" s="711" t="s">
        <v>269</v>
      </c>
      <c r="D5155" s="711" t="s">
        <v>5883</v>
      </c>
      <c r="E5155" s="713">
        <v>399.58</v>
      </c>
    </row>
    <row r="5156" spans="1:5">
      <c r="A5156" s="712">
        <v>97528</v>
      </c>
      <c r="B5156" s="711" t="s">
        <v>7021</v>
      </c>
      <c r="C5156" s="711" t="s">
        <v>269</v>
      </c>
      <c r="D5156" s="711" t="s">
        <v>5883</v>
      </c>
      <c r="E5156" s="713">
        <v>351.21</v>
      </c>
    </row>
    <row r="5157" spans="1:5">
      <c r="A5157" s="712">
        <v>97529</v>
      </c>
      <c r="B5157" s="711" t="s">
        <v>7022</v>
      </c>
      <c r="C5157" s="711" t="s">
        <v>269</v>
      </c>
      <c r="D5157" s="711" t="s">
        <v>5883</v>
      </c>
      <c r="E5157" s="713">
        <v>51.53</v>
      </c>
    </row>
    <row r="5158" spans="1:5">
      <c r="A5158" s="712">
        <v>97530</v>
      </c>
      <c r="B5158" s="711" t="s">
        <v>7023</v>
      </c>
      <c r="C5158" s="711" t="s">
        <v>269</v>
      </c>
      <c r="D5158" s="711" t="s">
        <v>5883</v>
      </c>
      <c r="E5158" s="713">
        <v>73.75</v>
      </c>
    </row>
    <row r="5159" spans="1:5">
      <c r="A5159" s="712">
        <v>97531</v>
      </c>
      <c r="B5159" s="711" t="s">
        <v>7024</v>
      </c>
      <c r="C5159" s="711" t="s">
        <v>269</v>
      </c>
      <c r="D5159" s="711" t="s">
        <v>5883</v>
      </c>
      <c r="E5159" s="713">
        <v>93.53</v>
      </c>
    </row>
    <row r="5160" spans="1:5">
      <c r="A5160" s="712">
        <v>97532</v>
      </c>
      <c r="B5160" s="711" t="s">
        <v>7025</v>
      </c>
      <c r="C5160" s="711" t="s">
        <v>269</v>
      </c>
      <c r="D5160" s="711" t="s">
        <v>5883</v>
      </c>
      <c r="E5160" s="713">
        <v>144.99</v>
      </c>
    </row>
    <row r="5161" spans="1:5">
      <c r="A5161" s="712">
        <v>97533</v>
      </c>
      <c r="B5161" s="711" t="s">
        <v>7026</v>
      </c>
      <c r="C5161" s="711" t="s">
        <v>269</v>
      </c>
      <c r="D5161" s="711" t="s">
        <v>5883</v>
      </c>
      <c r="E5161" s="713">
        <v>270.8</v>
      </c>
    </row>
    <row r="5162" spans="1:5">
      <c r="A5162" s="712">
        <v>97534</v>
      </c>
      <c r="B5162" s="711" t="s">
        <v>7027</v>
      </c>
      <c r="C5162" s="711" t="s">
        <v>269</v>
      </c>
      <c r="D5162" s="711" t="s">
        <v>5883</v>
      </c>
      <c r="E5162" s="713">
        <v>426.08</v>
      </c>
    </row>
    <row r="5163" spans="1:5">
      <c r="A5163" s="712">
        <v>97537</v>
      </c>
      <c r="B5163" s="711" t="s">
        <v>7028</v>
      </c>
      <c r="C5163" s="711" t="s">
        <v>269</v>
      </c>
      <c r="D5163" s="711" t="s">
        <v>5883</v>
      </c>
      <c r="E5163" s="713">
        <v>15.76</v>
      </c>
    </row>
    <row r="5164" spans="1:5">
      <c r="A5164" s="712">
        <v>97540</v>
      </c>
      <c r="B5164" s="711" t="s">
        <v>7029</v>
      </c>
      <c r="C5164" s="711" t="s">
        <v>269</v>
      </c>
      <c r="D5164" s="711" t="s">
        <v>5883</v>
      </c>
      <c r="E5164" s="713">
        <v>21.65</v>
      </c>
    </row>
    <row r="5165" spans="1:5">
      <c r="A5165" s="712">
        <v>97541</v>
      </c>
      <c r="B5165" s="711" t="s">
        <v>7030</v>
      </c>
      <c r="C5165" s="711" t="s">
        <v>269</v>
      </c>
      <c r="D5165" s="711" t="s">
        <v>5883</v>
      </c>
      <c r="E5165" s="713">
        <v>18.78</v>
      </c>
    </row>
    <row r="5166" spans="1:5">
      <c r="A5166" s="712">
        <v>97543</v>
      </c>
      <c r="B5166" s="711" t="s">
        <v>7031</v>
      </c>
      <c r="C5166" s="711" t="s">
        <v>269</v>
      </c>
      <c r="D5166" s="711" t="s">
        <v>5883</v>
      </c>
      <c r="E5166" s="713">
        <v>35.93</v>
      </c>
    </row>
    <row r="5167" spans="1:5">
      <c r="A5167" s="712">
        <v>97544</v>
      </c>
      <c r="B5167" s="711" t="s">
        <v>7032</v>
      </c>
      <c r="C5167" s="711" t="s">
        <v>269</v>
      </c>
      <c r="D5167" s="711" t="s">
        <v>5883</v>
      </c>
      <c r="E5167" s="713">
        <v>32.47</v>
      </c>
    </row>
    <row r="5168" spans="1:5">
      <c r="A5168" s="712">
        <v>97546</v>
      </c>
      <c r="B5168" s="711" t="s">
        <v>7033</v>
      </c>
      <c r="C5168" s="711" t="s">
        <v>269</v>
      </c>
      <c r="D5168" s="711" t="s">
        <v>5883</v>
      </c>
      <c r="E5168" s="713">
        <v>22.19</v>
      </c>
    </row>
    <row r="5169" spans="1:5">
      <c r="A5169" s="712">
        <v>97547</v>
      </c>
      <c r="B5169" s="711" t="s">
        <v>7034</v>
      </c>
      <c r="C5169" s="711" t="s">
        <v>269</v>
      </c>
      <c r="D5169" s="711" t="s">
        <v>5883</v>
      </c>
      <c r="E5169" s="713">
        <v>22.19</v>
      </c>
    </row>
    <row r="5170" spans="1:5">
      <c r="A5170" s="712">
        <v>97548</v>
      </c>
      <c r="B5170" s="711" t="s">
        <v>7035</v>
      </c>
      <c r="C5170" s="711" t="s">
        <v>269</v>
      </c>
      <c r="D5170" s="711" t="s">
        <v>5883</v>
      </c>
      <c r="E5170" s="713">
        <v>33.340000000000003</v>
      </c>
    </row>
    <row r="5171" spans="1:5">
      <c r="A5171" s="712">
        <v>97549</v>
      </c>
      <c r="B5171" s="711" t="s">
        <v>7036</v>
      </c>
      <c r="C5171" s="711" t="s">
        <v>269</v>
      </c>
      <c r="D5171" s="711" t="s">
        <v>5883</v>
      </c>
      <c r="E5171" s="713">
        <v>33.340000000000003</v>
      </c>
    </row>
    <row r="5172" spans="1:5">
      <c r="A5172" s="712">
        <v>97550</v>
      </c>
      <c r="B5172" s="711" t="s">
        <v>7037</v>
      </c>
      <c r="C5172" s="711" t="s">
        <v>269</v>
      </c>
      <c r="D5172" s="711" t="s">
        <v>5883</v>
      </c>
      <c r="E5172" s="713">
        <v>56.3</v>
      </c>
    </row>
    <row r="5173" spans="1:5">
      <c r="A5173" s="712">
        <v>97551</v>
      </c>
      <c r="B5173" s="711" t="s">
        <v>7038</v>
      </c>
      <c r="C5173" s="711" t="s">
        <v>269</v>
      </c>
      <c r="D5173" s="711" t="s">
        <v>5883</v>
      </c>
      <c r="E5173" s="713">
        <v>56.3</v>
      </c>
    </row>
    <row r="5174" spans="1:5">
      <c r="A5174" s="712">
        <v>97552</v>
      </c>
      <c r="B5174" s="711" t="s">
        <v>7039</v>
      </c>
      <c r="C5174" s="711" t="s">
        <v>269</v>
      </c>
      <c r="D5174" s="711" t="s">
        <v>5883</v>
      </c>
      <c r="E5174" s="713">
        <v>32.090000000000003</v>
      </c>
    </row>
    <row r="5175" spans="1:5">
      <c r="A5175" s="712">
        <v>97553</v>
      </c>
      <c r="B5175" s="711" t="s">
        <v>7040</v>
      </c>
      <c r="C5175" s="711" t="s">
        <v>269</v>
      </c>
      <c r="D5175" s="711" t="s">
        <v>5883</v>
      </c>
      <c r="E5175" s="713">
        <v>46.95</v>
      </c>
    </row>
    <row r="5176" spans="1:5">
      <c r="A5176" s="712">
        <v>97554</v>
      </c>
      <c r="B5176" s="711" t="s">
        <v>7041</v>
      </c>
      <c r="C5176" s="711" t="s">
        <v>269</v>
      </c>
      <c r="D5176" s="711" t="s">
        <v>5883</v>
      </c>
      <c r="E5176" s="713">
        <v>82.28</v>
      </c>
    </row>
    <row r="5177" spans="1:5">
      <c r="A5177" s="712">
        <v>98602</v>
      </c>
      <c r="B5177" s="711" t="s">
        <v>4169</v>
      </c>
      <c r="C5177" s="711" t="s">
        <v>269</v>
      </c>
      <c r="D5177" s="711" t="s">
        <v>5883</v>
      </c>
      <c r="E5177" s="713">
        <v>13.48</v>
      </c>
    </row>
    <row r="5178" spans="1:5">
      <c r="A5178" s="712">
        <v>88503</v>
      </c>
      <c r="B5178" s="711" t="s">
        <v>4170</v>
      </c>
      <c r="C5178" s="711" t="s">
        <v>269</v>
      </c>
      <c r="D5178" s="711" t="s">
        <v>5884</v>
      </c>
      <c r="E5178" s="713">
        <v>857.88</v>
      </c>
    </row>
    <row r="5179" spans="1:5">
      <c r="A5179" s="712">
        <v>88504</v>
      </c>
      <c r="B5179" s="711" t="s">
        <v>4171</v>
      </c>
      <c r="C5179" s="711" t="s">
        <v>269</v>
      </c>
      <c r="D5179" s="711" t="s">
        <v>5884</v>
      </c>
      <c r="E5179" s="713">
        <v>692.22</v>
      </c>
    </row>
    <row r="5180" spans="1:5">
      <c r="A5180" s="712">
        <v>97895</v>
      </c>
      <c r="B5180" s="711" t="s">
        <v>7042</v>
      </c>
      <c r="C5180" s="711" t="s">
        <v>269</v>
      </c>
      <c r="D5180" s="711" t="s">
        <v>5883</v>
      </c>
      <c r="E5180" s="713">
        <v>152.24</v>
      </c>
    </row>
    <row r="5181" spans="1:5">
      <c r="A5181" s="712">
        <v>97896</v>
      </c>
      <c r="B5181" s="711" t="s">
        <v>7043</v>
      </c>
      <c r="C5181" s="711" t="s">
        <v>269</v>
      </c>
      <c r="D5181" s="711" t="s">
        <v>5883</v>
      </c>
      <c r="E5181" s="713">
        <v>269.42</v>
      </c>
    </row>
    <row r="5182" spans="1:5">
      <c r="A5182" s="712">
        <v>97897</v>
      </c>
      <c r="B5182" s="711" t="s">
        <v>7044</v>
      </c>
      <c r="C5182" s="711" t="s">
        <v>269</v>
      </c>
      <c r="D5182" s="711" t="s">
        <v>5883</v>
      </c>
      <c r="E5182" s="713">
        <v>367.15</v>
      </c>
    </row>
    <row r="5183" spans="1:5">
      <c r="A5183" s="712">
        <v>97898</v>
      </c>
      <c r="B5183" s="711" t="s">
        <v>7045</v>
      </c>
      <c r="C5183" s="711" t="s">
        <v>269</v>
      </c>
      <c r="D5183" s="711" t="s">
        <v>5883</v>
      </c>
      <c r="E5183" s="713">
        <v>603.9</v>
      </c>
    </row>
    <row r="5184" spans="1:5">
      <c r="A5184" s="712">
        <v>97900</v>
      </c>
      <c r="B5184" s="711" t="s">
        <v>7046</v>
      </c>
      <c r="C5184" s="711" t="s">
        <v>269</v>
      </c>
      <c r="D5184" s="711" t="s">
        <v>5883</v>
      </c>
      <c r="E5184" s="713">
        <v>162.88999999999999</v>
      </c>
    </row>
    <row r="5185" spans="1:5">
      <c r="A5185" s="712">
        <v>97901</v>
      </c>
      <c r="B5185" s="711" t="s">
        <v>7047</v>
      </c>
      <c r="C5185" s="711" t="s">
        <v>269</v>
      </c>
      <c r="D5185" s="711" t="s">
        <v>5883</v>
      </c>
      <c r="E5185" s="713">
        <v>259.39999999999998</v>
      </c>
    </row>
    <row r="5186" spans="1:5">
      <c r="A5186" s="712">
        <v>97902</v>
      </c>
      <c r="B5186" s="711" t="s">
        <v>7048</v>
      </c>
      <c r="C5186" s="711" t="s">
        <v>269</v>
      </c>
      <c r="D5186" s="711" t="s">
        <v>5883</v>
      </c>
      <c r="E5186" s="713">
        <v>515.4</v>
      </c>
    </row>
    <row r="5187" spans="1:5">
      <c r="A5187" s="712">
        <v>97903</v>
      </c>
      <c r="B5187" s="711" t="s">
        <v>7049</v>
      </c>
      <c r="C5187" s="711" t="s">
        <v>269</v>
      </c>
      <c r="D5187" s="711" t="s">
        <v>5883</v>
      </c>
      <c r="E5187" s="713">
        <v>706.77</v>
      </c>
    </row>
    <row r="5188" spans="1:5">
      <c r="A5188" s="712">
        <v>97904</v>
      </c>
      <c r="B5188" s="711" t="s">
        <v>7050</v>
      </c>
      <c r="C5188" s="711" t="s">
        <v>269</v>
      </c>
      <c r="D5188" s="711" t="s">
        <v>5883</v>
      </c>
      <c r="E5188" s="713">
        <v>837.8</v>
      </c>
    </row>
    <row r="5189" spans="1:5">
      <c r="A5189" s="712">
        <v>97905</v>
      </c>
      <c r="B5189" s="711" t="s">
        <v>7051</v>
      </c>
      <c r="C5189" s="711" t="s">
        <v>269</v>
      </c>
      <c r="D5189" s="711" t="s">
        <v>5883</v>
      </c>
      <c r="E5189" s="713">
        <v>189.83</v>
      </c>
    </row>
    <row r="5190" spans="1:5">
      <c r="A5190" s="712">
        <v>97906</v>
      </c>
      <c r="B5190" s="711" t="s">
        <v>7052</v>
      </c>
      <c r="C5190" s="711" t="s">
        <v>269</v>
      </c>
      <c r="D5190" s="711" t="s">
        <v>5883</v>
      </c>
      <c r="E5190" s="713">
        <v>354.57</v>
      </c>
    </row>
    <row r="5191" spans="1:5">
      <c r="A5191" s="712">
        <v>97907</v>
      </c>
      <c r="B5191" s="711" t="s">
        <v>7053</v>
      </c>
      <c r="C5191" s="711" t="s">
        <v>269</v>
      </c>
      <c r="D5191" s="711" t="s">
        <v>5883</v>
      </c>
      <c r="E5191" s="713">
        <v>501.52</v>
      </c>
    </row>
    <row r="5192" spans="1:5">
      <c r="A5192" s="712">
        <v>97908</v>
      </c>
      <c r="B5192" s="711" t="s">
        <v>7054</v>
      </c>
      <c r="C5192" s="711" t="s">
        <v>269</v>
      </c>
      <c r="D5192" s="711" t="s">
        <v>5883</v>
      </c>
      <c r="E5192" s="713">
        <v>594.92999999999995</v>
      </c>
    </row>
    <row r="5193" spans="1:5">
      <c r="A5193" s="712">
        <v>98102</v>
      </c>
      <c r="B5193" s="711" t="s">
        <v>7055</v>
      </c>
      <c r="C5193" s="711" t="s">
        <v>269</v>
      </c>
      <c r="D5193" s="711" t="s">
        <v>5883</v>
      </c>
      <c r="E5193" s="713">
        <v>121.29</v>
      </c>
    </row>
    <row r="5194" spans="1:5">
      <c r="A5194" s="712">
        <v>98104</v>
      </c>
      <c r="B5194" s="711" t="s">
        <v>7056</v>
      </c>
      <c r="C5194" s="711" t="s">
        <v>269</v>
      </c>
      <c r="D5194" s="711" t="s">
        <v>5883</v>
      </c>
      <c r="E5194" s="713">
        <v>351.48</v>
      </c>
    </row>
    <row r="5195" spans="1:5">
      <c r="A5195" s="712">
        <v>98105</v>
      </c>
      <c r="B5195" s="711" t="s">
        <v>7057</v>
      </c>
      <c r="C5195" s="711" t="s">
        <v>269</v>
      </c>
      <c r="D5195" s="711" t="s">
        <v>5883</v>
      </c>
      <c r="E5195" s="713">
        <v>603.62</v>
      </c>
    </row>
    <row r="5196" spans="1:5">
      <c r="A5196" s="712">
        <v>98106</v>
      </c>
      <c r="B5196" s="711" t="s">
        <v>7058</v>
      </c>
      <c r="C5196" s="711" t="s">
        <v>269</v>
      </c>
      <c r="D5196" s="711" t="s">
        <v>5883</v>
      </c>
      <c r="E5196" s="714">
        <v>1002.13</v>
      </c>
    </row>
    <row r="5197" spans="1:5">
      <c r="A5197" s="712">
        <v>98107</v>
      </c>
      <c r="B5197" s="711" t="s">
        <v>7059</v>
      </c>
      <c r="C5197" s="711" t="s">
        <v>269</v>
      </c>
      <c r="D5197" s="711" t="s">
        <v>5883</v>
      </c>
      <c r="E5197" s="713">
        <v>226.3</v>
      </c>
    </row>
    <row r="5198" spans="1:5">
      <c r="A5198" s="712">
        <v>98108</v>
      </c>
      <c r="B5198" s="711" t="s">
        <v>7060</v>
      </c>
      <c r="C5198" s="711" t="s">
        <v>269</v>
      </c>
      <c r="D5198" s="711" t="s">
        <v>5883</v>
      </c>
      <c r="E5198" s="713">
        <v>401.84</v>
      </c>
    </row>
    <row r="5199" spans="1:5">
      <c r="A5199" s="712">
        <v>99250</v>
      </c>
      <c r="B5199" s="711" t="s">
        <v>7061</v>
      </c>
      <c r="C5199" s="711" t="s">
        <v>269</v>
      </c>
      <c r="D5199" s="711" t="s">
        <v>5883</v>
      </c>
      <c r="E5199" s="713">
        <v>159.38999999999999</v>
      </c>
    </row>
    <row r="5200" spans="1:5">
      <c r="A5200" s="712">
        <v>99251</v>
      </c>
      <c r="B5200" s="711" t="s">
        <v>7062</v>
      </c>
      <c r="C5200" s="711" t="s">
        <v>269</v>
      </c>
      <c r="D5200" s="711" t="s">
        <v>5883</v>
      </c>
      <c r="E5200" s="713">
        <v>253.38</v>
      </c>
    </row>
    <row r="5201" spans="1:5">
      <c r="A5201" s="712">
        <v>99253</v>
      </c>
      <c r="B5201" s="711" t="s">
        <v>7063</v>
      </c>
      <c r="C5201" s="711" t="s">
        <v>269</v>
      </c>
      <c r="D5201" s="711" t="s">
        <v>5883</v>
      </c>
      <c r="E5201" s="713">
        <v>501.9</v>
      </c>
    </row>
    <row r="5202" spans="1:5">
      <c r="A5202" s="712">
        <v>99255</v>
      </c>
      <c r="B5202" s="711" t="s">
        <v>7064</v>
      </c>
      <c r="C5202" s="711" t="s">
        <v>269</v>
      </c>
      <c r="D5202" s="711" t="s">
        <v>5883</v>
      </c>
      <c r="E5202" s="713">
        <v>688.25</v>
      </c>
    </row>
    <row r="5203" spans="1:5">
      <c r="A5203" s="712">
        <v>99257</v>
      </c>
      <c r="B5203" s="711" t="s">
        <v>7065</v>
      </c>
      <c r="C5203" s="711" t="s">
        <v>269</v>
      </c>
      <c r="D5203" s="711" t="s">
        <v>5883</v>
      </c>
      <c r="E5203" s="713">
        <v>813.85</v>
      </c>
    </row>
    <row r="5204" spans="1:5">
      <c r="A5204" s="712">
        <v>99258</v>
      </c>
      <c r="B5204" s="711" t="s">
        <v>7066</v>
      </c>
      <c r="C5204" s="711" t="s">
        <v>269</v>
      </c>
      <c r="D5204" s="711" t="s">
        <v>5883</v>
      </c>
      <c r="E5204" s="713">
        <v>184.86</v>
      </c>
    </row>
    <row r="5205" spans="1:5">
      <c r="A5205" s="712">
        <v>99260</v>
      </c>
      <c r="B5205" s="711" t="s">
        <v>7067</v>
      </c>
      <c r="C5205" s="711" t="s">
        <v>269</v>
      </c>
      <c r="D5205" s="711" t="s">
        <v>5883</v>
      </c>
      <c r="E5205" s="713">
        <v>346.07</v>
      </c>
    </row>
    <row r="5206" spans="1:5">
      <c r="A5206" s="712">
        <v>99262</v>
      </c>
      <c r="B5206" s="711" t="s">
        <v>7068</v>
      </c>
      <c r="C5206" s="711" t="s">
        <v>269</v>
      </c>
      <c r="D5206" s="711" t="s">
        <v>5883</v>
      </c>
      <c r="E5206" s="713">
        <v>489.38</v>
      </c>
    </row>
    <row r="5207" spans="1:5">
      <c r="A5207" s="712">
        <v>99264</v>
      </c>
      <c r="B5207" s="711" t="s">
        <v>7069</v>
      </c>
      <c r="C5207" s="711" t="s">
        <v>269</v>
      </c>
      <c r="D5207" s="711" t="s">
        <v>5883</v>
      </c>
      <c r="E5207" s="713">
        <v>578.53</v>
      </c>
    </row>
    <row r="5208" spans="1:5">
      <c r="A5208" s="712">
        <v>89482</v>
      </c>
      <c r="B5208" s="711" t="s">
        <v>4172</v>
      </c>
      <c r="C5208" s="711" t="s">
        <v>269</v>
      </c>
      <c r="D5208" s="711" t="s">
        <v>5884</v>
      </c>
      <c r="E5208" s="713">
        <v>25.85</v>
      </c>
    </row>
    <row r="5209" spans="1:5">
      <c r="A5209" s="712">
        <v>89491</v>
      </c>
      <c r="B5209" s="711" t="s">
        <v>4173</v>
      </c>
      <c r="C5209" s="711" t="s">
        <v>269</v>
      </c>
      <c r="D5209" s="711" t="s">
        <v>5884</v>
      </c>
      <c r="E5209" s="713">
        <v>64.69</v>
      </c>
    </row>
    <row r="5210" spans="1:5">
      <c r="A5210" s="712">
        <v>89495</v>
      </c>
      <c r="B5210" s="711" t="s">
        <v>4174</v>
      </c>
      <c r="C5210" s="711" t="s">
        <v>269</v>
      </c>
      <c r="D5210" s="711" t="s">
        <v>5884</v>
      </c>
      <c r="E5210" s="713">
        <v>10.48</v>
      </c>
    </row>
    <row r="5211" spans="1:5">
      <c r="A5211" s="712">
        <v>89707</v>
      </c>
      <c r="B5211" s="711" t="s">
        <v>4175</v>
      </c>
      <c r="C5211" s="711" t="s">
        <v>269</v>
      </c>
      <c r="D5211" s="711" t="s">
        <v>5884</v>
      </c>
      <c r="E5211" s="713">
        <v>30.28</v>
      </c>
    </row>
    <row r="5212" spans="1:5">
      <c r="A5212" s="712">
        <v>89708</v>
      </c>
      <c r="B5212" s="711" t="s">
        <v>4176</v>
      </c>
      <c r="C5212" s="711" t="s">
        <v>269</v>
      </c>
      <c r="D5212" s="711" t="s">
        <v>5884</v>
      </c>
      <c r="E5212" s="713">
        <v>70.58</v>
      </c>
    </row>
    <row r="5213" spans="1:5">
      <c r="A5213" s="712">
        <v>89709</v>
      </c>
      <c r="B5213" s="711" t="s">
        <v>4177</v>
      </c>
      <c r="C5213" s="711" t="s">
        <v>269</v>
      </c>
      <c r="D5213" s="711" t="s">
        <v>5884</v>
      </c>
      <c r="E5213" s="713">
        <v>11.76</v>
      </c>
    </row>
    <row r="5214" spans="1:5">
      <c r="A5214" s="712">
        <v>89710</v>
      </c>
      <c r="B5214" s="711" t="s">
        <v>4178</v>
      </c>
      <c r="C5214" s="711" t="s">
        <v>269</v>
      </c>
      <c r="D5214" s="711" t="s">
        <v>5884</v>
      </c>
      <c r="E5214" s="713">
        <v>11.51</v>
      </c>
    </row>
    <row r="5215" spans="1:5">
      <c r="A5215" s="712">
        <v>86872</v>
      </c>
      <c r="B5215" s="711" t="s">
        <v>4179</v>
      </c>
      <c r="C5215" s="711" t="s">
        <v>269</v>
      </c>
      <c r="D5215" s="711" t="s">
        <v>5884</v>
      </c>
      <c r="E5215" s="713">
        <v>686.85</v>
      </c>
    </row>
    <row r="5216" spans="1:5">
      <c r="A5216" s="712">
        <v>86874</v>
      </c>
      <c r="B5216" s="711" t="s">
        <v>4180</v>
      </c>
      <c r="C5216" s="711" t="s">
        <v>269</v>
      </c>
      <c r="D5216" s="711" t="s">
        <v>5884</v>
      </c>
      <c r="E5216" s="713">
        <v>422.86</v>
      </c>
    </row>
    <row r="5217" spans="1:5">
      <c r="A5217" s="712">
        <v>86875</v>
      </c>
      <c r="B5217" s="711" t="s">
        <v>4181</v>
      </c>
      <c r="C5217" s="711" t="s">
        <v>269</v>
      </c>
      <c r="D5217" s="711" t="s">
        <v>5884</v>
      </c>
      <c r="E5217" s="713">
        <v>387.05</v>
      </c>
    </row>
    <row r="5218" spans="1:5">
      <c r="A5218" s="712">
        <v>86876</v>
      </c>
      <c r="B5218" s="711" t="s">
        <v>4182</v>
      </c>
      <c r="C5218" s="711" t="s">
        <v>269</v>
      </c>
      <c r="D5218" s="711" t="s">
        <v>5884</v>
      </c>
      <c r="E5218" s="713">
        <v>223.43</v>
      </c>
    </row>
    <row r="5219" spans="1:5">
      <c r="A5219" s="712">
        <v>86877</v>
      </c>
      <c r="B5219" s="711" t="s">
        <v>4183</v>
      </c>
      <c r="C5219" s="711" t="s">
        <v>269</v>
      </c>
      <c r="D5219" s="711" t="s">
        <v>5884</v>
      </c>
      <c r="E5219" s="713">
        <v>27.12</v>
      </c>
    </row>
    <row r="5220" spans="1:5">
      <c r="A5220" s="712">
        <v>86878</v>
      </c>
      <c r="B5220" s="711" t="s">
        <v>4184</v>
      </c>
      <c r="C5220" s="711" t="s">
        <v>269</v>
      </c>
      <c r="D5220" s="711" t="s">
        <v>5884</v>
      </c>
      <c r="E5220" s="713">
        <v>55.13</v>
      </c>
    </row>
    <row r="5221" spans="1:5">
      <c r="A5221" s="712">
        <v>86879</v>
      </c>
      <c r="B5221" s="711" t="s">
        <v>4185</v>
      </c>
      <c r="C5221" s="711" t="s">
        <v>269</v>
      </c>
      <c r="D5221" s="711" t="s">
        <v>5884</v>
      </c>
      <c r="E5221" s="713">
        <v>6.08</v>
      </c>
    </row>
    <row r="5222" spans="1:5">
      <c r="A5222" s="712">
        <v>86880</v>
      </c>
      <c r="B5222" s="711" t="s">
        <v>4186</v>
      </c>
      <c r="C5222" s="711" t="s">
        <v>269</v>
      </c>
      <c r="D5222" s="711" t="s">
        <v>5884</v>
      </c>
      <c r="E5222" s="713">
        <v>17.350000000000001</v>
      </c>
    </row>
    <row r="5223" spans="1:5">
      <c r="A5223" s="712">
        <v>86881</v>
      </c>
      <c r="B5223" s="711" t="s">
        <v>4187</v>
      </c>
      <c r="C5223" s="711" t="s">
        <v>269</v>
      </c>
      <c r="D5223" s="711" t="s">
        <v>5942</v>
      </c>
      <c r="E5223" s="713">
        <v>155.07</v>
      </c>
    </row>
    <row r="5224" spans="1:5">
      <c r="A5224" s="712">
        <v>86882</v>
      </c>
      <c r="B5224" s="711" t="s">
        <v>4188</v>
      </c>
      <c r="C5224" s="711" t="s">
        <v>269</v>
      </c>
      <c r="D5224" s="711" t="s">
        <v>5884</v>
      </c>
      <c r="E5224" s="713">
        <v>17.78</v>
      </c>
    </row>
    <row r="5225" spans="1:5">
      <c r="A5225" s="712">
        <v>86883</v>
      </c>
      <c r="B5225" s="711" t="s">
        <v>4189</v>
      </c>
      <c r="C5225" s="711" t="s">
        <v>269</v>
      </c>
      <c r="D5225" s="711" t="s">
        <v>5942</v>
      </c>
      <c r="E5225" s="713">
        <v>10.15</v>
      </c>
    </row>
    <row r="5226" spans="1:5">
      <c r="A5226" s="712">
        <v>86884</v>
      </c>
      <c r="B5226" s="711" t="s">
        <v>4190</v>
      </c>
      <c r="C5226" s="711" t="s">
        <v>269</v>
      </c>
      <c r="D5226" s="711" t="s">
        <v>5884</v>
      </c>
      <c r="E5226" s="713">
        <v>7.49</v>
      </c>
    </row>
    <row r="5227" spans="1:5">
      <c r="A5227" s="712">
        <v>86885</v>
      </c>
      <c r="B5227" s="711" t="s">
        <v>4191</v>
      </c>
      <c r="C5227" s="711" t="s">
        <v>269</v>
      </c>
      <c r="D5227" s="711" t="s">
        <v>5884</v>
      </c>
      <c r="E5227" s="713">
        <v>8.4499999999999993</v>
      </c>
    </row>
    <row r="5228" spans="1:5">
      <c r="A5228" s="712">
        <v>86886</v>
      </c>
      <c r="B5228" s="711" t="s">
        <v>4192</v>
      </c>
      <c r="C5228" s="711" t="s">
        <v>269</v>
      </c>
      <c r="D5228" s="711" t="s">
        <v>5884</v>
      </c>
      <c r="E5228" s="713">
        <v>37.880000000000003</v>
      </c>
    </row>
    <row r="5229" spans="1:5">
      <c r="A5229" s="712">
        <v>86887</v>
      </c>
      <c r="B5229" s="711" t="s">
        <v>4193</v>
      </c>
      <c r="C5229" s="711" t="s">
        <v>269</v>
      </c>
      <c r="D5229" s="711" t="s">
        <v>5884</v>
      </c>
      <c r="E5229" s="713">
        <v>41.09</v>
      </c>
    </row>
    <row r="5230" spans="1:5">
      <c r="A5230" s="712">
        <v>86888</v>
      </c>
      <c r="B5230" s="711" t="s">
        <v>4194</v>
      </c>
      <c r="C5230" s="711" t="s">
        <v>269</v>
      </c>
      <c r="D5230" s="711" t="s">
        <v>5884</v>
      </c>
      <c r="E5230" s="713">
        <v>403.81</v>
      </c>
    </row>
    <row r="5231" spans="1:5">
      <c r="A5231" s="712">
        <v>86889</v>
      </c>
      <c r="B5231" s="711" t="s">
        <v>4195</v>
      </c>
      <c r="C5231" s="711" t="s">
        <v>269</v>
      </c>
      <c r="D5231" s="711" t="s">
        <v>5883</v>
      </c>
      <c r="E5231" s="713">
        <v>595.95000000000005</v>
      </c>
    </row>
    <row r="5232" spans="1:5">
      <c r="A5232" s="712">
        <v>86893</v>
      </c>
      <c r="B5232" s="711" t="s">
        <v>4196</v>
      </c>
      <c r="C5232" s="711" t="s">
        <v>269</v>
      </c>
      <c r="D5232" s="711" t="s">
        <v>5883</v>
      </c>
      <c r="E5232" s="713">
        <v>373.38</v>
      </c>
    </row>
    <row r="5233" spans="1:5">
      <c r="A5233" s="712">
        <v>86894</v>
      </c>
      <c r="B5233" s="711" t="s">
        <v>4197</v>
      </c>
      <c r="C5233" s="711" t="s">
        <v>269</v>
      </c>
      <c r="D5233" s="711" t="s">
        <v>5883</v>
      </c>
      <c r="E5233" s="713">
        <v>213.56</v>
      </c>
    </row>
    <row r="5234" spans="1:5">
      <c r="A5234" s="712">
        <v>86895</v>
      </c>
      <c r="B5234" s="711" t="s">
        <v>4198</v>
      </c>
      <c r="C5234" s="711" t="s">
        <v>269</v>
      </c>
      <c r="D5234" s="711" t="s">
        <v>5883</v>
      </c>
      <c r="E5234" s="713">
        <v>280.95999999999998</v>
      </c>
    </row>
    <row r="5235" spans="1:5">
      <c r="A5235" s="712">
        <v>86899</v>
      </c>
      <c r="B5235" s="711" t="s">
        <v>4199</v>
      </c>
      <c r="C5235" s="711" t="s">
        <v>269</v>
      </c>
      <c r="D5235" s="711" t="s">
        <v>5883</v>
      </c>
      <c r="E5235" s="713">
        <v>197.47</v>
      </c>
    </row>
    <row r="5236" spans="1:5">
      <c r="A5236" s="712">
        <v>86900</v>
      </c>
      <c r="B5236" s="711" t="s">
        <v>4200</v>
      </c>
      <c r="C5236" s="711" t="s">
        <v>269</v>
      </c>
      <c r="D5236" s="711" t="s">
        <v>5884</v>
      </c>
      <c r="E5236" s="713">
        <v>149.79</v>
      </c>
    </row>
    <row r="5237" spans="1:5">
      <c r="A5237" s="712">
        <v>86901</v>
      </c>
      <c r="B5237" s="711" t="s">
        <v>4201</v>
      </c>
      <c r="C5237" s="711" t="s">
        <v>269</v>
      </c>
      <c r="D5237" s="711" t="s">
        <v>5884</v>
      </c>
      <c r="E5237" s="713">
        <v>114.12</v>
      </c>
    </row>
    <row r="5238" spans="1:5">
      <c r="A5238" s="712">
        <v>86902</v>
      </c>
      <c r="B5238" s="711" t="s">
        <v>4202</v>
      </c>
      <c r="C5238" s="711" t="s">
        <v>269</v>
      </c>
      <c r="D5238" s="711" t="s">
        <v>5884</v>
      </c>
      <c r="E5238" s="713">
        <v>247.98</v>
      </c>
    </row>
    <row r="5239" spans="1:5">
      <c r="A5239" s="712">
        <v>86903</v>
      </c>
      <c r="B5239" s="711" t="s">
        <v>4203</v>
      </c>
      <c r="C5239" s="711" t="s">
        <v>269</v>
      </c>
      <c r="D5239" s="711" t="s">
        <v>5884</v>
      </c>
      <c r="E5239" s="713">
        <v>320.26</v>
      </c>
    </row>
    <row r="5240" spans="1:5">
      <c r="A5240" s="712">
        <v>86904</v>
      </c>
      <c r="B5240" s="711" t="s">
        <v>4204</v>
      </c>
      <c r="C5240" s="711" t="s">
        <v>269</v>
      </c>
      <c r="D5240" s="711" t="s">
        <v>5884</v>
      </c>
      <c r="E5240" s="713">
        <v>124.2</v>
      </c>
    </row>
    <row r="5241" spans="1:5">
      <c r="A5241" s="712">
        <v>86905</v>
      </c>
      <c r="B5241" s="711" t="s">
        <v>4205</v>
      </c>
      <c r="C5241" s="711" t="s">
        <v>269</v>
      </c>
      <c r="D5241" s="711" t="s">
        <v>5884</v>
      </c>
      <c r="E5241" s="713">
        <v>224.42</v>
      </c>
    </row>
    <row r="5242" spans="1:5">
      <c r="A5242" s="712">
        <v>86906</v>
      </c>
      <c r="B5242" s="711" t="s">
        <v>4206</v>
      </c>
      <c r="C5242" s="711" t="s">
        <v>269</v>
      </c>
      <c r="D5242" s="711" t="s">
        <v>5942</v>
      </c>
      <c r="E5242" s="713">
        <v>52.4</v>
      </c>
    </row>
    <row r="5243" spans="1:5">
      <c r="A5243" s="712">
        <v>86908</v>
      </c>
      <c r="B5243" s="711" t="s">
        <v>4207</v>
      </c>
      <c r="C5243" s="711" t="s">
        <v>269</v>
      </c>
      <c r="D5243" s="711" t="s">
        <v>5884</v>
      </c>
      <c r="E5243" s="713">
        <v>269.51</v>
      </c>
    </row>
    <row r="5244" spans="1:5">
      <c r="A5244" s="712">
        <v>86909</v>
      </c>
      <c r="B5244" s="711" t="s">
        <v>4208</v>
      </c>
      <c r="C5244" s="711" t="s">
        <v>269</v>
      </c>
      <c r="D5244" s="711" t="s">
        <v>5884</v>
      </c>
      <c r="E5244" s="713">
        <v>104.9</v>
      </c>
    </row>
    <row r="5245" spans="1:5">
      <c r="A5245" s="712">
        <v>86910</v>
      </c>
      <c r="B5245" s="711" t="s">
        <v>4209</v>
      </c>
      <c r="C5245" s="711" t="s">
        <v>269</v>
      </c>
      <c r="D5245" s="711" t="s">
        <v>5884</v>
      </c>
      <c r="E5245" s="713">
        <v>99.07</v>
      </c>
    </row>
    <row r="5246" spans="1:5">
      <c r="A5246" s="712">
        <v>86911</v>
      </c>
      <c r="B5246" s="711" t="s">
        <v>4210</v>
      </c>
      <c r="C5246" s="711" t="s">
        <v>269</v>
      </c>
      <c r="D5246" s="711" t="s">
        <v>5884</v>
      </c>
      <c r="E5246" s="713">
        <v>44.34</v>
      </c>
    </row>
    <row r="5247" spans="1:5">
      <c r="A5247" s="712">
        <v>86913</v>
      </c>
      <c r="B5247" s="711" t="s">
        <v>4211</v>
      </c>
      <c r="C5247" s="711" t="s">
        <v>269</v>
      </c>
      <c r="D5247" s="711" t="s">
        <v>5884</v>
      </c>
      <c r="E5247" s="713">
        <v>19.71</v>
      </c>
    </row>
    <row r="5248" spans="1:5">
      <c r="A5248" s="712">
        <v>86914</v>
      </c>
      <c r="B5248" s="711" t="s">
        <v>4212</v>
      </c>
      <c r="C5248" s="711" t="s">
        <v>269</v>
      </c>
      <c r="D5248" s="711" t="s">
        <v>5884</v>
      </c>
      <c r="E5248" s="713">
        <v>40.380000000000003</v>
      </c>
    </row>
    <row r="5249" spans="1:5">
      <c r="A5249" s="712">
        <v>86915</v>
      </c>
      <c r="B5249" s="711" t="s">
        <v>4213</v>
      </c>
      <c r="C5249" s="711" t="s">
        <v>269</v>
      </c>
      <c r="D5249" s="711" t="s">
        <v>5884</v>
      </c>
      <c r="E5249" s="713">
        <v>88.34</v>
      </c>
    </row>
    <row r="5250" spans="1:5">
      <c r="A5250" s="712">
        <v>86916</v>
      </c>
      <c r="B5250" s="711" t="s">
        <v>4214</v>
      </c>
      <c r="C5250" s="711" t="s">
        <v>269</v>
      </c>
      <c r="D5250" s="711" t="s">
        <v>5884</v>
      </c>
      <c r="E5250" s="713">
        <v>24.05</v>
      </c>
    </row>
    <row r="5251" spans="1:5">
      <c r="A5251" s="712">
        <v>86919</v>
      </c>
      <c r="B5251" s="711" t="s">
        <v>4215</v>
      </c>
      <c r="C5251" s="711" t="s">
        <v>269</v>
      </c>
      <c r="D5251" s="711" t="s">
        <v>5884</v>
      </c>
      <c r="E5251" s="713">
        <v>764.5</v>
      </c>
    </row>
    <row r="5252" spans="1:5">
      <c r="A5252" s="712">
        <v>86920</v>
      </c>
      <c r="B5252" s="711" t="s">
        <v>4216</v>
      </c>
      <c r="C5252" s="711" t="s">
        <v>269</v>
      </c>
      <c r="D5252" s="711" t="s">
        <v>5884</v>
      </c>
      <c r="E5252" s="713">
        <v>722.79</v>
      </c>
    </row>
    <row r="5253" spans="1:5">
      <c r="A5253" s="712">
        <v>86921</v>
      </c>
      <c r="B5253" s="711" t="s">
        <v>4217</v>
      </c>
      <c r="C5253" s="711" t="s">
        <v>269</v>
      </c>
      <c r="D5253" s="711" t="s">
        <v>5884</v>
      </c>
      <c r="E5253" s="713">
        <v>727.13</v>
      </c>
    </row>
    <row r="5254" spans="1:5">
      <c r="A5254" s="712">
        <v>86922</v>
      </c>
      <c r="B5254" s="711" t="s">
        <v>4218</v>
      </c>
      <c r="C5254" s="711" t="s">
        <v>269</v>
      </c>
      <c r="D5254" s="711" t="s">
        <v>5884</v>
      </c>
      <c r="E5254" s="713">
        <v>645.42999999999995</v>
      </c>
    </row>
    <row r="5255" spans="1:5">
      <c r="A5255" s="712">
        <v>86923</v>
      </c>
      <c r="B5255" s="711" t="s">
        <v>4219</v>
      </c>
      <c r="C5255" s="711" t="s">
        <v>269</v>
      </c>
      <c r="D5255" s="711" t="s">
        <v>5884</v>
      </c>
      <c r="E5255" s="713">
        <v>466.43</v>
      </c>
    </row>
    <row r="5256" spans="1:5">
      <c r="A5256" s="712">
        <v>86924</v>
      </c>
      <c r="B5256" s="711" t="s">
        <v>4220</v>
      </c>
      <c r="C5256" s="711" t="s">
        <v>269</v>
      </c>
      <c r="D5256" s="711" t="s">
        <v>5884</v>
      </c>
      <c r="E5256" s="713">
        <v>470.77</v>
      </c>
    </row>
    <row r="5257" spans="1:5">
      <c r="A5257" s="712">
        <v>86925</v>
      </c>
      <c r="B5257" s="711" t="s">
        <v>4221</v>
      </c>
      <c r="C5257" s="711" t="s">
        <v>269</v>
      </c>
      <c r="D5257" s="711" t="s">
        <v>5884</v>
      </c>
      <c r="E5257" s="713">
        <v>422.99</v>
      </c>
    </row>
    <row r="5258" spans="1:5">
      <c r="A5258" s="712">
        <v>86926</v>
      </c>
      <c r="B5258" s="711" t="s">
        <v>4222</v>
      </c>
      <c r="C5258" s="711" t="s">
        <v>269</v>
      </c>
      <c r="D5258" s="711" t="s">
        <v>5884</v>
      </c>
      <c r="E5258" s="713">
        <v>427.33</v>
      </c>
    </row>
    <row r="5259" spans="1:5">
      <c r="A5259" s="712">
        <v>86927</v>
      </c>
      <c r="B5259" s="711" t="s">
        <v>4223</v>
      </c>
      <c r="C5259" s="711" t="s">
        <v>269</v>
      </c>
      <c r="D5259" s="711" t="s">
        <v>5884</v>
      </c>
      <c r="E5259" s="713">
        <v>267</v>
      </c>
    </row>
    <row r="5260" spans="1:5">
      <c r="A5260" s="712">
        <v>86928</v>
      </c>
      <c r="B5260" s="711" t="s">
        <v>4224</v>
      </c>
      <c r="C5260" s="711" t="s">
        <v>269</v>
      </c>
      <c r="D5260" s="711" t="s">
        <v>5884</v>
      </c>
      <c r="E5260" s="713">
        <v>271.33999999999997</v>
      </c>
    </row>
    <row r="5261" spans="1:5">
      <c r="A5261" s="712">
        <v>86929</v>
      </c>
      <c r="B5261" s="711" t="s">
        <v>4225</v>
      </c>
      <c r="C5261" s="711" t="s">
        <v>269</v>
      </c>
      <c r="D5261" s="711" t="s">
        <v>5884</v>
      </c>
      <c r="E5261" s="713">
        <v>259.37</v>
      </c>
    </row>
    <row r="5262" spans="1:5">
      <c r="A5262" s="712">
        <v>86930</v>
      </c>
      <c r="B5262" s="711" t="s">
        <v>4226</v>
      </c>
      <c r="C5262" s="711" t="s">
        <v>269</v>
      </c>
      <c r="D5262" s="711" t="s">
        <v>5884</v>
      </c>
      <c r="E5262" s="713">
        <v>263.70999999999998</v>
      </c>
    </row>
    <row r="5263" spans="1:5">
      <c r="A5263" s="712">
        <v>86931</v>
      </c>
      <c r="B5263" s="711" t="s">
        <v>4227</v>
      </c>
      <c r="C5263" s="711" t="s">
        <v>269</v>
      </c>
      <c r="D5263" s="711" t="s">
        <v>5884</v>
      </c>
      <c r="E5263" s="713">
        <v>412.26</v>
      </c>
    </row>
    <row r="5264" spans="1:5">
      <c r="A5264" s="712">
        <v>86932</v>
      </c>
      <c r="B5264" s="711" t="s">
        <v>4228</v>
      </c>
      <c r="C5264" s="711" t="s">
        <v>269</v>
      </c>
      <c r="D5264" s="711" t="s">
        <v>5884</v>
      </c>
      <c r="E5264" s="713">
        <v>444.9</v>
      </c>
    </row>
    <row r="5265" spans="1:5">
      <c r="A5265" s="712">
        <v>86933</v>
      </c>
      <c r="B5265" s="711" t="s">
        <v>4229</v>
      </c>
      <c r="C5265" s="711" t="s">
        <v>269</v>
      </c>
      <c r="D5265" s="711" t="s">
        <v>5883</v>
      </c>
      <c r="E5265" s="713">
        <v>293.02999999999997</v>
      </c>
    </row>
    <row r="5266" spans="1:5">
      <c r="A5266" s="712">
        <v>86934</v>
      </c>
      <c r="B5266" s="711" t="s">
        <v>4230</v>
      </c>
      <c r="C5266" s="711" t="s">
        <v>269</v>
      </c>
      <c r="D5266" s="711" t="s">
        <v>5883</v>
      </c>
      <c r="E5266" s="713">
        <v>285.39999999999998</v>
      </c>
    </row>
    <row r="5267" spans="1:5">
      <c r="A5267" s="712">
        <v>86935</v>
      </c>
      <c r="B5267" s="711" t="s">
        <v>4231</v>
      </c>
      <c r="C5267" s="711" t="s">
        <v>269</v>
      </c>
      <c r="D5267" s="711" t="s">
        <v>5884</v>
      </c>
      <c r="E5267" s="713">
        <v>215.07</v>
      </c>
    </row>
    <row r="5268" spans="1:5">
      <c r="A5268" s="712">
        <v>86936</v>
      </c>
      <c r="B5268" s="711" t="s">
        <v>4232</v>
      </c>
      <c r="C5268" s="711" t="s">
        <v>269</v>
      </c>
      <c r="D5268" s="711" t="s">
        <v>5884</v>
      </c>
      <c r="E5268" s="713">
        <v>359.99</v>
      </c>
    </row>
    <row r="5269" spans="1:5">
      <c r="A5269" s="712">
        <v>86937</v>
      </c>
      <c r="B5269" s="711" t="s">
        <v>4233</v>
      </c>
      <c r="C5269" s="711" t="s">
        <v>269</v>
      </c>
      <c r="D5269" s="711" t="s">
        <v>5884</v>
      </c>
      <c r="E5269" s="713">
        <v>151.38999999999999</v>
      </c>
    </row>
    <row r="5270" spans="1:5">
      <c r="A5270" s="712">
        <v>86938</v>
      </c>
      <c r="B5270" s="711" t="s">
        <v>4234</v>
      </c>
      <c r="C5270" s="711" t="s">
        <v>269</v>
      </c>
      <c r="D5270" s="711" t="s">
        <v>5884</v>
      </c>
      <c r="E5270" s="713">
        <v>296.31</v>
      </c>
    </row>
    <row r="5271" spans="1:5">
      <c r="A5271" s="712">
        <v>86939</v>
      </c>
      <c r="B5271" s="711" t="s">
        <v>4235</v>
      </c>
      <c r="C5271" s="711" t="s">
        <v>269</v>
      </c>
      <c r="D5271" s="711" t="s">
        <v>5884</v>
      </c>
      <c r="E5271" s="713">
        <v>324.10000000000002</v>
      </c>
    </row>
    <row r="5272" spans="1:5">
      <c r="A5272" s="712">
        <v>86940</v>
      </c>
      <c r="B5272" s="711" t="s">
        <v>4236</v>
      </c>
      <c r="C5272" s="711" t="s">
        <v>269</v>
      </c>
      <c r="D5272" s="711" t="s">
        <v>5884</v>
      </c>
      <c r="E5272" s="713">
        <v>809.05</v>
      </c>
    </row>
    <row r="5273" spans="1:5">
      <c r="A5273" s="712">
        <v>86941</v>
      </c>
      <c r="B5273" s="711" t="s">
        <v>4237</v>
      </c>
      <c r="C5273" s="711" t="s">
        <v>269</v>
      </c>
      <c r="D5273" s="711" t="s">
        <v>5884</v>
      </c>
      <c r="E5273" s="713">
        <v>631.88</v>
      </c>
    </row>
    <row r="5274" spans="1:5">
      <c r="A5274" s="712">
        <v>86942</v>
      </c>
      <c r="B5274" s="711" t="s">
        <v>4238</v>
      </c>
      <c r="C5274" s="711" t="s">
        <v>269</v>
      </c>
      <c r="D5274" s="711" t="s">
        <v>5884</v>
      </c>
      <c r="E5274" s="713">
        <v>207.95</v>
      </c>
    </row>
    <row r="5275" spans="1:5">
      <c r="A5275" s="712">
        <v>86943</v>
      </c>
      <c r="B5275" s="711" t="s">
        <v>4239</v>
      </c>
      <c r="C5275" s="711" t="s">
        <v>269</v>
      </c>
      <c r="D5275" s="711" t="s">
        <v>5884</v>
      </c>
      <c r="E5275" s="713">
        <v>200.32</v>
      </c>
    </row>
    <row r="5276" spans="1:5">
      <c r="A5276" s="712">
        <v>86947</v>
      </c>
      <c r="B5276" s="711" t="s">
        <v>4240</v>
      </c>
      <c r="C5276" s="711" t="s">
        <v>269</v>
      </c>
      <c r="D5276" s="711" t="s">
        <v>5883</v>
      </c>
      <c r="E5276" s="713">
        <v>800.38</v>
      </c>
    </row>
    <row r="5277" spans="1:5">
      <c r="A5277" s="712">
        <v>93396</v>
      </c>
      <c r="B5277" s="711" t="s">
        <v>4241</v>
      </c>
      <c r="C5277" s="711" t="s">
        <v>269</v>
      </c>
      <c r="D5277" s="711" t="s">
        <v>5883</v>
      </c>
      <c r="E5277" s="713">
        <v>492.24</v>
      </c>
    </row>
    <row r="5278" spans="1:5">
      <c r="A5278" s="712">
        <v>93441</v>
      </c>
      <c r="B5278" s="711" t="s">
        <v>4242</v>
      </c>
      <c r="C5278" s="711" t="s">
        <v>269</v>
      </c>
      <c r="D5278" s="711" t="s">
        <v>5883</v>
      </c>
      <c r="E5278" s="713">
        <v>862.85</v>
      </c>
    </row>
    <row r="5279" spans="1:5">
      <c r="A5279" s="712">
        <v>93442</v>
      </c>
      <c r="B5279" s="711" t="s">
        <v>4243</v>
      </c>
      <c r="C5279" s="711" t="s">
        <v>269</v>
      </c>
      <c r="D5279" s="711" t="s">
        <v>5883</v>
      </c>
      <c r="E5279" s="713">
        <v>845.76</v>
      </c>
    </row>
    <row r="5280" spans="1:5">
      <c r="A5280" s="712">
        <v>95469</v>
      </c>
      <c r="B5280" s="711" t="s">
        <v>4244</v>
      </c>
      <c r="C5280" s="711" t="s">
        <v>269</v>
      </c>
      <c r="D5280" s="711" t="s">
        <v>5884</v>
      </c>
      <c r="E5280" s="713">
        <v>188.6</v>
      </c>
    </row>
    <row r="5281" spans="1:5">
      <c r="A5281" s="712">
        <v>95470</v>
      </c>
      <c r="B5281" s="711" t="s">
        <v>4245</v>
      </c>
      <c r="C5281" s="711" t="s">
        <v>269</v>
      </c>
      <c r="D5281" s="711" t="s">
        <v>5884</v>
      </c>
      <c r="E5281" s="713">
        <v>195.03</v>
      </c>
    </row>
    <row r="5282" spans="1:5">
      <c r="A5282" s="712">
        <v>95471</v>
      </c>
      <c r="B5282" s="711" t="s">
        <v>4246</v>
      </c>
      <c r="C5282" s="711" t="s">
        <v>269</v>
      </c>
      <c r="D5282" s="711" t="s">
        <v>5884</v>
      </c>
      <c r="E5282" s="713">
        <v>702.48</v>
      </c>
    </row>
    <row r="5283" spans="1:5">
      <c r="A5283" s="712">
        <v>95472</v>
      </c>
      <c r="B5283" s="711" t="s">
        <v>4247</v>
      </c>
      <c r="C5283" s="711" t="s">
        <v>269</v>
      </c>
      <c r="D5283" s="711" t="s">
        <v>5884</v>
      </c>
      <c r="E5283" s="713">
        <v>708.91</v>
      </c>
    </row>
    <row r="5284" spans="1:5">
      <c r="A5284" s="712">
        <v>95542</v>
      </c>
      <c r="B5284" s="711" t="s">
        <v>4248</v>
      </c>
      <c r="C5284" s="711" t="s">
        <v>269</v>
      </c>
      <c r="D5284" s="711" t="s">
        <v>5884</v>
      </c>
      <c r="E5284" s="713">
        <v>31.42</v>
      </c>
    </row>
    <row r="5285" spans="1:5">
      <c r="A5285" s="712">
        <v>95543</v>
      </c>
      <c r="B5285" s="711" t="s">
        <v>4249</v>
      </c>
      <c r="C5285" s="711" t="s">
        <v>269</v>
      </c>
      <c r="D5285" s="711" t="s">
        <v>5884</v>
      </c>
      <c r="E5285" s="713">
        <v>52.48</v>
      </c>
    </row>
    <row r="5286" spans="1:5">
      <c r="A5286" s="712">
        <v>95544</v>
      </c>
      <c r="B5286" s="711" t="s">
        <v>4250</v>
      </c>
      <c r="C5286" s="711" t="s">
        <v>269</v>
      </c>
      <c r="D5286" s="711" t="s">
        <v>5884</v>
      </c>
      <c r="E5286" s="713">
        <v>38.659999999999997</v>
      </c>
    </row>
    <row r="5287" spans="1:5">
      <c r="A5287" s="712">
        <v>95545</v>
      </c>
      <c r="B5287" s="711" t="s">
        <v>4251</v>
      </c>
      <c r="C5287" s="711" t="s">
        <v>269</v>
      </c>
      <c r="D5287" s="711" t="s">
        <v>5942</v>
      </c>
      <c r="E5287" s="713">
        <v>37.89</v>
      </c>
    </row>
    <row r="5288" spans="1:5">
      <c r="A5288" s="712">
        <v>95546</v>
      </c>
      <c r="B5288" s="711" t="s">
        <v>4252</v>
      </c>
      <c r="C5288" s="711" t="s">
        <v>269</v>
      </c>
      <c r="D5288" s="711" t="s">
        <v>5884</v>
      </c>
      <c r="E5288" s="713">
        <v>126.81</v>
      </c>
    </row>
    <row r="5289" spans="1:5">
      <c r="A5289" s="712">
        <v>95547</v>
      </c>
      <c r="B5289" s="711" t="s">
        <v>4253</v>
      </c>
      <c r="C5289" s="711" t="s">
        <v>269</v>
      </c>
      <c r="D5289" s="711" t="s">
        <v>5942</v>
      </c>
      <c r="E5289" s="713">
        <v>54.79</v>
      </c>
    </row>
    <row r="5290" spans="1:5">
      <c r="A5290" s="712">
        <v>100848</v>
      </c>
      <c r="B5290" s="711" t="s">
        <v>4254</v>
      </c>
      <c r="C5290" s="711" t="s">
        <v>269</v>
      </c>
      <c r="D5290" s="711" t="s">
        <v>5884</v>
      </c>
      <c r="E5290" s="713">
        <v>344.98</v>
      </c>
    </row>
    <row r="5291" spans="1:5">
      <c r="A5291" s="712">
        <v>100849</v>
      </c>
      <c r="B5291" s="711" t="s">
        <v>4255</v>
      </c>
      <c r="C5291" s="711" t="s">
        <v>269</v>
      </c>
      <c r="D5291" s="711" t="s">
        <v>5942</v>
      </c>
      <c r="E5291" s="713">
        <v>33.78</v>
      </c>
    </row>
    <row r="5292" spans="1:5">
      <c r="A5292" s="712">
        <v>100851</v>
      </c>
      <c r="B5292" s="711" t="s">
        <v>4256</v>
      </c>
      <c r="C5292" s="711" t="s">
        <v>269</v>
      </c>
      <c r="D5292" s="711" t="s">
        <v>5884</v>
      </c>
      <c r="E5292" s="713">
        <v>67.510000000000005</v>
      </c>
    </row>
    <row r="5293" spans="1:5">
      <c r="A5293" s="712">
        <v>100852</v>
      </c>
      <c r="B5293" s="711" t="s">
        <v>4257</v>
      </c>
      <c r="C5293" s="711" t="s">
        <v>269</v>
      </c>
      <c r="D5293" s="711" t="s">
        <v>5884</v>
      </c>
      <c r="E5293" s="713">
        <v>164.16</v>
      </c>
    </row>
    <row r="5294" spans="1:5">
      <c r="A5294" s="712">
        <v>100854</v>
      </c>
      <c r="B5294" s="711" t="s">
        <v>4258</v>
      </c>
      <c r="C5294" s="711" t="s">
        <v>269</v>
      </c>
      <c r="D5294" s="711" t="s">
        <v>5884</v>
      </c>
      <c r="E5294" s="713">
        <v>663.52</v>
      </c>
    </row>
    <row r="5295" spans="1:5">
      <c r="A5295" s="712">
        <v>100855</v>
      </c>
      <c r="B5295" s="711" t="s">
        <v>4259</v>
      </c>
      <c r="C5295" s="711" t="s">
        <v>269</v>
      </c>
      <c r="D5295" s="711" t="s">
        <v>5942</v>
      </c>
      <c r="E5295" s="713">
        <v>37.89</v>
      </c>
    </row>
    <row r="5296" spans="1:5">
      <c r="A5296" s="712">
        <v>100856</v>
      </c>
      <c r="B5296" s="711" t="s">
        <v>4260</v>
      </c>
      <c r="C5296" s="711" t="s">
        <v>269</v>
      </c>
      <c r="D5296" s="711" t="s">
        <v>5884</v>
      </c>
      <c r="E5296" s="713">
        <v>24.95</v>
      </c>
    </row>
    <row r="5297" spans="1:5">
      <c r="A5297" s="712">
        <v>100857</v>
      </c>
      <c r="B5297" s="711" t="s">
        <v>4261</v>
      </c>
      <c r="C5297" s="711" t="s">
        <v>269</v>
      </c>
      <c r="D5297" s="711" t="s">
        <v>5884</v>
      </c>
      <c r="E5297" s="713">
        <v>248.5</v>
      </c>
    </row>
    <row r="5298" spans="1:5">
      <c r="A5298" s="712">
        <v>100858</v>
      </c>
      <c r="B5298" s="711" t="s">
        <v>4262</v>
      </c>
      <c r="C5298" s="711" t="s">
        <v>269</v>
      </c>
      <c r="D5298" s="711" t="s">
        <v>5884</v>
      </c>
      <c r="E5298" s="713">
        <v>520.86</v>
      </c>
    </row>
    <row r="5299" spans="1:5">
      <c r="A5299" s="712">
        <v>100860</v>
      </c>
      <c r="B5299" s="711" t="s">
        <v>4263</v>
      </c>
      <c r="C5299" s="711" t="s">
        <v>269</v>
      </c>
      <c r="D5299" s="711" t="s">
        <v>5942</v>
      </c>
      <c r="E5299" s="713">
        <v>70.14</v>
      </c>
    </row>
    <row r="5300" spans="1:5">
      <c r="A5300" s="712">
        <v>100861</v>
      </c>
      <c r="B5300" s="711" t="s">
        <v>4264</v>
      </c>
      <c r="C5300" s="711" t="s">
        <v>269</v>
      </c>
      <c r="D5300" s="711" t="s">
        <v>5883</v>
      </c>
      <c r="E5300" s="713">
        <v>28.17</v>
      </c>
    </row>
    <row r="5301" spans="1:5">
      <c r="A5301" s="712">
        <v>100862</v>
      </c>
      <c r="B5301" s="711" t="s">
        <v>4265</v>
      </c>
      <c r="C5301" s="711" t="s">
        <v>269</v>
      </c>
      <c r="D5301" s="711" t="s">
        <v>5883</v>
      </c>
      <c r="E5301" s="713">
        <v>30.84</v>
      </c>
    </row>
    <row r="5302" spans="1:5">
      <c r="A5302" s="712">
        <v>100863</v>
      </c>
      <c r="B5302" s="711" t="s">
        <v>4266</v>
      </c>
      <c r="C5302" s="711" t="s">
        <v>269</v>
      </c>
      <c r="D5302" s="711" t="s">
        <v>5884</v>
      </c>
      <c r="E5302" s="713">
        <v>453.5</v>
      </c>
    </row>
    <row r="5303" spans="1:5">
      <c r="A5303" s="712">
        <v>100864</v>
      </c>
      <c r="B5303" s="711" t="s">
        <v>4267</v>
      </c>
      <c r="C5303" s="711" t="s">
        <v>269</v>
      </c>
      <c r="D5303" s="711" t="s">
        <v>5884</v>
      </c>
      <c r="E5303" s="713">
        <v>495.08</v>
      </c>
    </row>
    <row r="5304" spans="1:5">
      <c r="A5304" s="712">
        <v>100865</v>
      </c>
      <c r="B5304" s="711" t="s">
        <v>4268</v>
      </c>
      <c r="C5304" s="711" t="s">
        <v>269</v>
      </c>
      <c r="D5304" s="711" t="s">
        <v>5884</v>
      </c>
      <c r="E5304" s="713">
        <v>426.07</v>
      </c>
    </row>
    <row r="5305" spans="1:5">
      <c r="A5305" s="712">
        <v>100866</v>
      </c>
      <c r="B5305" s="711" t="s">
        <v>4269</v>
      </c>
      <c r="C5305" s="711" t="s">
        <v>269</v>
      </c>
      <c r="D5305" s="711" t="s">
        <v>5884</v>
      </c>
      <c r="E5305" s="713">
        <v>238.57</v>
      </c>
    </row>
    <row r="5306" spans="1:5">
      <c r="A5306" s="712">
        <v>100867</v>
      </c>
      <c r="B5306" s="711" t="s">
        <v>4270</v>
      </c>
      <c r="C5306" s="711" t="s">
        <v>269</v>
      </c>
      <c r="D5306" s="711" t="s">
        <v>5884</v>
      </c>
      <c r="E5306" s="713">
        <v>252.28</v>
      </c>
    </row>
    <row r="5307" spans="1:5">
      <c r="A5307" s="712">
        <v>100868</v>
      </c>
      <c r="B5307" s="711" t="s">
        <v>4271</v>
      </c>
      <c r="C5307" s="711" t="s">
        <v>269</v>
      </c>
      <c r="D5307" s="711" t="s">
        <v>5884</v>
      </c>
      <c r="E5307" s="713">
        <v>261.41000000000003</v>
      </c>
    </row>
    <row r="5308" spans="1:5">
      <c r="A5308" s="712">
        <v>100869</v>
      </c>
      <c r="B5308" s="711" t="s">
        <v>4272</v>
      </c>
      <c r="C5308" s="711" t="s">
        <v>269</v>
      </c>
      <c r="D5308" s="711" t="s">
        <v>5884</v>
      </c>
      <c r="E5308" s="713">
        <v>268.41000000000003</v>
      </c>
    </row>
    <row r="5309" spans="1:5">
      <c r="A5309" s="712">
        <v>100870</v>
      </c>
      <c r="B5309" s="711" t="s">
        <v>4273</v>
      </c>
      <c r="C5309" s="711" t="s">
        <v>269</v>
      </c>
      <c r="D5309" s="711" t="s">
        <v>5883</v>
      </c>
      <c r="E5309" s="713">
        <v>239.64</v>
      </c>
    </row>
    <row r="5310" spans="1:5">
      <c r="A5310" s="712">
        <v>100871</v>
      </c>
      <c r="B5310" s="711" t="s">
        <v>4274</v>
      </c>
      <c r="C5310" s="711" t="s">
        <v>269</v>
      </c>
      <c r="D5310" s="711" t="s">
        <v>5883</v>
      </c>
      <c r="E5310" s="713">
        <v>257.98</v>
      </c>
    </row>
    <row r="5311" spans="1:5">
      <c r="A5311" s="712">
        <v>100872</v>
      </c>
      <c r="B5311" s="711" t="s">
        <v>4275</v>
      </c>
      <c r="C5311" s="711" t="s">
        <v>269</v>
      </c>
      <c r="D5311" s="711" t="s">
        <v>5883</v>
      </c>
      <c r="E5311" s="713">
        <v>269.69</v>
      </c>
    </row>
    <row r="5312" spans="1:5">
      <c r="A5312" s="712">
        <v>100873</v>
      </c>
      <c r="B5312" s="711" t="s">
        <v>4276</v>
      </c>
      <c r="C5312" s="711" t="s">
        <v>269</v>
      </c>
      <c r="D5312" s="711" t="s">
        <v>5883</v>
      </c>
      <c r="E5312" s="713">
        <v>277</v>
      </c>
    </row>
    <row r="5313" spans="1:5">
      <c r="A5313" s="712">
        <v>100874</v>
      </c>
      <c r="B5313" s="711" t="s">
        <v>4277</v>
      </c>
      <c r="C5313" s="711" t="s">
        <v>269</v>
      </c>
      <c r="D5313" s="711" t="s">
        <v>5884</v>
      </c>
      <c r="E5313" s="713">
        <v>238.57</v>
      </c>
    </row>
    <row r="5314" spans="1:5">
      <c r="A5314" s="712">
        <v>100875</v>
      </c>
      <c r="B5314" s="711" t="s">
        <v>4278</v>
      </c>
      <c r="C5314" s="711" t="s">
        <v>269</v>
      </c>
      <c r="D5314" s="711" t="s">
        <v>5884</v>
      </c>
      <c r="E5314" s="713">
        <v>788.58</v>
      </c>
    </row>
    <row r="5315" spans="1:5">
      <c r="A5315" s="712">
        <v>98052</v>
      </c>
      <c r="B5315" s="711" t="s">
        <v>7070</v>
      </c>
      <c r="C5315" s="711" t="s">
        <v>269</v>
      </c>
      <c r="D5315" s="711" t="s">
        <v>5883</v>
      </c>
      <c r="E5315" s="714">
        <v>1555.07</v>
      </c>
    </row>
    <row r="5316" spans="1:5">
      <c r="A5316" s="712">
        <v>98053</v>
      </c>
      <c r="B5316" s="711" t="s">
        <v>7071</v>
      </c>
      <c r="C5316" s="711" t="s">
        <v>269</v>
      </c>
      <c r="D5316" s="711" t="s">
        <v>5883</v>
      </c>
      <c r="E5316" s="714">
        <v>2128.7600000000002</v>
      </c>
    </row>
    <row r="5317" spans="1:5">
      <c r="A5317" s="712">
        <v>98054</v>
      </c>
      <c r="B5317" s="711" t="s">
        <v>7072</v>
      </c>
      <c r="C5317" s="711" t="s">
        <v>269</v>
      </c>
      <c r="D5317" s="711" t="s">
        <v>5883</v>
      </c>
      <c r="E5317" s="714">
        <v>3410.99</v>
      </c>
    </row>
    <row r="5318" spans="1:5">
      <c r="A5318" s="712">
        <v>98055</v>
      </c>
      <c r="B5318" s="711" t="s">
        <v>7073</v>
      </c>
      <c r="C5318" s="711" t="s">
        <v>269</v>
      </c>
      <c r="D5318" s="711" t="s">
        <v>5883</v>
      </c>
      <c r="E5318" s="714">
        <v>4617.4399999999996</v>
      </c>
    </row>
    <row r="5319" spans="1:5">
      <c r="A5319" s="712">
        <v>98056</v>
      </c>
      <c r="B5319" s="711" t="s">
        <v>7074</v>
      </c>
      <c r="C5319" s="711" t="s">
        <v>269</v>
      </c>
      <c r="D5319" s="711" t="s">
        <v>5883</v>
      </c>
      <c r="E5319" s="714">
        <v>5380.84</v>
      </c>
    </row>
    <row r="5320" spans="1:5">
      <c r="A5320" s="712">
        <v>98057</v>
      </c>
      <c r="B5320" s="711" t="s">
        <v>7075</v>
      </c>
      <c r="C5320" s="711" t="s">
        <v>269</v>
      </c>
      <c r="D5320" s="711" t="s">
        <v>5883</v>
      </c>
      <c r="E5320" s="714">
        <v>6359.79</v>
      </c>
    </row>
    <row r="5321" spans="1:5">
      <c r="A5321" s="712">
        <v>98058</v>
      </c>
      <c r="B5321" s="711" t="s">
        <v>7076</v>
      </c>
      <c r="C5321" s="711" t="s">
        <v>269</v>
      </c>
      <c r="D5321" s="711" t="s">
        <v>5883</v>
      </c>
      <c r="E5321" s="714">
        <v>1378.28</v>
      </c>
    </row>
    <row r="5322" spans="1:5">
      <c r="A5322" s="712">
        <v>98059</v>
      </c>
      <c r="B5322" s="711" t="s">
        <v>7077</v>
      </c>
      <c r="C5322" s="711" t="s">
        <v>269</v>
      </c>
      <c r="D5322" s="711" t="s">
        <v>5883</v>
      </c>
      <c r="E5322" s="714">
        <v>2965.13</v>
      </c>
    </row>
    <row r="5323" spans="1:5">
      <c r="A5323" s="712">
        <v>98060</v>
      </c>
      <c r="B5323" s="711" t="s">
        <v>7078</v>
      </c>
      <c r="C5323" s="711" t="s">
        <v>269</v>
      </c>
      <c r="D5323" s="711" t="s">
        <v>5883</v>
      </c>
      <c r="E5323" s="714">
        <v>4151.55</v>
      </c>
    </row>
    <row r="5324" spans="1:5">
      <c r="A5324" s="712">
        <v>98061</v>
      </c>
      <c r="B5324" s="711" t="s">
        <v>7079</v>
      </c>
      <c r="C5324" s="711" t="s">
        <v>269</v>
      </c>
      <c r="D5324" s="711" t="s">
        <v>5883</v>
      </c>
      <c r="E5324" s="714">
        <v>5765.21</v>
      </c>
    </row>
    <row r="5325" spans="1:5">
      <c r="A5325" s="712">
        <v>98062</v>
      </c>
      <c r="B5325" s="711" t="s">
        <v>7080</v>
      </c>
      <c r="C5325" s="711" t="s">
        <v>269</v>
      </c>
      <c r="D5325" s="711" t="s">
        <v>5883</v>
      </c>
      <c r="E5325" s="714">
        <v>2160.33</v>
      </c>
    </row>
    <row r="5326" spans="1:5">
      <c r="A5326" s="712">
        <v>98063</v>
      </c>
      <c r="B5326" s="711" t="s">
        <v>7081</v>
      </c>
      <c r="C5326" s="711" t="s">
        <v>269</v>
      </c>
      <c r="D5326" s="711" t="s">
        <v>5883</v>
      </c>
      <c r="E5326" s="714">
        <v>3288.77</v>
      </c>
    </row>
    <row r="5327" spans="1:5">
      <c r="A5327" s="712">
        <v>98064</v>
      </c>
      <c r="B5327" s="711" t="s">
        <v>7082</v>
      </c>
      <c r="C5327" s="711" t="s">
        <v>269</v>
      </c>
      <c r="D5327" s="711" t="s">
        <v>5883</v>
      </c>
      <c r="E5327" s="714">
        <v>3789.57</v>
      </c>
    </row>
    <row r="5328" spans="1:5">
      <c r="A5328" s="712">
        <v>98065</v>
      </c>
      <c r="B5328" s="711" t="s">
        <v>7083</v>
      </c>
      <c r="C5328" s="711" t="s">
        <v>269</v>
      </c>
      <c r="D5328" s="711" t="s">
        <v>5883</v>
      </c>
      <c r="E5328" s="714">
        <v>5251.58</v>
      </c>
    </row>
    <row r="5329" spans="1:5">
      <c r="A5329" s="712">
        <v>98066</v>
      </c>
      <c r="B5329" s="711" t="s">
        <v>7084</v>
      </c>
      <c r="C5329" s="711" t="s">
        <v>269</v>
      </c>
      <c r="D5329" s="711" t="s">
        <v>5883</v>
      </c>
      <c r="E5329" s="714">
        <v>4641</v>
      </c>
    </row>
    <row r="5330" spans="1:5">
      <c r="A5330" s="712">
        <v>98067</v>
      </c>
      <c r="B5330" s="711" t="s">
        <v>7085</v>
      </c>
      <c r="C5330" s="711" t="s">
        <v>269</v>
      </c>
      <c r="D5330" s="711" t="s">
        <v>5883</v>
      </c>
      <c r="E5330" s="714">
        <v>6208.75</v>
      </c>
    </row>
    <row r="5331" spans="1:5">
      <c r="A5331" s="712">
        <v>98068</v>
      </c>
      <c r="B5331" s="711" t="s">
        <v>7086</v>
      </c>
      <c r="C5331" s="711" t="s">
        <v>269</v>
      </c>
      <c r="D5331" s="711" t="s">
        <v>5883</v>
      </c>
      <c r="E5331" s="714">
        <v>8776.9599999999991</v>
      </c>
    </row>
    <row r="5332" spans="1:5">
      <c r="A5332" s="712">
        <v>98069</v>
      </c>
      <c r="B5332" s="711" t="s">
        <v>7087</v>
      </c>
      <c r="C5332" s="711" t="s">
        <v>269</v>
      </c>
      <c r="D5332" s="711" t="s">
        <v>5883</v>
      </c>
      <c r="E5332" s="714">
        <v>11699.21</v>
      </c>
    </row>
    <row r="5333" spans="1:5">
      <c r="A5333" s="712">
        <v>98070</v>
      </c>
      <c r="B5333" s="711" t="s">
        <v>7088</v>
      </c>
      <c r="C5333" s="711" t="s">
        <v>269</v>
      </c>
      <c r="D5333" s="711" t="s">
        <v>5883</v>
      </c>
      <c r="E5333" s="714">
        <v>13460.58</v>
      </c>
    </row>
    <row r="5334" spans="1:5">
      <c r="A5334" s="712">
        <v>98071</v>
      </c>
      <c r="B5334" s="711" t="s">
        <v>7089</v>
      </c>
      <c r="C5334" s="711" t="s">
        <v>269</v>
      </c>
      <c r="D5334" s="711" t="s">
        <v>5883</v>
      </c>
      <c r="E5334" s="714">
        <v>14893.7</v>
      </c>
    </row>
    <row r="5335" spans="1:5">
      <c r="A5335" s="712">
        <v>98072</v>
      </c>
      <c r="B5335" s="711" t="s">
        <v>7090</v>
      </c>
      <c r="C5335" s="711" t="s">
        <v>269</v>
      </c>
      <c r="D5335" s="711" t="s">
        <v>5883</v>
      </c>
      <c r="E5335" s="714">
        <v>3849.01</v>
      </c>
    </row>
    <row r="5336" spans="1:5">
      <c r="A5336" s="712">
        <v>98073</v>
      </c>
      <c r="B5336" s="711" t="s">
        <v>7091</v>
      </c>
      <c r="C5336" s="711" t="s">
        <v>269</v>
      </c>
      <c r="D5336" s="711" t="s">
        <v>5883</v>
      </c>
      <c r="E5336" s="714">
        <v>5963.08</v>
      </c>
    </row>
    <row r="5337" spans="1:5">
      <c r="A5337" s="712">
        <v>98074</v>
      </c>
      <c r="B5337" s="711" t="s">
        <v>7092</v>
      </c>
      <c r="C5337" s="711" t="s">
        <v>269</v>
      </c>
      <c r="D5337" s="711" t="s">
        <v>5883</v>
      </c>
      <c r="E5337" s="714">
        <v>9187.41</v>
      </c>
    </row>
    <row r="5338" spans="1:5">
      <c r="A5338" s="712">
        <v>98075</v>
      </c>
      <c r="B5338" s="711" t="s">
        <v>7093</v>
      </c>
      <c r="C5338" s="711" t="s">
        <v>269</v>
      </c>
      <c r="D5338" s="711" t="s">
        <v>5883</v>
      </c>
      <c r="E5338" s="714">
        <v>11912.97</v>
      </c>
    </row>
    <row r="5339" spans="1:5">
      <c r="A5339" s="712">
        <v>98076</v>
      </c>
      <c r="B5339" s="711" t="s">
        <v>7094</v>
      </c>
      <c r="C5339" s="711" t="s">
        <v>269</v>
      </c>
      <c r="D5339" s="711" t="s">
        <v>5883</v>
      </c>
      <c r="E5339" s="714">
        <v>13679.88</v>
      </c>
    </row>
    <row r="5340" spans="1:5">
      <c r="A5340" s="712">
        <v>98077</v>
      </c>
      <c r="B5340" s="711" t="s">
        <v>7095</v>
      </c>
      <c r="C5340" s="711" t="s">
        <v>269</v>
      </c>
      <c r="D5340" s="711" t="s">
        <v>5883</v>
      </c>
      <c r="E5340" s="714">
        <v>16081.59</v>
      </c>
    </row>
    <row r="5341" spans="1:5">
      <c r="A5341" s="712">
        <v>98078</v>
      </c>
      <c r="B5341" s="711" t="s">
        <v>7096</v>
      </c>
      <c r="C5341" s="711" t="s">
        <v>269</v>
      </c>
      <c r="D5341" s="711" t="s">
        <v>5883</v>
      </c>
      <c r="E5341" s="714">
        <v>4228.95</v>
      </c>
    </row>
    <row r="5342" spans="1:5">
      <c r="A5342" s="712">
        <v>98079</v>
      </c>
      <c r="B5342" s="711" t="s">
        <v>7097</v>
      </c>
      <c r="C5342" s="711" t="s">
        <v>269</v>
      </c>
      <c r="D5342" s="711" t="s">
        <v>5883</v>
      </c>
      <c r="E5342" s="714">
        <v>7384.81</v>
      </c>
    </row>
    <row r="5343" spans="1:5">
      <c r="A5343" s="712">
        <v>98080</v>
      </c>
      <c r="B5343" s="711" t="s">
        <v>7098</v>
      </c>
      <c r="C5343" s="711" t="s">
        <v>269</v>
      </c>
      <c r="D5343" s="711" t="s">
        <v>5883</v>
      </c>
      <c r="E5343" s="714">
        <v>9450.9</v>
      </c>
    </row>
    <row r="5344" spans="1:5">
      <c r="A5344" s="712">
        <v>98081</v>
      </c>
      <c r="B5344" s="711" t="s">
        <v>7099</v>
      </c>
      <c r="C5344" s="711" t="s">
        <v>269</v>
      </c>
      <c r="D5344" s="711" t="s">
        <v>5883</v>
      </c>
      <c r="E5344" s="714">
        <v>13965.85</v>
      </c>
    </row>
    <row r="5345" spans="1:5">
      <c r="A5345" s="712">
        <v>98082</v>
      </c>
      <c r="B5345" s="711" t="s">
        <v>7100</v>
      </c>
      <c r="C5345" s="711" t="s">
        <v>269</v>
      </c>
      <c r="D5345" s="711" t="s">
        <v>5883</v>
      </c>
      <c r="E5345" s="714">
        <v>3159.46</v>
      </c>
    </row>
    <row r="5346" spans="1:5">
      <c r="A5346" s="712">
        <v>98083</v>
      </c>
      <c r="B5346" s="711" t="s">
        <v>7101</v>
      </c>
      <c r="C5346" s="711" t="s">
        <v>269</v>
      </c>
      <c r="D5346" s="711" t="s">
        <v>5883</v>
      </c>
      <c r="E5346" s="714">
        <v>4174.1499999999996</v>
      </c>
    </row>
    <row r="5347" spans="1:5">
      <c r="A5347" s="712">
        <v>98084</v>
      </c>
      <c r="B5347" s="711" t="s">
        <v>7102</v>
      </c>
      <c r="C5347" s="711" t="s">
        <v>269</v>
      </c>
      <c r="D5347" s="711" t="s">
        <v>5883</v>
      </c>
      <c r="E5347" s="714">
        <v>5859.82</v>
      </c>
    </row>
    <row r="5348" spans="1:5">
      <c r="A5348" s="712">
        <v>98085</v>
      </c>
      <c r="B5348" s="711" t="s">
        <v>7103</v>
      </c>
      <c r="C5348" s="711" t="s">
        <v>269</v>
      </c>
      <c r="D5348" s="711" t="s">
        <v>5883</v>
      </c>
      <c r="E5348" s="714">
        <v>7936.65</v>
      </c>
    </row>
    <row r="5349" spans="1:5">
      <c r="A5349" s="712">
        <v>98086</v>
      </c>
      <c r="B5349" s="711" t="s">
        <v>7104</v>
      </c>
      <c r="C5349" s="711" t="s">
        <v>269</v>
      </c>
      <c r="D5349" s="711" t="s">
        <v>5883</v>
      </c>
      <c r="E5349" s="714">
        <v>8974.58</v>
      </c>
    </row>
    <row r="5350" spans="1:5">
      <c r="A5350" s="712">
        <v>98087</v>
      </c>
      <c r="B5350" s="711" t="s">
        <v>7105</v>
      </c>
      <c r="C5350" s="711" t="s">
        <v>269</v>
      </c>
      <c r="D5350" s="711" t="s">
        <v>5883</v>
      </c>
      <c r="E5350" s="714">
        <v>9610.16</v>
      </c>
    </row>
    <row r="5351" spans="1:5">
      <c r="A5351" s="712">
        <v>98088</v>
      </c>
      <c r="B5351" s="711" t="s">
        <v>7106</v>
      </c>
      <c r="C5351" s="711" t="s">
        <v>269</v>
      </c>
      <c r="D5351" s="711" t="s">
        <v>5883</v>
      </c>
      <c r="E5351" s="714">
        <v>2718.47</v>
      </c>
    </row>
    <row r="5352" spans="1:5">
      <c r="A5352" s="712">
        <v>98089</v>
      </c>
      <c r="B5352" s="711" t="s">
        <v>7107</v>
      </c>
      <c r="C5352" s="711" t="s">
        <v>269</v>
      </c>
      <c r="D5352" s="711" t="s">
        <v>5883</v>
      </c>
      <c r="E5352" s="714">
        <v>4313.57</v>
      </c>
    </row>
    <row r="5353" spans="1:5">
      <c r="A5353" s="712">
        <v>98090</v>
      </c>
      <c r="B5353" s="711" t="s">
        <v>7108</v>
      </c>
      <c r="C5353" s="711" t="s">
        <v>269</v>
      </c>
      <c r="D5353" s="711" t="s">
        <v>5883</v>
      </c>
      <c r="E5353" s="714">
        <v>6800.79</v>
      </c>
    </row>
    <row r="5354" spans="1:5">
      <c r="A5354" s="712">
        <v>98091</v>
      </c>
      <c r="B5354" s="711" t="s">
        <v>7109</v>
      </c>
      <c r="C5354" s="711" t="s">
        <v>269</v>
      </c>
      <c r="D5354" s="711" t="s">
        <v>5883</v>
      </c>
      <c r="E5354" s="714">
        <v>8811.83</v>
      </c>
    </row>
    <row r="5355" spans="1:5">
      <c r="A5355" s="712">
        <v>98092</v>
      </c>
      <c r="B5355" s="711" t="s">
        <v>7110</v>
      </c>
      <c r="C5355" s="711" t="s">
        <v>269</v>
      </c>
      <c r="D5355" s="711" t="s">
        <v>5883</v>
      </c>
      <c r="E5355" s="714">
        <v>10346.15</v>
      </c>
    </row>
    <row r="5356" spans="1:5">
      <c r="A5356" s="712">
        <v>98093</v>
      </c>
      <c r="B5356" s="711" t="s">
        <v>7111</v>
      </c>
      <c r="C5356" s="711" t="s">
        <v>269</v>
      </c>
      <c r="D5356" s="711" t="s">
        <v>5883</v>
      </c>
      <c r="E5356" s="714">
        <v>12222.79</v>
      </c>
    </row>
    <row r="5357" spans="1:5">
      <c r="A5357" s="712">
        <v>98094</v>
      </c>
      <c r="B5357" s="711" t="s">
        <v>7112</v>
      </c>
      <c r="C5357" s="711" t="s">
        <v>269</v>
      </c>
      <c r="D5357" s="711" t="s">
        <v>5883</v>
      </c>
      <c r="E5357" s="714">
        <v>2259.8000000000002</v>
      </c>
    </row>
    <row r="5358" spans="1:5">
      <c r="A5358" s="712">
        <v>98099</v>
      </c>
      <c r="B5358" s="711" t="s">
        <v>7113</v>
      </c>
      <c r="C5358" s="711" t="s">
        <v>269</v>
      </c>
      <c r="D5358" s="711" t="s">
        <v>5883</v>
      </c>
      <c r="E5358" s="714">
        <v>3892.24</v>
      </c>
    </row>
    <row r="5359" spans="1:5">
      <c r="A5359" s="712">
        <v>98100</v>
      </c>
      <c r="B5359" s="711" t="s">
        <v>7114</v>
      </c>
      <c r="C5359" s="711" t="s">
        <v>269</v>
      </c>
      <c r="D5359" s="711" t="s">
        <v>5883</v>
      </c>
      <c r="E5359" s="714">
        <v>5111.92</v>
      </c>
    </row>
    <row r="5360" spans="1:5">
      <c r="A5360" s="712">
        <v>98101</v>
      </c>
      <c r="B5360" s="711" t="s">
        <v>7115</v>
      </c>
      <c r="C5360" s="711" t="s">
        <v>269</v>
      </c>
      <c r="D5360" s="711" t="s">
        <v>5883</v>
      </c>
      <c r="E5360" s="714">
        <v>7580.31</v>
      </c>
    </row>
    <row r="5361" spans="1:5">
      <c r="A5361" s="712">
        <v>98109</v>
      </c>
      <c r="B5361" s="711" t="s">
        <v>7116</v>
      </c>
      <c r="C5361" s="711" t="s">
        <v>269</v>
      </c>
      <c r="D5361" s="711" t="s">
        <v>5883</v>
      </c>
      <c r="E5361" s="713">
        <v>653.97</v>
      </c>
    </row>
    <row r="5362" spans="1:5">
      <c r="A5362" s="712">
        <v>98110</v>
      </c>
      <c r="B5362" s="711" t="s">
        <v>7117</v>
      </c>
      <c r="C5362" s="711" t="s">
        <v>269</v>
      </c>
      <c r="D5362" s="711" t="s">
        <v>5884</v>
      </c>
      <c r="E5362" s="713">
        <v>544.84</v>
      </c>
    </row>
    <row r="5363" spans="1:5">
      <c r="A5363" s="712">
        <v>98111</v>
      </c>
      <c r="B5363" s="711" t="s">
        <v>7118</v>
      </c>
      <c r="C5363" s="711" t="s">
        <v>269</v>
      </c>
      <c r="D5363" s="711" t="s">
        <v>5884</v>
      </c>
      <c r="E5363" s="713">
        <v>26.07</v>
      </c>
    </row>
    <row r="5364" spans="1:5">
      <c r="A5364" s="712">
        <v>98112</v>
      </c>
      <c r="B5364" s="711" t="s">
        <v>7119</v>
      </c>
      <c r="C5364" s="711" t="s">
        <v>269</v>
      </c>
      <c r="D5364" s="711" t="s">
        <v>5883</v>
      </c>
      <c r="E5364" s="713">
        <v>106.34</v>
      </c>
    </row>
    <row r="5365" spans="1:5">
      <c r="A5365" s="712">
        <v>98114</v>
      </c>
      <c r="B5365" s="711" t="s">
        <v>7120</v>
      </c>
      <c r="C5365" s="711" t="s">
        <v>269</v>
      </c>
      <c r="D5365" s="711" t="s">
        <v>5883</v>
      </c>
      <c r="E5365" s="713">
        <v>589.51</v>
      </c>
    </row>
    <row r="5366" spans="1:5">
      <c r="A5366" s="712">
        <v>98115</v>
      </c>
      <c r="B5366" s="711" t="s">
        <v>7121</v>
      </c>
      <c r="C5366" s="711" t="s">
        <v>269</v>
      </c>
      <c r="D5366" s="711" t="s">
        <v>5883</v>
      </c>
      <c r="E5366" s="713">
        <v>96.99</v>
      </c>
    </row>
    <row r="5367" spans="1:5">
      <c r="A5367" s="712">
        <v>89957</v>
      </c>
      <c r="B5367" s="711" t="s">
        <v>4279</v>
      </c>
      <c r="C5367" s="711" t="s">
        <v>269</v>
      </c>
      <c r="D5367" s="711" t="s">
        <v>5884</v>
      </c>
      <c r="E5367" s="713">
        <v>114.27</v>
      </c>
    </row>
    <row r="5368" spans="1:5">
      <c r="A5368" s="712">
        <v>89959</v>
      </c>
      <c r="B5368" s="711" t="s">
        <v>4280</v>
      </c>
      <c r="C5368" s="711" t="s">
        <v>269</v>
      </c>
      <c r="D5368" s="711" t="s">
        <v>5884</v>
      </c>
      <c r="E5368" s="713">
        <v>181.54</v>
      </c>
    </row>
    <row r="5369" spans="1:5">
      <c r="A5369" s="712">
        <v>89349</v>
      </c>
      <c r="B5369" s="711" t="s">
        <v>4281</v>
      </c>
      <c r="C5369" s="711" t="s">
        <v>269</v>
      </c>
      <c r="D5369" s="711" t="s">
        <v>5884</v>
      </c>
      <c r="E5369" s="713">
        <v>27.82</v>
      </c>
    </row>
    <row r="5370" spans="1:5">
      <c r="A5370" s="712">
        <v>89351</v>
      </c>
      <c r="B5370" s="711" t="s">
        <v>4282</v>
      </c>
      <c r="C5370" s="711" t="s">
        <v>269</v>
      </c>
      <c r="D5370" s="711" t="s">
        <v>5884</v>
      </c>
      <c r="E5370" s="713">
        <v>31.77</v>
      </c>
    </row>
    <row r="5371" spans="1:5">
      <c r="A5371" s="712">
        <v>89352</v>
      </c>
      <c r="B5371" s="711" t="s">
        <v>4283</v>
      </c>
      <c r="C5371" s="711" t="s">
        <v>269</v>
      </c>
      <c r="D5371" s="711" t="s">
        <v>5884</v>
      </c>
      <c r="E5371" s="713">
        <v>36.19</v>
      </c>
    </row>
    <row r="5372" spans="1:5">
      <c r="A5372" s="712">
        <v>89353</v>
      </c>
      <c r="B5372" s="711" t="s">
        <v>4284</v>
      </c>
      <c r="C5372" s="711" t="s">
        <v>269</v>
      </c>
      <c r="D5372" s="711" t="s">
        <v>5884</v>
      </c>
      <c r="E5372" s="713">
        <v>37.76</v>
      </c>
    </row>
    <row r="5373" spans="1:5">
      <c r="A5373" s="712">
        <v>89354</v>
      </c>
      <c r="B5373" s="711" t="s">
        <v>4285</v>
      </c>
      <c r="C5373" s="711" t="s">
        <v>269</v>
      </c>
      <c r="D5373" s="711" t="s">
        <v>5884</v>
      </c>
      <c r="E5373" s="713">
        <v>254.66</v>
      </c>
    </row>
    <row r="5374" spans="1:5">
      <c r="A5374" s="712">
        <v>89969</v>
      </c>
      <c r="B5374" s="711" t="s">
        <v>4286</v>
      </c>
      <c r="C5374" s="711" t="s">
        <v>269</v>
      </c>
      <c r="D5374" s="711" t="s">
        <v>5884</v>
      </c>
      <c r="E5374" s="713">
        <v>40.85</v>
      </c>
    </row>
    <row r="5375" spans="1:5">
      <c r="A5375" s="712">
        <v>89970</v>
      </c>
      <c r="B5375" s="711" t="s">
        <v>4287</v>
      </c>
      <c r="C5375" s="711" t="s">
        <v>269</v>
      </c>
      <c r="D5375" s="711" t="s">
        <v>5884</v>
      </c>
      <c r="E5375" s="713">
        <v>44.04</v>
      </c>
    </row>
    <row r="5376" spans="1:5">
      <c r="A5376" s="712">
        <v>89971</v>
      </c>
      <c r="B5376" s="711" t="s">
        <v>4288</v>
      </c>
      <c r="C5376" s="711" t="s">
        <v>269</v>
      </c>
      <c r="D5376" s="711" t="s">
        <v>5884</v>
      </c>
      <c r="E5376" s="713">
        <v>45.87</v>
      </c>
    </row>
    <row r="5377" spans="1:5">
      <c r="A5377" s="712">
        <v>89972</v>
      </c>
      <c r="B5377" s="711" t="s">
        <v>4289</v>
      </c>
      <c r="C5377" s="711" t="s">
        <v>269</v>
      </c>
      <c r="D5377" s="711" t="s">
        <v>5884</v>
      </c>
      <c r="E5377" s="713">
        <v>49.24</v>
      </c>
    </row>
    <row r="5378" spans="1:5">
      <c r="A5378" s="712">
        <v>89973</v>
      </c>
      <c r="B5378" s="711" t="s">
        <v>4290</v>
      </c>
      <c r="C5378" s="711" t="s">
        <v>269</v>
      </c>
      <c r="D5378" s="711" t="s">
        <v>5884</v>
      </c>
      <c r="E5378" s="713">
        <v>429.99</v>
      </c>
    </row>
    <row r="5379" spans="1:5">
      <c r="A5379" s="712">
        <v>89974</v>
      </c>
      <c r="B5379" s="711" t="s">
        <v>4291</v>
      </c>
      <c r="C5379" s="711" t="s">
        <v>269</v>
      </c>
      <c r="D5379" s="711" t="s">
        <v>5884</v>
      </c>
      <c r="E5379" s="713">
        <v>253.64</v>
      </c>
    </row>
    <row r="5380" spans="1:5">
      <c r="A5380" s="712">
        <v>89984</v>
      </c>
      <c r="B5380" s="711" t="s">
        <v>4292</v>
      </c>
      <c r="C5380" s="711" t="s">
        <v>269</v>
      </c>
      <c r="D5380" s="711" t="s">
        <v>5884</v>
      </c>
      <c r="E5380" s="713">
        <v>77.42</v>
      </c>
    </row>
    <row r="5381" spans="1:5">
      <c r="A5381" s="712">
        <v>89985</v>
      </c>
      <c r="B5381" s="711" t="s">
        <v>4293</v>
      </c>
      <c r="C5381" s="711" t="s">
        <v>269</v>
      </c>
      <c r="D5381" s="711" t="s">
        <v>5884</v>
      </c>
      <c r="E5381" s="713">
        <v>79.69</v>
      </c>
    </row>
    <row r="5382" spans="1:5">
      <c r="A5382" s="712">
        <v>89986</v>
      </c>
      <c r="B5382" s="711" t="s">
        <v>4294</v>
      </c>
      <c r="C5382" s="711" t="s">
        <v>269</v>
      </c>
      <c r="D5382" s="711" t="s">
        <v>5884</v>
      </c>
      <c r="E5382" s="713">
        <v>75.5</v>
      </c>
    </row>
    <row r="5383" spans="1:5">
      <c r="A5383" s="712">
        <v>89987</v>
      </c>
      <c r="B5383" s="711" t="s">
        <v>4295</v>
      </c>
      <c r="C5383" s="711" t="s">
        <v>269</v>
      </c>
      <c r="D5383" s="711" t="s">
        <v>5884</v>
      </c>
      <c r="E5383" s="713">
        <v>83.89</v>
      </c>
    </row>
    <row r="5384" spans="1:5">
      <c r="A5384" s="712">
        <v>90371</v>
      </c>
      <c r="B5384" s="711" t="s">
        <v>4296</v>
      </c>
      <c r="C5384" s="711" t="s">
        <v>269</v>
      </c>
      <c r="D5384" s="711" t="s">
        <v>5884</v>
      </c>
      <c r="E5384" s="713">
        <v>36.92</v>
      </c>
    </row>
    <row r="5385" spans="1:5">
      <c r="A5385" s="712">
        <v>94489</v>
      </c>
      <c r="B5385" s="711" t="s">
        <v>4297</v>
      </c>
      <c r="C5385" s="711" t="s">
        <v>269</v>
      </c>
      <c r="D5385" s="711" t="s">
        <v>5884</v>
      </c>
      <c r="E5385" s="713">
        <v>34.28</v>
      </c>
    </row>
    <row r="5386" spans="1:5">
      <c r="A5386" s="712">
        <v>94490</v>
      </c>
      <c r="B5386" s="711" t="s">
        <v>4298</v>
      </c>
      <c r="C5386" s="711" t="s">
        <v>269</v>
      </c>
      <c r="D5386" s="711" t="s">
        <v>5884</v>
      </c>
      <c r="E5386" s="713">
        <v>55.7</v>
      </c>
    </row>
    <row r="5387" spans="1:5">
      <c r="A5387" s="712">
        <v>94491</v>
      </c>
      <c r="B5387" s="711" t="s">
        <v>4299</v>
      </c>
      <c r="C5387" s="711" t="s">
        <v>269</v>
      </c>
      <c r="D5387" s="711" t="s">
        <v>5884</v>
      </c>
      <c r="E5387" s="713">
        <v>76.27</v>
      </c>
    </row>
    <row r="5388" spans="1:5">
      <c r="A5388" s="712">
        <v>94492</v>
      </c>
      <c r="B5388" s="711" t="s">
        <v>4300</v>
      </c>
      <c r="C5388" s="711" t="s">
        <v>269</v>
      </c>
      <c r="D5388" s="711" t="s">
        <v>5884</v>
      </c>
      <c r="E5388" s="713">
        <v>78.34</v>
      </c>
    </row>
    <row r="5389" spans="1:5">
      <c r="A5389" s="712">
        <v>94493</v>
      </c>
      <c r="B5389" s="711" t="s">
        <v>4301</v>
      </c>
      <c r="C5389" s="711" t="s">
        <v>269</v>
      </c>
      <c r="D5389" s="711" t="s">
        <v>5884</v>
      </c>
      <c r="E5389" s="713">
        <v>143.47999999999999</v>
      </c>
    </row>
    <row r="5390" spans="1:5">
      <c r="A5390" s="712">
        <v>94494</v>
      </c>
      <c r="B5390" s="711" t="s">
        <v>4302</v>
      </c>
      <c r="C5390" s="711" t="s">
        <v>269</v>
      </c>
      <c r="D5390" s="711" t="s">
        <v>5884</v>
      </c>
      <c r="E5390" s="713">
        <v>58.66</v>
      </c>
    </row>
    <row r="5391" spans="1:5">
      <c r="A5391" s="712">
        <v>94495</v>
      </c>
      <c r="B5391" s="711" t="s">
        <v>4303</v>
      </c>
      <c r="C5391" s="711" t="s">
        <v>269</v>
      </c>
      <c r="D5391" s="711" t="s">
        <v>5884</v>
      </c>
      <c r="E5391" s="713">
        <v>76.180000000000007</v>
      </c>
    </row>
    <row r="5392" spans="1:5">
      <c r="A5392" s="712">
        <v>94496</v>
      </c>
      <c r="B5392" s="711" t="s">
        <v>4304</v>
      </c>
      <c r="C5392" s="711" t="s">
        <v>269</v>
      </c>
      <c r="D5392" s="711" t="s">
        <v>5884</v>
      </c>
      <c r="E5392" s="713">
        <v>94.2</v>
      </c>
    </row>
    <row r="5393" spans="1:5">
      <c r="A5393" s="712">
        <v>94497</v>
      </c>
      <c r="B5393" s="711" t="s">
        <v>4305</v>
      </c>
      <c r="C5393" s="711" t="s">
        <v>269</v>
      </c>
      <c r="D5393" s="711" t="s">
        <v>5884</v>
      </c>
      <c r="E5393" s="713">
        <v>111.31</v>
      </c>
    </row>
    <row r="5394" spans="1:5">
      <c r="A5394" s="712">
        <v>94498</v>
      </c>
      <c r="B5394" s="711" t="s">
        <v>4306</v>
      </c>
      <c r="C5394" s="711" t="s">
        <v>269</v>
      </c>
      <c r="D5394" s="711" t="s">
        <v>5884</v>
      </c>
      <c r="E5394" s="713">
        <v>144.96</v>
      </c>
    </row>
    <row r="5395" spans="1:5">
      <c r="A5395" s="712">
        <v>94499</v>
      </c>
      <c r="B5395" s="711" t="s">
        <v>4307</v>
      </c>
      <c r="C5395" s="711" t="s">
        <v>269</v>
      </c>
      <c r="D5395" s="711" t="s">
        <v>5884</v>
      </c>
      <c r="E5395" s="713">
        <v>268.02</v>
      </c>
    </row>
    <row r="5396" spans="1:5">
      <c r="A5396" s="712">
        <v>94500</v>
      </c>
      <c r="B5396" s="711" t="s">
        <v>4308</v>
      </c>
      <c r="C5396" s="711" t="s">
        <v>269</v>
      </c>
      <c r="D5396" s="711" t="s">
        <v>5884</v>
      </c>
      <c r="E5396" s="713">
        <v>319.42</v>
      </c>
    </row>
    <row r="5397" spans="1:5">
      <c r="A5397" s="712">
        <v>94501</v>
      </c>
      <c r="B5397" s="711" t="s">
        <v>4309</v>
      </c>
      <c r="C5397" s="711" t="s">
        <v>269</v>
      </c>
      <c r="D5397" s="711" t="s">
        <v>5884</v>
      </c>
      <c r="E5397" s="713">
        <v>631.20000000000005</v>
      </c>
    </row>
    <row r="5398" spans="1:5">
      <c r="A5398" s="712">
        <v>94792</v>
      </c>
      <c r="B5398" s="711" t="s">
        <v>4310</v>
      </c>
      <c r="C5398" s="711" t="s">
        <v>269</v>
      </c>
      <c r="D5398" s="711" t="s">
        <v>5884</v>
      </c>
      <c r="E5398" s="713">
        <v>118.83</v>
      </c>
    </row>
    <row r="5399" spans="1:5">
      <c r="A5399" s="712">
        <v>94793</v>
      </c>
      <c r="B5399" s="711" t="s">
        <v>4311</v>
      </c>
      <c r="C5399" s="711" t="s">
        <v>269</v>
      </c>
      <c r="D5399" s="711" t="s">
        <v>5884</v>
      </c>
      <c r="E5399" s="713">
        <v>154.81</v>
      </c>
    </row>
    <row r="5400" spans="1:5">
      <c r="A5400" s="712">
        <v>94794</v>
      </c>
      <c r="B5400" s="711" t="s">
        <v>4312</v>
      </c>
      <c r="C5400" s="711" t="s">
        <v>269</v>
      </c>
      <c r="D5400" s="711" t="s">
        <v>5884</v>
      </c>
      <c r="E5400" s="713">
        <v>160.59</v>
      </c>
    </row>
    <row r="5401" spans="1:5">
      <c r="A5401" s="712">
        <v>94795</v>
      </c>
      <c r="B5401" s="711" t="s">
        <v>4313</v>
      </c>
      <c r="C5401" s="711" t="s">
        <v>269</v>
      </c>
      <c r="D5401" s="711" t="s">
        <v>5884</v>
      </c>
      <c r="E5401" s="713">
        <v>40.15</v>
      </c>
    </row>
    <row r="5402" spans="1:5">
      <c r="A5402" s="712">
        <v>94796</v>
      </c>
      <c r="B5402" s="711" t="s">
        <v>4314</v>
      </c>
      <c r="C5402" s="711" t="s">
        <v>269</v>
      </c>
      <c r="D5402" s="711" t="s">
        <v>5884</v>
      </c>
      <c r="E5402" s="713">
        <v>45.49</v>
      </c>
    </row>
    <row r="5403" spans="1:5">
      <c r="A5403" s="712">
        <v>94797</v>
      </c>
      <c r="B5403" s="711" t="s">
        <v>4315</v>
      </c>
      <c r="C5403" s="711" t="s">
        <v>269</v>
      </c>
      <c r="D5403" s="711" t="s">
        <v>5884</v>
      </c>
      <c r="E5403" s="713">
        <v>70.27</v>
      </c>
    </row>
    <row r="5404" spans="1:5">
      <c r="A5404" s="712">
        <v>94798</v>
      </c>
      <c r="B5404" s="711" t="s">
        <v>4316</v>
      </c>
      <c r="C5404" s="711" t="s">
        <v>269</v>
      </c>
      <c r="D5404" s="711" t="s">
        <v>5884</v>
      </c>
      <c r="E5404" s="713">
        <v>159.27000000000001</v>
      </c>
    </row>
    <row r="5405" spans="1:5">
      <c r="A5405" s="712">
        <v>94799</v>
      </c>
      <c r="B5405" s="711" t="s">
        <v>4317</v>
      </c>
      <c r="C5405" s="711" t="s">
        <v>269</v>
      </c>
      <c r="D5405" s="711" t="s">
        <v>5884</v>
      </c>
      <c r="E5405" s="713">
        <v>152.38999999999999</v>
      </c>
    </row>
    <row r="5406" spans="1:5">
      <c r="A5406" s="712">
        <v>94800</v>
      </c>
      <c r="B5406" s="711" t="s">
        <v>4318</v>
      </c>
      <c r="C5406" s="711" t="s">
        <v>269</v>
      </c>
      <c r="D5406" s="711" t="s">
        <v>5884</v>
      </c>
      <c r="E5406" s="713">
        <v>263.62</v>
      </c>
    </row>
    <row r="5407" spans="1:5">
      <c r="A5407" s="712">
        <v>95248</v>
      </c>
      <c r="B5407" s="711" t="s">
        <v>4319</v>
      </c>
      <c r="C5407" s="711" t="s">
        <v>269</v>
      </c>
      <c r="D5407" s="711" t="s">
        <v>5884</v>
      </c>
      <c r="E5407" s="713">
        <v>71.42</v>
      </c>
    </row>
    <row r="5408" spans="1:5">
      <c r="A5408" s="712">
        <v>95249</v>
      </c>
      <c r="B5408" s="711" t="s">
        <v>4320</v>
      </c>
      <c r="C5408" s="711" t="s">
        <v>269</v>
      </c>
      <c r="D5408" s="711" t="s">
        <v>5884</v>
      </c>
      <c r="E5408" s="713">
        <v>78.06</v>
      </c>
    </row>
    <row r="5409" spans="1:5">
      <c r="A5409" s="712">
        <v>95250</v>
      </c>
      <c r="B5409" s="711" t="s">
        <v>4321</v>
      </c>
      <c r="C5409" s="711" t="s">
        <v>269</v>
      </c>
      <c r="D5409" s="711" t="s">
        <v>5884</v>
      </c>
      <c r="E5409" s="713">
        <v>95.45</v>
      </c>
    </row>
    <row r="5410" spans="1:5">
      <c r="A5410" s="712">
        <v>95251</v>
      </c>
      <c r="B5410" s="711" t="s">
        <v>4322</v>
      </c>
      <c r="C5410" s="711" t="s">
        <v>269</v>
      </c>
      <c r="D5410" s="711" t="s">
        <v>5884</v>
      </c>
      <c r="E5410" s="713">
        <v>129.02000000000001</v>
      </c>
    </row>
    <row r="5411" spans="1:5">
      <c r="A5411" s="712">
        <v>95252</v>
      </c>
      <c r="B5411" s="711" t="s">
        <v>4323</v>
      </c>
      <c r="C5411" s="711" t="s">
        <v>269</v>
      </c>
      <c r="D5411" s="711" t="s">
        <v>5884</v>
      </c>
      <c r="E5411" s="713">
        <v>149.52000000000001</v>
      </c>
    </row>
    <row r="5412" spans="1:5">
      <c r="A5412" s="712">
        <v>95253</v>
      </c>
      <c r="B5412" s="711" t="s">
        <v>4324</v>
      </c>
      <c r="C5412" s="711" t="s">
        <v>269</v>
      </c>
      <c r="D5412" s="711" t="s">
        <v>5884</v>
      </c>
      <c r="E5412" s="713">
        <v>216.16</v>
      </c>
    </row>
    <row r="5413" spans="1:5">
      <c r="A5413" s="712">
        <v>99619</v>
      </c>
      <c r="B5413" s="711" t="s">
        <v>4325</v>
      </c>
      <c r="C5413" s="711" t="s">
        <v>269</v>
      </c>
      <c r="D5413" s="711" t="s">
        <v>5883</v>
      </c>
      <c r="E5413" s="713">
        <v>64.209999999999994</v>
      </c>
    </row>
    <row r="5414" spans="1:5">
      <c r="A5414" s="712">
        <v>99620</v>
      </c>
      <c r="B5414" s="711" t="s">
        <v>4326</v>
      </c>
      <c r="C5414" s="711" t="s">
        <v>269</v>
      </c>
      <c r="D5414" s="711" t="s">
        <v>5883</v>
      </c>
      <c r="E5414" s="713">
        <v>105.49</v>
      </c>
    </row>
    <row r="5415" spans="1:5">
      <c r="A5415" s="712">
        <v>99621</v>
      </c>
      <c r="B5415" s="711" t="s">
        <v>4327</v>
      </c>
      <c r="C5415" s="711" t="s">
        <v>269</v>
      </c>
      <c r="D5415" s="711" t="s">
        <v>5883</v>
      </c>
      <c r="E5415" s="713">
        <v>144.49</v>
      </c>
    </row>
    <row r="5416" spans="1:5">
      <c r="A5416" s="712">
        <v>99622</v>
      </c>
      <c r="B5416" s="711" t="s">
        <v>4328</v>
      </c>
      <c r="C5416" s="711" t="s">
        <v>269</v>
      </c>
      <c r="D5416" s="711" t="s">
        <v>5883</v>
      </c>
      <c r="E5416" s="713">
        <v>158.06</v>
      </c>
    </row>
    <row r="5417" spans="1:5">
      <c r="A5417" s="712">
        <v>99623</v>
      </c>
      <c r="B5417" s="711" t="s">
        <v>4329</v>
      </c>
      <c r="C5417" s="711" t="s">
        <v>269</v>
      </c>
      <c r="D5417" s="711" t="s">
        <v>5883</v>
      </c>
      <c r="E5417" s="713">
        <v>211.13</v>
      </c>
    </row>
    <row r="5418" spans="1:5">
      <c r="A5418" s="712">
        <v>99624</v>
      </c>
      <c r="B5418" s="711" t="s">
        <v>4330</v>
      </c>
      <c r="C5418" s="711" t="s">
        <v>269</v>
      </c>
      <c r="D5418" s="711" t="s">
        <v>5883</v>
      </c>
      <c r="E5418" s="713">
        <v>288.86</v>
      </c>
    </row>
    <row r="5419" spans="1:5">
      <c r="A5419" s="712">
        <v>99625</v>
      </c>
      <c r="B5419" s="711" t="s">
        <v>4331</v>
      </c>
      <c r="C5419" s="711" t="s">
        <v>269</v>
      </c>
      <c r="D5419" s="711" t="s">
        <v>5883</v>
      </c>
      <c r="E5419" s="713">
        <v>388.73</v>
      </c>
    </row>
    <row r="5420" spans="1:5">
      <c r="A5420" s="712">
        <v>99626</v>
      </c>
      <c r="B5420" s="711" t="s">
        <v>4332</v>
      </c>
      <c r="C5420" s="711" t="s">
        <v>269</v>
      </c>
      <c r="D5420" s="711" t="s">
        <v>5883</v>
      </c>
      <c r="E5420" s="713">
        <v>585.46</v>
      </c>
    </row>
    <row r="5421" spans="1:5">
      <c r="A5421" s="712">
        <v>99627</v>
      </c>
      <c r="B5421" s="711" t="s">
        <v>4333</v>
      </c>
      <c r="C5421" s="711" t="s">
        <v>269</v>
      </c>
      <c r="D5421" s="711" t="s">
        <v>5883</v>
      </c>
      <c r="E5421" s="713">
        <v>63.12</v>
      </c>
    </row>
    <row r="5422" spans="1:5">
      <c r="A5422" s="712">
        <v>99628</v>
      </c>
      <c r="B5422" s="711" t="s">
        <v>4334</v>
      </c>
      <c r="C5422" s="711" t="s">
        <v>269</v>
      </c>
      <c r="D5422" s="711" t="s">
        <v>5883</v>
      </c>
      <c r="E5422" s="713">
        <v>43.84</v>
      </c>
    </row>
    <row r="5423" spans="1:5">
      <c r="A5423" s="712">
        <v>99629</v>
      </c>
      <c r="B5423" s="711" t="s">
        <v>4335</v>
      </c>
      <c r="C5423" s="711" t="s">
        <v>269</v>
      </c>
      <c r="D5423" s="711" t="s">
        <v>5883</v>
      </c>
      <c r="E5423" s="713">
        <v>68.11</v>
      </c>
    </row>
    <row r="5424" spans="1:5">
      <c r="A5424" s="712">
        <v>99630</v>
      </c>
      <c r="B5424" s="711" t="s">
        <v>4336</v>
      </c>
      <c r="C5424" s="711" t="s">
        <v>269</v>
      </c>
      <c r="D5424" s="711" t="s">
        <v>5883</v>
      </c>
      <c r="E5424" s="713">
        <v>88.66</v>
      </c>
    </row>
    <row r="5425" spans="1:5">
      <c r="A5425" s="712">
        <v>99631</v>
      </c>
      <c r="B5425" s="711" t="s">
        <v>4337</v>
      </c>
      <c r="C5425" s="711" t="s">
        <v>269</v>
      </c>
      <c r="D5425" s="711" t="s">
        <v>5883</v>
      </c>
      <c r="E5425" s="713">
        <v>97.72</v>
      </c>
    </row>
    <row r="5426" spans="1:5">
      <c r="A5426" s="712">
        <v>99632</v>
      </c>
      <c r="B5426" s="711" t="s">
        <v>4338</v>
      </c>
      <c r="C5426" s="711" t="s">
        <v>269</v>
      </c>
      <c r="D5426" s="711" t="s">
        <v>5883</v>
      </c>
      <c r="E5426" s="713">
        <v>130.44999999999999</v>
      </c>
    </row>
    <row r="5427" spans="1:5">
      <c r="A5427" s="712">
        <v>99633</v>
      </c>
      <c r="B5427" s="711" t="s">
        <v>4339</v>
      </c>
      <c r="C5427" s="711" t="s">
        <v>269</v>
      </c>
      <c r="D5427" s="711" t="s">
        <v>5883</v>
      </c>
      <c r="E5427" s="713">
        <v>250.7</v>
      </c>
    </row>
    <row r="5428" spans="1:5">
      <c r="A5428" s="712">
        <v>99634</v>
      </c>
      <c r="B5428" s="711" t="s">
        <v>4340</v>
      </c>
      <c r="C5428" s="711" t="s">
        <v>269</v>
      </c>
      <c r="D5428" s="711" t="s">
        <v>5883</v>
      </c>
      <c r="E5428" s="713">
        <v>411.78</v>
      </c>
    </row>
    <row r="5429" spans="1:5">
      <c r="A5429" s="712">
        <v>99635</v>
      </c>
      <c r="B5429" s="711" t="s">
        <v>4341</v>
      </c>
      <c r="C5429" s="711" t="s">
        <v>269</v>
      </c>
      <c r="D5429" s="711" t="s">
        <v>5884</v>
      </c>
      <c r="E5429" s="713">
        <v>231.99</v>
      </c>
    </row>
    <row r="5430" spans="1:5">
      <c r="A5430" s="712">
        <v>95634</v>
      </c>
      <c r="B5430" s="711" t="s">
        <v>4342</v>
      </c>
      <c r="C5430" s="711" t="s">
        <v>269</v>
      </c>
      <c r="D5430" s="711" t="s">
        <v>5884</v>
      </c>
      <c r="E5430" s="713">
        <v>146.18</v>
      </c>
    </row>
    <row r="5431" spans="1:5">
      <c r="A5431" s="712">
        <v>95635</v>
      </c>
      <c r="B5431" s="711" t="s">
        <v>4343</v>
      </c>
      <c r="C5431" s="711" t="s">
        <v>269</v>
      </c>
      <c r="D5431" s="711" t="s">
        <v>5884</v>
      </c>
      <c r="E5431" s="713">
        <v>157.09</v>
      </c>
    </row>
    <row r="5432" spans="1:5">
      <c r="A5432" s="712">
        <v>95637</v>
      </c>
      <c r="B5432" s="711" t="s">
        <v>4344</v>
      </c>
      <c r="C5432" s="711" t="s">
        <v>269</v>
      </c>
      <c r="D5432" s="711" t="s">
        <v>5883</v>
      </c>
      <c r="E5432" s="713">
        <v>408.28</v>
      </c>
    </row>
    <row r="5433" spans="1:5">
      <c r="A5433" s="712">
        <v>95638</v>
      </c>
      <c r="B5433" s="711" t="s">
        <v>4345</v>
      </c>
      <c r="C5433" s="711" t="s">
        <v>269</v>
      </c>
      <c r="D5433" s="711" t="s">
        <v>5883</v>
      </c>
      <c r="E5433" s="713">
        <v>493.46</v>
      </c>
    </row>
    <row r="5434" spans="1:5">
      <c r="A5434" s="712">
        <v>95639</v>
      </c>
      <c r="B5434" s="711" t="s">
        <v>4346</v>
      </c>
      <c r="C5434" s="711" t="s">
        <v>269</v>
      </c>
      <c r="D5434" s="711" t="s">
        <v>5883</v>
      </c>
      <c r="E5434" s="713">
        <v>622.26</v>
      </c>
    </row>
    <row r="5435" spans="1:5">
      <c r="A5435" s="712">
        <v>95641</v>
      </c>
      <c r="B5435" s="711" t="s">
        <v>4347</v>
      </c>
      <c r="C5435" s="711" t="s">
        <v>269</v>
      </c>
      <c r="D5435" s="711" t="s">
        <v>5884</v>
      </c>
      <c r="E5435" s="713">
        <v>265.68</v>
      </c>
    </row>
    <row r="5436" spans="1:5">
      <c r="A5436" s="712">
        <v>95642</v>
      </c>
      <c r="B5436" s="711" t="s">
        <v>4348</v>
      </c>
      <c r="C5436" s="711" t="s">
        <v>269</v>
      </c>
      <c r="D5436" s="711" t="s">
        <v>5884</v>
      </c>
      <c r="E5436" s="713">
        <v>392.68</v>
      </c>
    </row>
    <row r="5437" spans="1:5">
      <c r="A5437" s="712">
        <v>95643</v>
      </c>
      <c r="B5437" s="711" t="s">
        <v>4349</v>
      </c>
      <c r="C5437" s="711" t="s">
        <v>269</v>
      </c>
      <c r="D5437" s="711" t="s">
        <v>5884</v>
      </c>
      <c r="E5437" s="713">
        <v>514.27</v>
      </c>
    </row>
    <row r="5438" spans="1:5">
      <c r="A5438" s="712">
        <v>95644</v>
      </c>
      <c r="B5438" s="711" t="s">
        <v>4350</v>
      </c>
      <c r="C5438" s="711" t="s">
        <v>269</v>
      </c>
      <c r="D5438" s="711" t="s">
        <v>5884</v>
      </c>
      <c r="E5438" s="713">
        <v>195.4</v>
      </c>
    </row>
    <row r="5439" spans="1:5">
      <c r="A5439" s="712">
        <v>95645</v>
      </c>
      <c r="B5439" s="711" t="s">
        <v>4351</v>
      </c>
      <c r="C5439" s="711" t="s">
        <v>269</v>
      </c>
      <c r="D5439" s="711" t="s">
        <v>5884</v>
      </c>
      <c r="E5439" s="713">
        <v>359.21</v>
      </c>
    </row>
    <row r="5440" spans="1:5">
      <c r="A5440" s="712">
        <v>95646</v>
      </c>
      <c r="B5440" s="711" t="s">
        <v>4352</v>
      </c>
      <c r="C5440" s="711" t="s">
        <v>269</v>
      </c>
      <c r="D5440" s="711" t="s">
        <v>5884</v>
      </c>
      <c r="E5440" s="713">
        <v>535.34</v>
      </c>
    </row>
    <row r="5441" spans="1:5">
      <c r="A5441" s="712">
        <v>95647</v>
      </c>
      <c r="B5441" s="711" t="s">
        <v>4353</v>
      </c>
      <c r="C5441" s="711" t="s">
        <v>269</v>
      </c>
      <c r="D5441" s="711" t="s">
        <v>5884</v>
      </c>
      <c r="E5441" s="713">
        <v>702.59</v>
      </c>
    </row>
    <row r="5442" spans="1:5">
      <c r="A5442" s="712">
        <v>95673</v>
      </c>
      <c r="B5442" s="711" t="s">
        <v>4354</v>
      </c>
      <c r="C5442" s="711" t="s">
        <v>269</v>
      </c>
      <c r="D5442" s="711" t="s">
        <v>5883</v>
      </c>
      <c r="E5442" s="713">
        <v>101.11</v>
      </c>
    </row>
    <row r="5443" spans="1:5">
      <c r="A5443" s="712">
        <v>95674</v>
      </c>
      <c r="B5443" s="711" t="s">
        <v>4355</v>
      </c>
      <c r="C5443" s="711" t="s">
        <v>269</v>
      </c>
      <c r="D5443" s="711" t="s">
        <v>5883</v>
      </c>
      <c r="E5443" s="713">
        <v>107.3</v>
      </c>
    </row>
    <row r="5444" spans="1:5">
      <c r="A5444" s="712">
        <v>95675</v>
      </c>
      <c r="B5444" s="711" t="s">
        <v>4356</v>
      </c>
      <c r="C5444" s="711" t="s">
        <v>269</v>
      </c>
      <c r="D5444" s="711" t="s">
        <v>5883</v>
      </c>
      <c r="E5444" s="713">
        <v>131.04</v>
      </c>
    </row>
    <row r="5445" spans="1:5">
      <c r="A5445" s="712">
        <v>95676</v>
      </c>
      <c r="B5445" s="711" t="s">
        <v>4357</v>
      </c>
      <c r="C5445" s="711" t="s">
        <v>269</v>
      </c>
      <c r="D5445" s="711" t="s">
        <v>5884</v>
      </c>
      <c r="E5445" s="713">
        <v>88.6</v>
      </c>
    </row>
    <row r="5446" spans="1:5">
      <c r="A5446" s="712">
        <v>97741</v>
      </c>
      <c r="B5446" s="711" t="s">
        <v>4358</v>
      </c>
      <c r="C5446" s="711" t="s">
        <v>269</v>
      </c>
      <c r="D5446" s="711" t="s">
        <v>5884</v>
      </c>
      <c r="E5446" s="713">
        <v>148.16</v>
      </c>
    </row>
    <row r="5447" spans="1:5">
      <c r="A5447" s="712">
        <v>90436</v>
      </c>
      <c r="B5447" s="711" t="s">
        <v>4359</v>
      </c>
      <c r="C5447" s="711" t="s">
        <v>269</v>
      </c>
      <c r="D5447" s="711" t="s">
        <v>5884</v>
      </c>
      <c r="E5447" s="713">
        <v>11.29</v>
      </c>
    </row>
    <row r="5448" spans="1:5">
      <c r="A5448" s="712">
        <v>90437</v>
      </c>
      <c r="B5448" s="711" t="s">
        <v>4360</v>
      </c>
      <c r="C5448" s="711" t="s">
        <v>269</v>
      </c>
      <c r="D5448" s="711" t="s">
        <v>5884</v>
      </c>
      <c r="E5448" s="713">
        <v>27.46</v>
      </c>
    </row>
    <row r="5449" spans="1:5">
      <c r="A5449" s="712">
        <v>90438</v>
      </c>
      <c r="B5449" s="711" t="s">
        <v>4361</v>
      </c>
      <c r="C5449" s="711" t="s">
        <v>269</v>
      </c>
      <c r="D5449" s="711" t="s">
        <v>5884</v>
      </c>
      <c r="E5449" s="713">
        <v>39.36</v>
      </c>
    </row>
    <row r="5450" spans="1:5">
      <c r="A5450" s="712">
        <v>90439</v>
      </c>
      <c r="B5450" s="711" t="s">
        <v>4362</v>
      </c>
      <c r="C5450" s="711" t="s">
        <v>269</v>
      </c>
      <c r="D5450" s="711" t="s">
        <v>5883</v>
      </c>
      <c r="E5450" s="713">
        <v>48.26</v>
      </c>
    </row>
    <row r="5451" spans="1:5">
      <c r="A5451" s="712">
        <v>90440</v>
      </c>
      <c r="B5451" s="711" t="s">
        <v>4363</v>
      </c>
      <c r="C5451" s="711" t="s">
        <v>269</v>
      </c>
      <c r="D5451" s="711" t="s">
        <v>5883</v>
      </c>
      <c r="E5451" s="713">
        <v>77.3</v>
      </c>
    </row>
    <row r="5452" spans="1:5">
      <c r="A5452" s="712">
        <v>90441</v>
      </c>
      <c r="B5452" s="711" t="s">
        <v>4364</v>
      </c>
      <c r="C5452" s="711" t="s">
        <v>269</v>
      </c>
      <c r="D5452" s="711" t="s">
        <v>5883</v>
      </c>
      <c r="E5452" s="713">
        <v>98.74</v>
      </c>
    </row>
    <row r="5453" spans="1:5">
      <c r="A5453" s="712">
        <v>90443</v>
      </c>
      <c r="B5453" s="711" t="s">
        <v>4365</v>
      </c>
      <c r="C5453" s="711" t="s">
        <v>585</v>
      </c>
      <c r="D5453" s="711" t="s">
        <v>5884</v>
      </c>
      <c r="E5453" s="713">
        <v>10.27</v>
      </c>
    </row>
    <row r="5454" spans="1:5">
      <c r="A5454" s="712">
        <v>90444</v>
      </c>
      <c r="B5454" s="711" t="s">
        <v>4366</v>
      </c>
      <c r="C5454" s="711" t="s">
        <v>585</v>
      </c>
      <c r="D5454" s="711" t="s">
        <v>5883</v>
      </c>
      <c r="E5454" s="713">
        <v>20.72</v>
      </c>
    </row>
    <row r="5455" spans="1:5">
      <c r="A5455" s="712">
        <v>90445</v>
      </c>
      <c r="B5455" s="711" t="s">
        <v>4367</v>
      </c>
      <c r="C5455" s="711" t="s">
        <v>585</v>
      </c>
      <c r="D5455" s="711" t="s">
        <v>5883</v>
      </c>
      <c r="E5455" s="713">
        <v>22.11</v>
      </c>
    </row>
    <row r="5456" spans="1:5">
      <c r="A5456" s="712">
        <v>90446</v>
      </c>
      <c r="B5456" s="711" t="s">
        <v>4368</v>
      </c>
      <c r="C5456" s="711" t="s">
        <v>585</v>
      </c>
      <c r="D5456" s="711" t="s">
        <v>5883</v>
      </c>
      <c r="E5456" s="713">
        <v>24.02</v>
      </c>
    </row>
    <row r="5457" spans="1:5">
      <c r="A5457" s="712">
        <v>90447</v>
      </c>
      <c r="B5457" s="711" t="s">
        <v>4369</v>
      </c>
      <c r="C5457" s="711" t="s">
        <v>585</v>
      </c>
      <c r="D5457" s="711" t="s">
        <v>5884</v>
      </c>
      <c r="E5457" s="713">
        <v>5.0999999999999996</v>
      </c>
    </row>
    <row r="5458" spans="1:5">
      <c r="A5458" s="712">
        <v>90451</v>
      </c>
      <c r="B5458" s="711" t="s">
        <v>4370</v>
      </c>
      <c r="C5458" s="711" t="s">
        <v>269</v>
      </c>
      <c r="D5458" s="711" t="s">
        <v>5883</v>
      </c>
      <c r="E5458" s="713">
        <v>3.39</v>
      </c>
    </row>
    <row r="5459" spans="1:5">
      <c r="A5459" s="712">
        <v>90452</v>
      </c>
      <c r="B5459" s="711" t="s">
        <v>4371</v>
      </c>
      <c r="C5459" s="711" t="s">
        <v>269</v>
      </c>
      <c r="D5459" s="711" t="s">
        <v>5883</v>
      </c>
      <c r="E5459" s="713">
        <v>13.62</v>
      </c>
    </row>
    <row r="5460" spans="1:5">
      <c r="A5460" s="712">
        <v>90453</v>
      </c>
      <c r="B5460" s="711" t="s">
        <v>4372</v>
      </c>
      <c r="C5460" s="711" t="s">
        <v>269</v>
      </c>
      <c r="D5460" s="711" t="s">
        <v>5884</v>
      </c>
      <c r="E5460" s="713">
        <v>2.3199999999999998</v>
      </c>
    </row>
    <row r="5461" spans="1:5">
      <c r="A5461" s="712">
        <v>90454</v>
      </c>
      <c r="B5461" s="711" t="s">
        <v>4373</v>
      </c>
      <c r="C5461" s="711" t="s">
        <v>269</v>
      </c>
      <c r="D5461" s="711" t="s">
        <v>5884</v>
      </c>
      <c r="E5461" s="713">
        <v>4.22</v>
      </c>
    </row>
    <row r="5462" spans="1:5">
      <c r="A5462" s="712">
        <v>90455</v>
      </c>
      <c r="B5462" s="711" t="s">
        <v>4374</v>
      </c>
      <c r="C5462" s="711" t="s">
        <v>269</v>
      </c>
      <c r="D5462" s="711" t="s">
        <v>5884</v>
      </c>
      <c r="E5462" s="713">
        <v>5.52</v>
      </c>
    </row>
    <row r="5463" spans="1:5">
      <c r="A5463" s="712">
        <v>90456</v>
      </c>
      <c r="B5463" s="711" t="s">
        <v>4375</v>
      </c>
      <c r="C5463" s="711" t="s">
        <v>269</v>
      </c>
      <c r="D5463" s="711" t="s">
        <v>5884</v>
      </c>
      <c r="E5463" s="713">
        <v>3.3</v>
      </c>
    </row>
    <row r="5464" spans="1:5">
      <c r="A5464" s="712">
        <v>90457</v>
      </c>
      <c r="B5464" s="711" t="s">
        <v>4376</v>
      </c>
      <c r="C5464" s="711" t="s">
        <v>269</v>
      </c>
      <c r="D5464" s="711" t="s">
        <v>5884</v>
      </c>
      <c r="E5464" s="713">
        <v>7.52</v>
      </c>
    </row>
    <row r="5465" spans="1:5">
      <c r="A5465" s="712">
        <v>90458</v>
      </c>
      <c r="B5465" s="711" t="s">
        <v>4377</v>
      </c>
      <c r="C5465" s="711" t="s">
        <v>269</v>
      </c>
      <c r="D5465" s="711" t="s">
        <v>5884</v>
      </c>
      <c r="E5465" s="713">
        <v>21.34</v>
      </c>
    </row>
    <row r="5466" spans="1:5">
      <c r="A5466" s="712">
        <v>90459</v>
      </c>
      <c r="B5466" s="711" t="s">
        <v>4378</v>
      </c>
      <c r="C5466" s="711" t="s">
        <v>269</v>
      </c>
      <c r="D5466" s="711" t="s">
        <v>5884</v>
      </c>
      <c r="E5466" s="713">
        <v>30.09</v>
      </c>
    </row>
    <row r="5467" spans="1:5">
      <c r="A5467" s="712">
        <v>90460</v>
      </c>
      <c r="B5467" s="711" t="s">
        <v>4379</v>
      </c>
      <c r="C5467" s="711" t="s">
        <v>585</v>
      </c>
      <c r="D5467" s="711" t="s">
        <v>5883</v>
      </c>
      <c r="E5467" s="713">
        <v>7.48</v>
      </c>
    </row>
    <row r="5468" spans="1:5">
      <c r="A5468" s="712">
        <v>90461</v>
      </c>
      <c r="B5468" s="711" t="s">
        <v>4380</v>
      </c>
      <c r="C5468" s="711" t="s">
        <v>585</v>
      </c>
      <c r="D5468" s="711" t="s">
        <v>5883</v>
      </c>
      <c r="E5468" s="713">
        <v>4.84</v>
      </c>
    </row>
    <row r="5469" spans="1:5">
      <c r="A5469" s="712">
        <v>90462</v>
      </c>
      <c r="B5469" s="711" t="s">
        <v>4381</v>
      </c>
      <c r="C5469" s="711" t="s">
        <v>585</v>
      </c>
      <c r="D5469" s="711" t="s">
        <v>5883</v>
      </c>
      <c r="E5469" s="713">
        <v>1.06</v>
      </c>
    </row>
    <row r="5470" spans="1:5">
      <c r="A5470" s="712">
        <v>90463</v>
      </c>
      <c r="B5470" s="711" t="s">
        <v>4382</v>
      </c>
      <c r="C5470" s="711" t="s">
        <v>585</v>
      </c>
      <c r="D5470" s="711" t="s">
        <v>5883</v>
      </c>
      <c r="E5470" s="713">
        <v>0.93</v>
      </c>
    </row>
    <row r="5471" spans="1:5">
      <c r="A5471" s="712">
        <v>90466</v>
      </c>
      <c r="B5471" s="711" t="s">
        <v>4383</v>
      </c>
      <c r="C5471" s="711" t="s">
        <v>585</v>
      </c>
      <c r="D5471" s="711" t="s">
        <v>5884</v>
      </c>
      <c r="E5471" s="713">
        <v>10.220000000000001</v>
      </c>
    </row>
    <row r="5472" spans="1:5">
      <c r="A5472" s="712">
        <v>90467</v>
      </c>
      <c r="B5472" s="711" t="s">
        <v>4384</v>
      </c>
      <c r="C5472" s="711" t="s">
        <v>585</v>
      </c>
      <c r="D5472" s="711" t="s">
        <v>5884</v>
      </c>
      <c r="E5472" s="713">
        <v>16.18</v>
      </c>
    </row>
    <row r="5473" spans="1:5">
      <c r="A5473" s="712">
        <v>90468</v>
      </c>
      <c r="B5473" s="711" t="s">
        <v>4385</v>
      </c>
      <c r="C5473" s="711" t="s">
        <v>585</v>
      </c>
      <c r="D5473" s="711" t="s">
        <v>5884</v>
      </c>
      <c r="E5473" s="713">
        <v>4.47</v>
      </c>
    </row>
    <row r="5474" spans="1:5">
      <c r="A5474" s="712">
        <v>90469</v>
      </c>
      <c r="B5474" s="711" t="s">
        <v>4386</v>
      </c>
      <c r="C5474" s="711" t="s">
        <v>585</v>
      </c>
      <c r="D5474" s="711" t="s">
        <v>5884</v>
      </c>
      <c r="E5474" s="713">
        <v>7.17</v>
      </c>
    </row>
    <row r="5475" spans="1:5">
      <c r="A5475" s="712">
        <v>90470</v>
      </c>
      <c r="B5475" s="711" t="s">
        <v>4387</v>
      </c>
      <c r="C5475" s="711" t="s">
        <v>585</v>
      </c>
      <c r="D5475" s="711" t="s">
        <v>5884</v>
      </c>
      <c r="E5475" s="713">
        <v>9.85</v>
      </c>
    </row>
    <row r="5476" spans="1:5">
      <c r="A5476" s="712">
        <v>91166</v>
      </c>
      <c r="B5476" s="711" t="s">
        <v>4388</v>
      </c>
      <c r="C5476" s="711" t="s">
        <v>585</v>
      </c>
      <c r="D5476" s="711" t="s">
        <v>5884</v>
      </c>
      <c r="E5476" s="713">
        <v>2.97</v>
      </c>
    </row>
    <row r="5477" spans="1:5">
      <c r="A5477" s="712">
        <v>91167</v>
      </c>
      <c r="B5477" s="711" t="s">
        <v>4389</v>
      </c>
      <c r="C5477" s="711" t="s">
        <v>585</v>
      </c>
      <c r="D5477" s="711" t="s">
        <v>5884</v>
      </c>
      <c r="E5477" s="713">
        <v>8.8000000000000007</v>
      </c>
    </row>
    <row r="5478" spans="1:5">
      <c r="A5478" s="712">
        <v>91168</v>
      </c>
      <c r="B5478" s="711" t="s">
        <v>4390</v>
      </c>
      <c r="C5478" s="711" t="s">
        <v>585</v>
      </c>
      <c r="D5478" s="711" t="s">
        <v>5884</v>
      </c>
      <c r="E5478" s="713">
        <v>6.65</v>
      </c>
    </row>
    <row r="5479" spans="1:5">
      <c r="A5479" s="712">
        <v>91169</v>
      </c>
      <c r="B5479" s="711" t="s">
        <v>4391</v>
      </c>
      <c r="C5479" s="711" t="s">
        <v>585</v>
      </c>
      <c r="D5479" s="711" t="s">
        <v>5884</v>
      </c>
      <c r="E5479" s="713">
        <v>7.87</v>
      </c>
    </row>
    <row r="5480" spans="1:5">
      <c r="A5480" s="712">
        <v>91170</v>
      </c>
      <c r="B5480" s="711" t="s">
        <v>4392</v>
      </c>
      <c r="C5480" s="711" t="s">
        <v>585</v>
      </c>
      <c r="D5480" s="711" t="s">
        <v>5884</v>
      </c>
      <c r="E5480" s="713">
        <v>2.2599999999999998</v>
      </c>
    </row>
    <row r="5481" spans="1:5">
      <c r="A5481" s="712">
        <v>91171</v>
      </c>
      <c r="B5481" s="711" t="s">
        <v>4393</v>
      </c>
      <c r="C5481" s="711" t="s">
        <v>585</v>
      </c>
      <c r="D5481" s="711" t="s">
        <v>5884</v>
      </c>
      <c r="E5481" s="713">
        <v>2.83</v>
      </c>
    </row>
    <row r="5482" spans="1:5">
      <c r="A5482" s="712">
        <v>91172</v>
      </c>
      <c r="B5482" s="711" t="s">
        <v>4394</v>
      </c>
      <c r="C5482" s="711" t="s">
        <v>585</v>
      </c>
      <c r="D5482" s="711" t="s">
        <v>5884</v>
      </c>
      <c r="E5482" s="713">
        <v>4.1500000000000004</v>
      </c>
    </row>
    <row r="5483" spans="1:5">
      <c r="A5483" s="712">
        <v>91173</v>
      </c>
      <c r="B5483" s="711" t="s">
        <v>4395</v>
      </c>
      <c r="C5483" s="711" t="s">
        <v>585</v>
      </c>
      <c r="D5483" s="711" t="s">
        <v>5884</v>
      </c>
      <c r="E5483" s="713">
        <v>1.1499999999999999</v>
      </c>
    </row>
    <row r="5484" spans="1:5">
      <c r="A5484" s="712">
        <v>91174</v>
      </c>
      <c r="B5484" s="711" t="s">
        <v>4396</v>
      </c>
      <c r="C5484" s="711" t="s">
        <v>585</v>
      </c>
      <c r="D5484" s="711" t="s">
        <v>5884</v>
      </c>
      <c r="E5484" s="713">
        <v>2.2400000000000002</v>
      </c>
    </row>
    <row r="5485" spans="1:5">
      <c r="A5485" s="712">
        <v>91175</v>
      </c>
      <c r="B5485" s="711" t="s">
        <v>4397</v>
      </c>
      <c r="C5485" s="711" t="s">
        <v>585</v>
      </c>
      <c r="D5485" s="711" t="s">
        <v>5884</v>
      </c>
      <c r="E5485" s="713">
        <v>3.66</v>
      </c>
    </row>
    <row r="5486" spans="1:5">
      <c r="A5486" s="712">
        <v>91176</v>
      </c>
      <c r="B5486" s="711" t="s">
        <v>4398</v>
      </c>
      <c r="C5486" s="711" t="s">
        <v>585</v>
      </c>
      <c r="D5486" s="711" t="s">
        <v>5883</v>
      </c>
      <c r="E5486" s="713">
        <v>20.94</v>
      </c>
    </row>
    <row r="5487" spans="1:5">
      <c r="A5487" s="712">
        <v>91177</v>
      </c>
      <c r="B5487" s="711" t="s">
        <v>4399</v>
      </c>
      <c r="C5487" s="711" t="s">
        <v>585</v>
      </c>
      <c r="D5487" s="711" t="s">
        <v>5883</v>
      </c>
      <c r="E5487" s="713">
        <v>10.220000000000001</v>
      </c>
    </row>
    <row r="5488" spans="1:5">
      <c r="A5488" s="712">
        <v>91178</v>
      </c>
      <c r="B5488" s="711" t="s">
        <v>4400</v>
      </c>
      <c r="C5488" s="711" t="s">
        <v>585</v>
      </c>
      <c r="D5488" s="711" t="s">
        <v>5883</v>
      </c>
      <c r="E5488" s="713">
        <v>11.29</v>
      </c>
    </row>
    <row r="5489" spans="1:5">
      <c r="A5489" s="712">
        <v>91179</v>
      </c>
      <c r="B5489" s="711" t="s">
        <v>4401</v>
      </c>
      <c r="C5489" s="711" t="s">
        <v>585</v>
      </c>
      <c r="D5489" s="711" t="s">
        <v>5883</v>
      </c>
      <c r="E5489" s="713">
        <v>5.37</v>
      </c>
    </row>
    <row r="5490" spans="1:5">
      <c r="A5490" s="712">
        <v>91180</v>
      </c>
      <c r="B5490" s="711" t="s">
        <v>4402</v>
      </c>
      <c r="C5490" s="711" t="s">
        <v>585</v>
      </c>
      <c r="D5490" s="711" t="s">
        <v>5883</v>
      </c>
      <c r="E5490" s="713">
        <v>4.8</v>
      </c>
    </row>
    <row r="5491" spans="1:5">
      <c r="A5491" s="712">
        <v>91181</v>
      </c>
      <c r="B5491" s="711" t="s">
        <v>4403</v>
      </c>
      <c r="C5491" s="711" t="s">
        <v>585</v>
      </c>
      <c r="D5491" s="711" t="s">
        <v>5883</v>
      </c>
      <c r="E5491" s="713">
        <v>5.47</v>
      </c>
    </row>
    <row r="5492" spans="1:5">
      <c r="A5492" s="712">
        <v>91182</v>
      </c>
      <c r="B5492" s="711" t="s">
        <v>4404</v>
      </c>
      <c r="C5492" s="711" t="s">
        <v>585</v>
      </c>
      <c r="D5492" s="711" t="s">
        <v>5883</v>
      </c>
      <c r="E5492" s="713">
        <v>22.44</v>
      </c>
    </row>
    <row r="5493" spans="1:5">
      <c r="A5493" s="712">
        <v>91183</v>
      </c>
      <c r="B5493" s="711" t="s">
        <v>4405</v>
      </c>
      <c r="C5493" s="711" t="s">
        <v>585</v>
      </c>
      <c r="D5493" s="711" t="s">
        <v>5883</v>
      </c>
      <c r="E5493" s="713">
        <v>10.99</v>
      </c>
    </row>
    <row r="5494" spans="1:5">
      <c r="A5494" s="712">
        <v>91184</v>
      </c>
      <c r="B5494" s="711" t="s">
        <v>4406</v>
      </c>
      <c r="C5494" s="711" t="s">
        <v>585</v>
      </c>
      <c r="D5494" s="711" t="s">
        <v>5883</v>
      </c>
      <c r="E5494" s="713">
        <v>10.199999999999999</v>
      </c>
    </row>
    <row r="5495" spans="1:5">
      <c r="A5495" s="712">
        <v>91185</v>
      </c>
      <c r="B5495" s="711" t="s">
        <v>4407</v>
      </c>
      <c r="C5495" s="711" t="s">
        <v>585</v>
      </c>
      <c r="D5495" s="711" t="s">
        <v>5883</v>
      </c>
      <c r="E5495" s="713">
        <v>5.76</v>
      </c>
    </row>
    <row r="5496" spans="1:5">
      <c r="A5496" s="712">
        <v>91186</v>
      </c>
      <c r="B5496" s="711" t="s">
        <v>4408</v>
      </c>
      <c r="C5496" s="711" t="s">
        <v>585</v>
      </c>
      <c r="D5496" s="711" t="s">
        <v>5883</v>
      </c>
      <c r="E5496" s="713">
        <v>4.6900000000000004</v>
      </c>
    </row>
    <row r="5497" spans="1:5">
      <c r="A5497" s="712">
        <v>91187</v>
      </c>
      <c r="B5497" s="711" t="s">
        <v>4409</v>
      </c>
      <c r="C5497" s="711" t="s">
        <v>585</v>
      </c>
      <c r="D5497" s="711" t="s">
        <v>5883</v>
      </c>
      <c r="E5497" s="713">
        <v>5.38</v>
      </c>
    </row>
    <row r="5498" spans="1:5">
      <c r="A5498" s="712">
        <v>91188</v>
      </c>
      <c r="B5498" s="711" t="s">
        <v>4410</v>
      </c>
      <c r="C5498" s="711" t="s">
        <v>269</v>
      </c>
      <c r="D5498" s="711" t="s">
        <v>5884</v>
      </c>
      <c r="E5498" s="713">
        <v>5.52</v>
      </c>
    </row>
    <row r="5499" spans="1:5">
      <c r="A5499" s="712">
        <v>91189</v>
      </c>
      <c r="B5499" s="711" t="s">
        <v>4411</v>
      </c>
      <c r="C5499" s="711" t="s">
        <v>269</v>
      </c>
      <c r="D5499" s="711" t="s">
        <v>5884</v>
      </c>
      <c r="E5499" s="713">
        <v>37.58</v>
      </c>
    </row>
    <row r="5500" spans="1:5">
      <c r="A5500" s="712">
        <v>91190</v>
      </c>
      <c r="B5500" s="711" t="s">
        <v>4412</v>
      </c>
      <c r="C5500" s="711" t="s">
        <v>269</v>
      </c>
      <c r="D5500" s="711" t="s">
        <v>5884</v>
      </c>
      <c r="E5500" s="713">
        <v>3.96</v>
      </c>
    </row>
    <row r="5501" spans="1:5">
      <c r="A5501" s="712">
        <v>91191</v>
      </c>
      <c r="B5501" s="711" t="s">
        <v>4413</v>
      </c>
      <c r="C5501" s="711" t="s">
        <v>269</v>
      </c>
      <c r="D5501" s="711" t="s">
        <v>5884</v>
      </c>
      <c r="E5501" s="713">
        <v>4.21</v>
      </c>
    </row>
    <row r="5502" spans="1:5">
      <c r="A5502" s="712">
        <v>91192</v>
      </c>
      <c r="B5502" s="711" t="s">
        <v>4414</v>
      </c>
      <c r="C5502" s="711" t="s">
        <v>269</v>
      </c>
      <c r="D5502" s="711" t="s">
        <v>5884</v>
      </c>
      <c r="E5502" s="713">
        <v>4.66</v>
      </c>
    </row>
    <row r="5503" spans="1:5">
      <c r="A5503" s="712">
        <v>91222</v>
      </c>
      <c r="B5503" s="711" t="s">
        <v>4415</v>
      </c>
      <c r="C5503" s="711" t="s">
        <v>585</v>
      </c>
      <c r="D5503" s="711" t="s">
        <v>5884</v>
      </c>
      <c r="E5503" s="713">
        <v>11.06</v>
      </c>
    </row>
    <row r="5504" spans="1:5">
      <c r="A5504" s="712">
        <v>94480</v>
      </c>
      <c r="B5504" s="711" t="s">
        <v>4416</v>
      </c>
      <c r="C5504" s="711" t="s">
        <v>269</v>
      </c>
      <c r="D5504" s="711" t="s">
        <v>5883</v>
      </c>
      <c r="E5504" s="714">
        <v>1856.44</v>
      </c>
    </row>
    <row r="5505" spans="1:5">
      <c r="A5505" s="712">
        <v>94481</v>
      </c>
      <c r="B5505" s="711" t="s">
        <v>4417</v>
      </c>
      <c r="C5505" s="711" t="s">
        <v>269</v>
      </c>
      <c r="D5505" s="711" t="s">
        <v>5883</v>
      </c>
      <c r="E5505" s="714">
        <v>1318.1</v>
      </c>
    </row>
    <row r="5506" spans="1:5">
      <c r="A5506" s="712">
        <v>94482</v>
      </c>
      <c r="B5506" s="711" t="s">
        <v>4418</v>
      </c>
      <c r="C5506" s="711" t="s">
        <v>269</v>
      </c>
      <c r="D5506" s="711" t="s">
        <v>5883</v>
      </c>
      <c r="E5506" s="714">
        <v>1056.21</v>
      </c>
    </row>
    <row r="5507" spans="1:5">
      <c r="A5507" s="712">
        <v>94483</v>
      </c>
      <c r="B5507" s="711" t="s">
        <v>4419</v>
      </c>
      <c r="C5507" s="711" t="s">
        <v>269</v>
      </c>
      <c r="D5507" s="711" t="s">
        <v>5883</v>
      </c>
      <c r="E5507" s="713">
        <v>895.28</v>
      </c>
    </row>
    <row r="5508" spans="1:5">
      <c r="A5508" s="712">
        <v>95541</v>
      </c>
      <c r="B5508" s="711" t="s">
        <v>4420</v>
      </c>
      <c r="C5508" s="711" t="s">
        <v>269</v>
      </c>
      <c r="D5508" s="711" t="s">
        <v>5884</v>
      </c>
      <c r="E5508" s="713">
        <v>3.66</v>
      </c>
    </row>
    <row r="5509" spans="1:5">
      <c r="A5509" s="712">
        <v>96559</v>
      </c>
      <c r="B5509" s="711" t="s">
        <v>4421</v>
      </c>
      <c r="C5509" s="711" t="s">
        <v>281</v>
      </c>
      <c r="D5509" s="711" t="s">
        <v>5883</v>
      </c>
      <c r="E5509" s="713">
        <v>20.94</v>
      </c>
    </row>
    <row r="5510" spans="1:5">
      <c r="A5510" s="712">
        <v>96560</v>
      </c>
      <c r="B5510" s="711" t="s">
        <v>4422</v>
      </c>
      <c r="C5510" s="711" t="s">
        <v>281</v>
      </c>
      <c r="D5510" s="711" t="s">
        <v>5883</v>
      </c>
      <c r="E5510" s="713">
        <v>13.64</v>
      </c>
    </row>
    <row r="5511" spans="1:5">
      <c r="A5511" s="712">
        <v>96561</v>
      </c>
      <c r="B5511" s="711" t="s">
        <v>4423</v>
      </c>
      <c r="C5511" s="711" t="s">
        <v>281</v>
      </c>
      <c r="D5511" s="711" t="s">
        <v>5883</v>
      </c>
      <c r="E5511" s="713">
        <v>9.52</v>
      </c>
    </row>
    <row r="5512" spans="1:5">
      <c r="A5512" s="712">
        <v>96562</v>
      </c>
      <c r="B5512" s="711" t="s">
        <v>4424</v>
      </c>
      <c r="C5512" s="711" t="s">
        <v>585</v>
      </c>
      <c r="D5512" s="711" t="s">
        <v>5883</v>
      </c>
      <c r="E5512" s="713">
        <v>13.03</v>
      </c>
    </row>
    <row r="5513" spans="1:5">
      <c r="A5513" s="712">
        <v>96563</v>
      </c>
      <c r="B5513" s="711" t="s">
        <v>4425</v>
      </c>
      <c r="C5513" s="711" t="s">
        <v>585</v>
      </c>
      <c r="D5513" s="711" t="s">
        <v>5883</v>
      </c>
      <c r="E5513" s="713">
        <v>15.67</v>
      </c>
    </row>
    <row r="5514" spans="1:5">
      <c r="A5514" s="712">
        <v>101802</v>
      </c>
      <c r="B5514" s="711" t="s">
        <v>7122</v>
      </c>
      <c r="C5514" s="711" t="s">
        <v>269</v>
      </c>
      <c r="D5514" s="711" t="s">
        <v>5883</v>
      </c>
      <c r="E5514" s="714">
        <v>1210.4100000000001</v>
      </c>
    </row>
    <row r="5515" spans="1:5">
      <c r="A5515" s="712">
        <v>101803</v>
      </c>
      <c r="B5515" s="711" t="s">
        <v>7123</v>
      </c>
      <c r="C5515" s="711" t="s">
        <v>269</v>
      </c>
      <c r="D5515" s="711" t="s">
        <v>5883</v>
      </c>
      <c r="E5515" s="713">
        <v>749.71</v>
      </c>
    </row>
    <row r="5516" spans="1:5">
      <c r="A5516" s="712">
        <v>101804</v>
      </c>
      <c r="B5516" s="711" t="s">
        <v>7124</v>
      </c>
      <c r="C5516" s="711" t="s">
        <v>269</v>
      </c>
      <c r="D5516" s="711" t="s">
        <v>5883</v>
      </c>
      <c r="E5516" s="713">
        <v>941.66</v>
      </c>
    </row>
    <row r="5517" spans="1:5">
      <c r="A5517" s="712">
        <v>101805</v>
      </c>
      <c r="B5517" s="711" t="s">
        <v>7125</v>
      </c>
      <c r="C5517" s="711" t="s">
        <v>269</v>
      </c>
      <c r="D5517" s="711" t="s">
        <v>5883</v>
      </c>
      <c r="E5517" s="714">
        <v>1201.73</v>
      </c>
    </row>
    <row r="5518" spans="1:5">
      <c r="A5518" s="712">
        <v>102111</v>
      </c>
      <c r="B5518" s="711" t="s">
        <v>7126</v>
      </c>
      <c r="C5518" s="711" t="s">
        <v>269</v>
      </c>
      <c r="D5518" s="711" t="s">
        <v>5883</v>
      </c>
      <c r="E5518" s="713">
        <v>764.56</v>
      </c>
    </row>
    <row r="5519" spans="1:5">
      <c r="A5519" s="712">
        <v>102112</v>
      </c>
      <c r="B5519" s="711" t="s">
        <v>7127</v>
      </c>
      <c r="C5519" s="711" t="s">
        <v>269</v>
      </c>
      <c r="D5519" s="711" t="s">
        <v>5883</v>
      </c>
      <c r="E5519" s="713">
        <v>102.75</v>
      </c>
    </row>
    <row r="5520" spans="1:5">
      <c r="A5520" s="712">
        <v>102113</v>
      </c>
      <c r="B5520" s="711" t="s">
        <v>7128</v>
      </c>
      <c r="C5520" s="711" t="s">
        <v>269</v>
      </c>
      <c r="D5520" s="711" t="s">
        <v>5883</v>
      </c>
      <c r="E5520" s="714">
        <v>1220.97</v>
      </c>
    </row>
    <row r="5521" spans="1:5">
      <c r="A5521" s="712">
        <v>102114</v>
      </c>
      <c r="B5521" s="711" t="s">
        <v>7129</v>
      </c>
      <c r="C5521" s="711" t="s">
        <v>269</v>
      </c>
      <c r="D5521" s="711" t="s">
        <v>5883</v>
      </c>
      <c r="E5521" s="713">
        <v>105.38</v>
      </c>
    </row>
    <row r="5522" spans="1:5">
      <c r="A5522" s="712">
        <v>102115</v>
      </c>
      <c r="B5522" s="711" t="s">
        <v>7130</v>
      </c>
      <c r="C5522" s="711" t="s">
        <v>269</v>
      </c>
      <c r="D5522" s="711" t="s">
        <v>5883</v>
      </c>
      <c r="E5522" s="714">
        <v>2132.79</v>
      </c>
    </row>
    <row r="5523" spans="1:5">
      <c r="A5523" s="712">
        <v>102116</v>
      </c>
      <c r="B5523" s="711" t="s">
        <v>7131</v>
      </c>
      <c r="C5523" s="711" t="s">
        <v>269</v>
      </c>
      <c r="D5523" s="711" t="s">
        <v>5883</v>
      </c>
      <c r="E5523" s="714">
        <v>1304.48</v>
      </c>
    </row>
    <row r="5524" spans="1:5">
      <c r="A5524" s="712">
        <v>102117</v>
      </c>
      <c r="B5524" s="711" t="s">
        <v>7132</v>
      </c>
      <c r="C5524" s="711" t="s">
        <v>269</v>
      </c>
      <c r="D5524" s="711" t="s">
        <v>5883</v>
      </c>
      <c r="E5524" s="713">
        <v>108.57</v>
      </c>
    </row>
    <row r="5525" spans="1:5">
      <c r="A5525" s="712">
        <v>102118</v>
      </c>
      <c r="B5525" s="711" t="s">
        <v>7133</v>
      </c>
      <c r="C5525" s="711" t="s">
        <v>269</v>
      </c>
      <c r="D5525" s="711" t="s">
        <v>5883</v>
      </c>
      <c r="E5525" s="714">
        <v>1779.98</v>
      </c>
    </row>
    <row r="5526" spans="1:5">
      <c r="A5526" s="712">
        <v>102119</v>
      </c>
      <c r="B5526" s="711" t="s">
        <v>7134</v>
      </c>
      <c r="C5526" s="711" t="s">
        <v>269</v>
      </c>
      <c r="D5526" s="711" t="s">
        <v>5883</v>
      </c>
      <c r="E5526" s="713">
        <v>111.32</v>
      </c>
    </row>
    <row r="5527" spans="1:5">
      <c r="A5527" s="712">
        <v>102121</v>
      </c>
      <c r="B5527" s="711" t="s">
        <v>7135</v>
      </c>
      <c r="C5527" s="711" t="s">
        <v>269</v>
      </c>
      <c r="D5527" s="711" t="s">
        <v>5883</v>
      </c>
      <c r="E5527" s="713">
        <v>140.04</v>
      </c>
    </row>
    <row r="5528" spans="1:5">
      <c r="A5528" s="712">
        <v>102122</v>
      </c>
      <c r="B5528" s="711" t="s">
        <v>7136</v>
      </c>
      <c r="C5528" s="711" t="s">
        <v>269</v>
      </c>
      <c r="D5528" s="711" t="s">
        <v>5883</v>
      </c>
      <c r="E5528" s="714">
        <v>6033.36</v>
      </c>
    </row>
    <row r="5529" spans="1:5">
      <c r="A5529" s="712">
        <v>102123</v>
      </c>
      <c r="B5529" s="711" t="s">
        <v>7137</v>
      </c>
      <c r="C5529" s="711" t="s">
        <v>269</v>
      </c>
      <c r="D5529" s="711" t="s">
        <v>5883</v>
      </c>
      <c r="E5529" s="713">
        <v>148.22</v>
      </c>
    </row>
    <row r="5530" spans="1:5">
      <c r="A5530" s="712">
        <v>102136</v>
      </c>
      <c r="B5530" s="711" t="s">
        <v>7138</v>
      </c>
      <c r="C5530" s="711" t="s">
        <v>269</v>
      </c>
      <c r="D5530" s="711" t="s">
        <v>5884</v>
      </c>
      <c r="E5530" s="713">
        <v>54.13</v>
      </c>
    </row>
    <row r="5531" spans="1:5">
      <c r="A5531" s="712">
        <v>102137</v>
      </c>
      <c r="B5531" s="711" t="s">
        <v>7139</v>
      </c>
      <c r="C5531" s="711" t="s">
        <v>269</v>
      </c>
      <c r="D5531" s="711" t="s">
        <v>5884</v>
      </c>
      <c r="E5531" s="713">
        <v>61.81</v>
      </c>
    </row>
    <row r="5532" spans="1:5">
      <c r="A5532" s="712">
        <v>102138</v>
      </c>
      <c r="B5532" s="711" t="s">
        <v>7140</v>
      </c>
      <c r="C5532" s="711" t="s">
        <v>269</v>
      </c>
      <c r="D5532" s="711" t="s">
        <v>5883</v>
      </c>
      <c r="E5532" s="713">
        <v>161.55000000000001</v>
      </c>
    </row>
    <row r="5533" spans="1:5">
      <c r="A5533" s="712">
        <v>93350</v>
      </c>
      <c r="B5533" s="711" t="s">
        <v>4426</v>
      </c>
      <c r="C5533" s="711" t="s">
        <v>269</v>
      </c>
      <c r="D5533" s="711" t="s">
        <v>5883</v>
      </c>
      <c r="E5533" s="713">
        <v>904.73</v>
      </c>
    </row>
    <row r="5534" spans="1:5">
      <c r="A5534" s="712">
        <v>93351</v>
      </c>
      <c r="B5534" s="711" t="s">
        <v>4427</v>
      </c>
      <c r="C5534" s="711" t="s">
        <v>269</v>
      </c>
      <c r="D5534" s="711" t="s">
        <v>5883</v>
      </c>
      <c r="E5534" s="713">
        <v>741.45</v>
      </c>
    </row>
    <row r="5535" spans="1:5">
      <c r="A5535" s="712">
        <v>93352</v>
      </c>
      <c r="B5535" s="711" t="s">
        <v>4428</v>
      </c>
      <c r="C5535" s="711" t="s">
        <v>269</v>
      </c>
      <c r="D5535" s="711" t="s">
        <v>5883</v>
      </c>
      <c r="E5535" s="713">
        <v>578.6</v>
      </c>
    </row>
    <row r="5536" spans="1:5">
      <c r="A5536" s="712">
        <v>93353</v>
      </c>
      <c r="B5536" s="711" t="s">
        <v>4429</v>
      </c>
      <c r="C5536" s="711" t="s">
        <v>269</v>
      </c>
      <c r="D5536" s="711" t="s">
        <v>5883</v>
      </c>
      <c r="E5536" s="713">
        <v>419.72</v>
      </c>
    </row>
    <row r="5537" spans="1:5">
      <c r="A5537" s="712">
        <v>93354</v>
      </c>
      <c r="B5537" s="711" t="s">
        <v>4430</v>
      </c>
      <c r="C5537" s="711" t="s">
        <v>269</v>
      </c>
      <c r="D5537" s="711" t="s">
        <v>5883</v>
      </c>
      <c r="E5537" s="713">
        <v>626.88</v>
      </c>
    </row>
    <row r="5538" spans="1:5">
      <c r="A5538" s="712">
        <v>93355</v>
      </c>
      <c r="B5538" s="711" t="s">
        <v>4431</v>
      </c>
      <c r="C5538" s="711" t="s">
        <v>269</v>
      </c>
      <c r="D5538" s="711" t="s">
        <v>5883</v>
      </c>
      <c r="E5538" s="713">
        <v>522.42999999999995</v>
      </c>
    </row>
    <row r="5539" spans="1:5">
      <c r="A5539" s="712">
        <v>93356</v>
      </c>
      <c r="B5539" s="711" t="s">
        <v>4432</v>
      </c>
      <c r="C5539" s="711" t="s">
        <v>269</v>
      </c>
      <c r="D5539" s="711" t="s">
        <v>5883</v>
      </c>
      <c r="E5539" s="713">
        <v>416.76</v>
      </c>
    </row>
    <row r="5540" spans="1:5">
      <c r="A5540" s="712">
        <v>93357</v>
      </c>
      <c r="B5540" s="711" t="s">
        <v>4433</v>
      </c>
      <c r="C5540" s="711" t="s">
        <v>269</v>
      </c>
      <c r="D5540" s="711" t="s">
        <v>5883</v>
      </c>
      <c r="E5540" s="713">
        <v>313.45999999999998</v>
      </c>
    </row>
    <row r="5541" spans="1:5">
      <c r="A5541" s="712">
        <v>96520</v>
      </c>
      <c r="B5541" s="711" t="s">
        <v>7141</v>
      </c>
      <c r="C5541" s="711" t="s">
        <v>424</v>
      </c>
      <c r="D5541" s="711" t="s">
        <v>5883</v>
      </c>
      <c r="E5541" s="713">
        <v>70.69</v>
      </c>
    </row>
    <row r="5542" spans="1:5">
      <c r="A5542" s="712">
        <v>96521</v>
      </c>
      <c r="B5542" s="711" t="s">
        <v>4434</v>
      </c>
      <c r="C5542" s="711" t="s">
        <v>424</v>
      </c>
      <c r="D5542" s="711" t="s">
        <v>5883</v>
      </c>
      <c r="E5542" s="713">
        <v>28.87</v>
      </c>
    </row>
    <row r="5543" spans="1:5">
      <c r="A5543" s="712">
        <v>96522</v>
      </c>
      <c r="B5543" s="711" t="s">
        <v>4435</v>
      </c>
      <c r="C5543" s="711" t="s">
        <v>424</v>
      </c>
      <c r="D5543" s="711" t="s">
        <v>5942</v>
      </c>
      <c r="E5543" s="713">
        <v>114.02</v>
      </c>
    </row>
    <row r="5544" spans="1:5">
      <c r="A5544" s="712">
        <v>96523</v>
      </c>
      <c r="B5544" s="711" t="s">
        <v>4436</v>
      </c>
      <c r="C5544" s="711" t="s">
        <v>424</v>
      </c>
      <c r="D5544" s="711" t="s">
        <v>5942</v>
      </c>
      <c r="E5544" s="713">
        <v>72.48</v>
      </c>
    </row>
    <row r="5545" spans="1:5">
      <c r="A5545" s="712">
        <v>96524</v>
      </c>
      <c r="B5545" s="711" t="s">
        <v>4437</v>
      </c>
      <c r="C5545" s="711" t="s">
        <v>424</v>
      </c>
      <c r="D5545" s="711" t="s">
        <v>5883</v>
      </c>
      <c r="E5545" s="713">
        <v>132.85</v>
      </c>
    </row>
    <row r="5546" spans="1:5">
      <c r="A5546" s="712">
        <v>96525</v>
      </c>
      <c r="B5546" s="711" t="s">
        <v>4438</v>
      </c>
      <c r="C5546" s="711" t="s">
        <v>424</v>
      </c>
      <c r="D5546" s="711" t="s">
        <v>5883</v>
      </c>
      <c r="E5546" s="713">
        <v>25.99</v>
      </c>
    </row>
    <row r="5547" spans="1:5">
      <c r="A5547" s="712">
        <v>96526</v>
      </c>
      <c r="B5547" s="711" t="s">
        <v>4439</v>
      </c>
      <c r="C5547" s="711" t="s">
        <v>424</v>
      </c>
      <c r="D5547" s="711" t="s">
        <v>5942</v>
      </c>
      <c r="E5547" s="713">
        <v>230.54</v>
      </c>
    </row>
    <row r="5548" spans="1:5">
      <c r="A5548" s="712">
        <v>96527</v>
      </c>
      <c r="B5548" s="711" t="s">
        <v>4440</v>
      </c>
      <c r="C5548" s="711" t="s">
        <v>424</v>
      </c>
      <c r="D5548" s="711" t="s">
        <v>5942</v>
      </c>
      <c r="E5548" s="713">
        <v>95.06</v>
      </c>
    </row>
    <row r="5549" spans="1:5">
      <c r="A5549" s="712">
        <v>96528</v>
      </c>
      <c r="B5549" s="711" t="s">
        <v>4441</v>
      </c>
      <c r="C5549" s="711" t="s">
        <v>281</v>
      </c>
      <c r="D5549" s="711" t="s">
        <v>5884</v>
      </c>
      <c r="E5549" s="713">
        <v>144.34</v>
      </c>
    </row>
    <row r="5550" spans="1:5">
      <c r="A5550" s="712">
        <v>101114</v>
      </c>
      <c r="B5550" s="711" t="s">
        <v>7142</v>
      </c>
      <c r="C5550" s="711" t="s">
        <v>424</v>
      </c>
      <c r="D5550" s="711" t="s">
        <v>5883</v>
      </c>
      <c r="E5550" s="713">
        <v>2.58</v>
      </c>
    </row>
    <row r="5551" spans="1:5">
      <c r="A5551" s="712">
        <v>101115</v>
      </c>
      <c r="B5551" s="711" t="s">
        <v>7143</v>
      </c>
      <c r="C5551" s="711" t="s">
        <v>424</v>
      </c>
      <c r="D5551" s="711" t="s">
        <v>5883</v>
      </c>
      <c r="E5551" s="713">
        <v>2.16</v>
      </c>
    </row>
    <row r="5552" spans="1:5">
      <c r="A5552" s="712">
        <v>101116</v>
      </c>
      <c r="B5552" s="711" t="s">
        <v>7144</v>
      </c>
      <c r="C5552" s="711" t="s">
        <v>424</v>
      </c>
      <c r="D5552" s="711" t="s">
        <v>5883</v>
      </c>
      <c r="E5552" s="713">
        <v>1.34</v>
      </c>
    </row>
    <row r="5553" spans="1:5">
      <c r="A5553" s="712">
        <v>101117</v>
      </c>
      <c r="B5553" s="711" t="s">
        <v>7145</v>
      </c>
      <c r="C5553" s="711" t="s">
        <v>424</v>
      </c>
      <c r="D5553" s="711" t="s">
        <v>5883</v>
      </c>
      <c r="E5553" s="713">
        <v>1.86</v>
      </c>
    </row>
    <row r="5554" spans="1:5">
      <c r="A5554" s="712">
        <v>101118</v>
      </c>
      <c r="B5554" s="711" t="s">
        <v>7146</v>
      </c>
      <c r="C5554" s="711" t="s">
        <v>424</v>
      </c>
      <c r="D5554" s="711" t="s">
        <v>5883</v>
      </c>
      <c r="E5554" s="713">
        <v>2.2200000000000002</v>
      </c>
    </row>
    <row r="5555" spans="1:5">
      <c r="A5555" s="712">
        <v>101119</v>
      </c>
      <c r="B5555" s="711" t="s">
        <v>7147</v>
      </c>
      <c r="C5555" s="711" t="s">
        <v>424</v>
      </c>
      <c r="D5555" s="711" t="s">
        <v>5883</v>
      </c>
      <c r="E5555" s="713">
        <v>4.92</v>
      </c>
    </row>
    <row r="5556" spans="1:5">
      <c r="A5556" s="712">
        <v>101120</v>
      </c>
      <c r="B5556" s="711" t="s">
        <v>7148</v>
      </c>
      <c r="C5556" s="711" t="s">
        <v>424</v>
      </c>
      <c r="D5556" s="711" t="s">
        <v>5883</v>
      </c>
      <c r="E5556" s="713">
        <v>4.13</v>
      </c>
    </row>
    <row r="5557" spans="1:5">
      <c r="A5557" s="712">
        <v>101121</v>
      </c>
      <c r="B5557" s="711" t="s">
        <v>7149</v>
      </c>
      <c r="C5557" s="711" t="s">
        <v>424</v>
      </c>
      <c r="D5557" s="711" t="s">
        <v>5883</v>
      </c>
      <c r="E5557" s="713">
        <v>2.58</v>
      </c>
    </row>
    <row r="5558" spans="1:5">
      <c r="A5558" s="712">
        <v>101122</v>
      </c>
      <c r="B5558" s="711" t="s">
        <v>7150</v>
      </c>
      <c r="C5558" s="711" t="s">
        <v>424</v>
      </c>
      <c r="D5558" s="711" t="s">
        <v>5883</v>
      </c>
      <c r="E5558" s="713">
        <v>3.55</v>
      </c>
    </row>
    <row r="5559" spans="1:5">
      <c r="A5559" s="712">
        <v>101123</v>
      </c>
      <c r="B5559" s="711" t="s">
        <v>7151</v>
      </c>
      <c r="C5559" s="711" t="s">
        <v>424</v>
      </c>
      <c r="D5559" s="711" t="s">
        <v>5883</v>
      </c>
      <c r="E5559" s="713">
        <v>4.24</v>
      </c>
    </row>
    <row r="5560" spans="1:5">
      <c r="A5560" s="712">
        <v>101124</v>
      </c>
      <c r="B5560" s="711" t="s">
        <v>7152</v>
      </c>
      <c r="C5560" s="711" t="s">
        <v>424</v>
      </c>
      <c r="D5560" s="711" t="s">
        <v>5883</v>
      </c>
      <c r="E5560" s="713">
        <v>8.86</v>
      </c>
    </row>
    <row r="5561" spans="1:5">
      <c r="A5561" s="712">
        <v>101125</v>
      </c>
      <c r="B5561" s="711" t="s">
        <v>7153</v>
      </c>
      <c r="C5561" s="711" t="s">
        <v>424</v>
      </c>
      <c r="D5561" s="711" t="s">
        <v>5883</v>
      </c>
      <c r="E5561" s="713">
        <v>8.44</v>
      </c>
    </row>
    <row r="5562" spans="1:5">
      <c r="A5562" s="712">
        <v>101126</v>
      </c>
      <c r="B5562" s="711" t="s">
        <v>7154</v>
      </c>
      <c r="C5562" s="711" t="s">
        <v>424</v>
      </c>
      <c r="D5562" s="711" t="s">
        <v>5883</v>
      </c>
      <c r="E5562" s="713">
        <v>7.62</v>
      </c>
    </row>
    <row r="5563" spans="1:5">
      <c r="A5563" s="712">
        <v>101127</v>
      </c>
      <c r="B5563" s="711" t="s">
        <v>7155</v>
      </c>
      <c r="C5563" s="711" t="s">
        <v>424</v>
      </c>
      <c r="D5563" s="711" t="s">
        <v>5883</v>
      </c>
      <c r="E5563" s="713">
        <v>8.14</v>
      </c>
    </row>
    <row r="5564" spans="1:5">
      <c r="A5564" s="712">
        <v>101128</v>
      </c>
      <c r="B5564" s="711" t="s">
        <v>7156</v>
      </c>
      <c r="C5564" s="711" t="s">
        <v>424</v>
      </c>
      <c r="D5564" s="711" t="s">
        <v>5883</v>
      </c>
      <c r="E5564" s="713">
        <v>8.5</v>
      </c>
    </row>
    <row r="5565" spans="1:5">
      <c r="A5565" s="712">
        <v>101129</v>
      </c>
      <c r="B5565" s="711" t="s">
        <v>7157</v>
      </c>
      <c r="C5565" s="711" t="s">
        <v>424</v>
      </c>
      <c r="D5565" s="711" t="s">
        <v>5883</v>
      </c>
      <c r="E5565" s="713">
        <v>11.45</v>
      </c>
    </row>
    <row r="5566" spans="1:5">
      <c r="A5566" s="712">
        <v>101130</v>
      </c>
      <c r="B5566" s="711" t="s">
        <v>7158</v>
      </c>
      <c r="C5566" s="711" t="s">
        <v>424</v>
      </c>
      <c r="D5566" s="711" t="s">
        <v>5883</v>
      </c>
      <c r="E5566" s="713">
        <v>10.66</v>
      </c>
    </row>
    <row r="5567" spans="1:5">
      <c r="A5567" s="712">
        <v>101131</v>
      </c>
      <c r="B5567" s="711" t="s">
        <v>7159</v>
      </c>
      <c r="C5567" s="711" t="s">
        <v>424</v>
      </c>
      <c r="D5567" s="711" t="s">
        <v>5883</v>
      </c>
      <c r="E5567" s="713">
        <v>9.11</v>
      </c>
    </row>
    <row r="5568" spans="1:5">
      <c r="A5568" s="712">
        <v>101132</v>
      </c>
      <c r="B5568" s="711" t="s">
        <v>7160</v>
      </c>
      <c r="C5568" s="711" t="s">
        <v>424</v>
      </c>
      <c r="D5568" s="711" t="s">
        <v>5883</v>
      </c>
      <c r="E5568" s="713">
        <v>10.08</v>
      </c>
    </row>
    <row r="5569" spans="1:5">
      <c r="A5569" s="712">
        <v>101133</v>
      </c>
      <c r="B5569" s="711" t="s">
        <v>7161</v>
      </c>
      <c r="C5569" s="711" t="s">
        <v>424</v>
      </c>
      <c r="D5569" s="711" t="s">
        <v>5883</v>
      </c>
      <c r="E5569" s="713">
        <v>10.77</v>
      </c>
    </row>
    <row r="5570" spans="1:5">
      <c r="A5570" s="712">
        <v>101134</v>
      </c>
      <c r="B5570" s="711" t="s">
        <v>7162</v>
      </c>
      <c r="C5570" s="711" t="s">
        <v>424</v>
      </c>
      <c r="D5570" s="711" t="s">
        <v>5883</v>
      </c>
      <c r="E5570" s="713">
        <v>9.24</v>
      </c>
    </row>
    <row r="5571" spans="1:5">
      <c r="A5571" s="712">
        <v>101135</v>
      </c>
      <c r="B5571" s="711" t="s">
        <v>7163</v>
      </c>
      <c r="C5571" s="711" t="s">
        <v>424</v>
      </c>
      <c r="D5571" s="711" t="s">
        <v>5883</v>
      </c>
      <c r="E5571" s="713">
        <v>8.82</v>
      </c>
    </row>
    <row r="5572" spans="1:5">
      <c r="A5572" s="712">
        <v>101136</v>
      </c>
      <c r="B5572" s="711" t="s">
        <v>7164</v>
      </c>
      <c r="C5572" s="711" t="s">
        <v>424</v>
      </c>
      <c r="D5572" s="711" t="s">
        <v>5883</v>
      </c>
      <c r="E5572" s="713">
        <v>8</v>
      </c>
    </row>
    <row r="5573" spans="1:5">
      <c r="A5573" s="712">
        <v>101137</v>
      </c>
      <c r="B5573" s="711" t="s">
        <v>7165</v>
      </c>
      <c r="C5573" s="711" t="s">
        <v>424</v>
      </c>
      <c r="D5573" s="711" t="s">
        <v>5883</v>
      </c>
      <c r="E5573" s="713">
        <v>8.52</v>
      </c>
    </row>
    <row r="5574" spans="1:5">
      <c r="A5574" s="712">
        <v>101138</v>
      </c>
      <c r="B5574" s="711" t="s">
        <v>7166</v>
      </c>
      <c r="C5574" s="711" t="s">
        <v>424</v>
      </c>
      <c r="D5574" s="711" t="s">
        <v>5883</v>
      </c>
      <c r="E5574" s="713">
        <v>8.8800000000000008</v>
      </c>
    </row>
    <row r="5575" spans="1:5">
      <c r="A5575" s="712">
        <v>101139</v>
      </c>
      <c r="B5575" s="711" t="s">
        <v>7167</v>
      </c>
      <c r="C5575" s="711" t="s">
        <v>424</v>
      </c>
      <c r="D5575" s="711" t="s">
        <v>5883</v>
      </c>
      <c r="E5575" s="713">
        <v>11.85</v>
      </c>
    </row>
    <row r="5576" spans="1:5">
      <c r="A5576" s="712">
        <v>101140</v>
      </c>
      <c r="B5576" s="711" t="s">
        <v>7168</v>
      </c>
      <c r="C5576" s="711" t="s">
        <v>424</v>
      </c>
      <c r="D5576" s="711" t="s">
        <v>5883</v>
      </c>
      <c r="E5576" s="713">
        <v>11.06</v>
      </c>
    </row>
    <row r="5577" spans="1:5">
      <c r="A5577" s="712">
        <v>101141</v>
      </c>
      <c r="B5577" s="711" t="s">
        <v>7169</v>
      </c>
      <c r="C5577" s="711" t="s">
        <v>424</v>
      </c>
      <c r="D5577" s="711" t="s">
        <v>5883</v>
      </c>
      <c r="E5577" s="713">
        <v>9.51</v>
      </c>
    </row>
    <row r="5578" spans="1:5">
      <c r="A5578" s="712">
        <v>101142</v>
      </c>
      <c r="B5578" s="711" t="s">
        <v>7170</v>
      </c>
      <c r="C5578" s="711" t="s">
        <v>424</v>
      </c>
      <c r="D5578" s="711" t="s">
        <v>5883</v>
      </c>
      <c r="E5578" s="713">
        <v>10.48</v>
      </c>
    </row>
    <row r="5579" spans="1:5">
      <c r="A5579" s="712">
        <v>101143</v>
      </c>
      <c r="B5579" s="711" t="s">
        <v>7171</v>
      </c>
      <c r="C5579" s="711" t="s">
        <v>424</v>
      </c>
      <c r="D5579" s="711" t="s">
        <v>5883</v>
      </c>
      <c r="E5579" s="713">
        <v>11.17</v>
      </c>
    </row>
    <row r="5580" spans="1:5">
      <c r="A5580" s="712">
        <v>101144</v>
      </c>
      <c r="B5580" s="711" t="s">
        <v>7172</v>
      </c>
      <c r="C5580" s="711" t="s">
        <v>424</v>
      </c>
      <c r="D5580" s="711" t="s">
        <v>5883</v>
      </c>
      <c r="E5580" s="713">
        <v>9.41</v>
      </c>
    </row>
    <row r="5581" spans="1:5">
      <c r="A5581" s="712">
        <v>101145</v>
      </c>
      <c r="B5581" s="711" t="s">
        <v>7173</v>
      </c>
      <c r="C5581" s="711" t="s">
        <v>424</v>
      </c>
      <c r="D5581" s="711" t="s">
        <v>5883</v>
      </c>
      <c r="E5581" s="713">
        <v>8.99</v>
      </c>
    </row>
    <row r="5582" spans="1:5">
      <c r="A5582" s="712">
        <v>101146</v>
      </c>
      <c r="B5582" s="711" t="s">
        <v>7174</v>
      </c>
      <c r="C5582" s="711" t="s">
        <v>424</v>
      </c>
      <c r="D5582" s="711" t="s">
        <v>5883</v>
      </c>
      <c r="E5582" s="713">
        <v>8.17</v>
      </c>
    </row>
    <row r="5583" spans="1:5">
      <c r="A5583" s="712">
        <v>101147</v>
      </c>
      <c r="B5583" s="711" t="s">
        <v>7175</v>
      </c>
      <c r="C5583" s="711" t="s">
        <v>424</v>
      </c>
      <c r="D5583" s="711" t="s">
        <v>5883</v>
      </c>
      <c r="E5583" s="713">
        <v>8.69</v>
      </c>
    </row>
    <row r="5584" spans="1:5">
      <c r="A5584" s="712">
        <v>101148</v>
      </c>
      <c r="B5584" s="711" t="s">
        <v>7176</v>
      </c>
      <c r="C5584" s="711" t="s">
        <v>424</v>
      </c>
      <c r="D5584" s="711" t="s">
        <v>5883</v>
      </c>
      <c r="E5584" s="713">
        <v>9.0500000000000007</v>
      </c>
    </row>
    <row r="5585" spans="1:5">
      <c r="A5585" s="712">
        <v>101149</v>
      </c>
      <c r="B5585" s="711" t="s">
        <v>7177</v>
      </c>
      <c r="C5585" s="711" t="s">
        <v>424</v>
      </c>
      <c r="D5585" s="711" t="s">
        <v>5883</v>
      </c>
      <c r="E5585" s="713">
        <v>12.02</v>
      </c>
    </row>
    <row r="5586" spans="1:5">
      <c r="A5586" s="712">
        <v>101150</v>
      </c>
      <c r="B5586" s="711" t="s">
        <v>7178</v>
      </c>
      <c r="C5586" s="711" t="s">
        <v>424</v>
      </c>
      <c r="D5586" s="711" t="s">
        <v>5883</v>
      </c>
      <c r="E5586" s="713">
        <v>11.23</v>
      </c>
    </row>
    <row r="5587" spans="1:5">
      <c r="A5587" s="712">
        <v>101151</v>
      </c>
      <c r="B5587" s="711" t="s">
        <v>7179</v>
      </c>
      <c r="C5587" s="711" t="s">
        <v>424</v>
      </c>
      <c r="D5587" s="711" t="s">
        <v>5883</v>
      </c>
      <c r="E5587" s="713">
        <v>9.68</v>
      </c>
    </row>
    <row r="5588" spans="1:5">
      <c r="A5588" s="712">
        <v>101152</v>
      </c>
      <c r="B5588" s="711" t="s">
        <v>7180</v>
      </c>
      <c r="C5588" s="711" t="s">
        <v>424</v>
      </c>
      <c r="D5588" s="711" t="s">
        <v>5883</v>
      </c>
      <c r="E5588" s="713">
        <v>10.65</v>
      </c>
    </row>
    <row r="5589" spans="1:5">
      <c r="A5589" s="712">
        <v>101153</v>
      </c>
      <c r="B5589" s="711" t="s">
        <v>7181</v>
      </c>
      <c r="C5589" s="711" t="s">
        <v>424</v>
      </c>
      <c r="D5589" s="711" t="s">
        <v>5883</v>
      </c>
      <c r="E5589" s="713">
        <v>11.34</v>
      </c>
    </row>
    <row r="5590" spans="1:5">
      <c r="A5590" s="712">
        <v>101206</v>
      </c>
      <c r="B5590" s="711" t="s">
        <v>4442</v>
      </c>
      <c r="C5590" s="711" t="s">
        <v>424</v>
      </c>
      <c r="D5590" s="711" t="s">
        <v>5883</v>
      </c>
      <c r="E5590" s="713">
        <v>7.45</v>
      </c>
    </row>
    <row r="5591" spans="1:5">
      <c r="A5591" s="712">
        <v>101207</v>
      </c>
      <c r="B5591" s="711" t="s">
        <v>4443</v>
      </c>
      <c r="C5591" s="711" t="s">
        <v>424</v>
      </c>
      <c r="D5591" s="711" t="s">
        <v>5883</v>
      </c>
      <c r="E5591" s="713">
        <v>6.5</v>
      </c>
    </row>
    <row r="5592" spans="1:5">
      <c r="A5592" s="712">
        <v>101208</v>
      </c>
      <c r="B5592" s="711" t="s">
        <v>4444</v>
      </c>
      <c r="C5592" s="711" t="s">
        <v>424</v>
      </c>
      <c r="D5592" s="711" t="s">
        <v>5883</v>
      </c>
      <c r="E5592" s="713">
        <v>6.31</v>
      </c>
    </row>
    <row r="5593" spans="1:5">
      <c r="A5593" s="712">
        <v>101209</v>
      </c>
      <c r="B5593" s="711" t="s">
        <v>4445</v>
      </c>
      <c r="C5593" s="711" t="s">
        <v>424</v>
      </c>
      <c r="D5593" s="711" t="s">
        <v>5883</v>
      </c>
      <c r="E5593" s="713">
        <v>5.85</v>
      </c>
    </row>
    <row r="5594" spans="1:5">
      <c r="A5594" s="712">
        <v>101210</v>
      </c>
      <c r="B5594" s="711" t="s">
        <v>4446</v>
      </c>
      <c r="C5594" s="711" t="s">
        <v>424</v>
      </c>
      <c r="D5594" s="711" t="s">
        <v>5883</v>
      </c>
      <c r="E5594" s="713">
        <v>10.52</v>
      </c>
    </row>
    <row r="5595" spans="1:5">
      <c r="A5595" s="712">
        <v>101211</v>
      </c>
      <c r="B5595" s="711" t="s">
        <v>4447</v>
      </c>
      <c r="C5595" s="711" t="s">
        <v>424</v>
      </c>
      <c r="D5595" s="711" t="s">
        <v>5883</v>
      </c>
      <c r="E5595" s="713">
        <v>11.29</v>
      </c>
    </row>
    <row r="5596" spans="1:5">
      <c r="A5596" s="712">
        <v>101212</v>
      </c>
      <c r="B5596" s="711" t="s">
        <v>4448</v>
      </c>
      <c r="C5596" s="711" t="s">
        <v>424</v>
      </c>
      <c r="D5596" s="711" t="s">
        <v>5883</v>
      </c>
      <c r="E5596" s="713">
        <v>13.16</v>
      </c>
    </row>
    <row r="5597" spans="1:5">
      <c r="A5597" s="712">
        <v>101213</v>
      </c>
      <c r="B5597" s="711" t="s">
        <v>4449</v>
      </c>
      <c r="C5597" s="711" t="s">
        <v>424</v>
      </c>
      <c r="D5597" s="711" t="s">
        <v>5883</v>
      </c>
      <c r="E5597" s="713">
        <v>14.68</v>
      </c>
    </row>
    <row r="5598" spans="1:5">
      <c r="A5598" s="712">
        <v>101214</v>
      </c>
      <c r="B5598" s="711" t="s">
        <v>4450</v>
      </c>
      <c r="C5598" s="711" t="s">
        <v>424</v>
      </c>
      <c r="D5598" s="711" t="s">
        <v>5883</v>
      </c>
      <c r="E5598" s="713">
        <v>17.809999999999999</v>
      </c>
    </row>
    <row r="5599" spans="1:5">
      <c r="A5599" s="712">
        <v>101215</v>
      </c>
      <c r="B5599" s="711" t="s">
        <v>4451</v>
      </c>
      <c r="C5599" s="711" t="s">
        <v>424</v>
      </c>
      <c r="D5599" s="711" t="s">
        <v>5883</v>
      </c>
      <c r="E5599" s="713">
        <v>10.050000000000001</v>
      </c>
    </row>
    <row r="5600" spans="1:5">
      <c r="A5600" s="712">
        <v>101216</v>
      </c>
      <c r="B5600" s="711" t="s">
        <v>4452</v>
      </c>
      <c r="C5600" s="711" t="s">
        <v>424</v>
      </c>
      <c r="D5600" s="711" t="s">
        <v>5883</v>
      </c>
      <c r="E5600" s="713">
        <v>10.57</v>
      </c>
    </row>
    <row r="5601" spans="1:5">
      <c r="A5601" s="712">
        <v>101217</v>
      </c>
      <c r="B5601" s="711" t="s">
        <v>4453</v>
      </c>
      <c r="C5601" s="711" t="s">
        <v>424</v>
      </c>
      <c r="D5601" s="711" t="s">
        <v>5883</v>
      </c>
      <c r="E5601" s="713">
        <v>12.28</v>
      </c>
    </row>
    <row r="5602" spans="1:5">
      <c r="A5602" s="712">
        <v>101218</v>
      </c>
      <c r="B5602" s="711" t="s">
        <v>4454</v>
      </c>
      <c r="C5602" s="711" t="s">
        <v>424</v>
      </c>
      <c r="D5602" s="711" t="s">
        <v>5883</v>
      </c>
      <c r="E5602" s="713">
        <v>13.05</v>
      </c>
    </row>
    <row r="5603" spans="1:5">
      <c r="A5603" s="712">
        <v>101219</v>
      </c>
      <c r="B5603" s="711" t="s">
        <v>4455</v>
      </c>
      <c r="C5603" s="711" t="s">
        <v>424</v>
      </c>
      <c r="D5603" s="711" t="s">
        <v>5883</v>
      </c>
      <c r="E5603" s="713">
        <v>15.85</v>
      </c>
    </row>
    <row r="5604" spans="1:5">
      <c r="A5604" s="712">
        <v>101220</v>
      </c>
      <c r="B5604" s="711" t="s">
        <v>4456</v>
      </c>
      <c r="C5604" s="711" t="s">
        <v>424</v>
      </c>
      <c r="D5604" s="711" t="s">
        <v>5883</v>
      </c>
      <c r="E5604" s="713">
        <v>9.89</v>
      </c>
    </row>
    <row r="5605" spans="1:5">
      <c r="A5605" s="712">
        <v>101221</v>
      </c>
      <c r="B5605" s="711" t="s">
        <v>4457</v>
      </c>
      <c r="C5605" s="711" t="s">
        <v>424</v>
      </c>
      <c r="D5605" s="711" t="s">
        <v>5883</v>
      </c>
      <c r="E5605" s="713">
        <v>10.49</v>
      </c>
    </row>
    <row r="5606" spans="1:5">
      <c r="A5606" s="712">
        <v>101222</v>
      </c>
      <c r="B5606" s="711" t="s">
        <v>4458</v>
      </c>
      <c r="C5606" s="711" t="s">
        <v>424</v>
      </c>
      <c r="D5606" s="711" t="s">
        <v>5883</v>
      </c>
      <c r="E5606" s="713">
        <v>12.2</v>
      </c>
    </row>
    <row r="5607" spans="1:5">
      <c r="A5607" s="712">
        <v>101223</v>
      </c>
      <c r="B5607" s="711" t="s">
        <v>4459</v>
      </c>
      <c r="C5607" s="711" t="s">
        <v>424</v>
      </c>
      <c r="D5607" s="711" t="s">
        <v>5883</v>
      </c>
      <c r="E5607" s="713">
        <v>13.56</v>
      </c>
    </row>
    <row r="5608" spans="1:5">
      <c r="A5608" s="712">
        <v>101224</v>
      </c>
      <c r="B5608" s="711" t="s">
        <v>4460</v>
      </c>
      <c r="C5608" s="711" t="s">
        <v>424</v>
      </c>
      <c r="D5608" s="711" t="s">
        <v>5883</v>
      </c>
      <c r="E5608" s="713">
        <v>17.010000000000002</v>
      </c>
    </row>
    <row r="5609" spans="1:5">
      <c r="A5609" s="712">
        <v>101225</v>
      </c>
      <c r="B5609" s="711" t="s">
        <v>4461</v>
      </c>
      <c r="C5609" s="711" t="s">
        <v>424</v>
      </c>
      <c r="D5609" s="711" t="s">
        <v>5883</v>
      </c>
      <c r="E5609" s="713">
        <v>9.06</v>
      </c>
    </row>
    <row r="5610" spans="1:5">
      <c r="A5610" s="712">
        <v>101226</v>
      </c>
      <c r="B5610" s="711" t="s">
        <v>4462</v>
      </c>
      <c r="C5610" s="711" t="s">
        <v>424</v>
      </c>
      <c r="D5610" s="711" t="s">
        <v>5883</v>
      </c>
      <c r="E5610" s="713">
        <v>9.58</v>
      </c>
    </row>
    <row r="5611" spans="1:5">
      <c r="A5611" s="712">
        <v>101227</v>
      </c>
      <c r="B5611" s="711" t="s">
        <v>4463</v>
      </c>
      <c r="C5611" s="711" t="s">
        <v>424</v>
      </c>
      <c r="D5611" s="711" t="s">
        <v>5883</v>
      </c>
      <c r="E5611" s="713">
        <v>11.1</v>
      </c>
    </row>
    <row r="5612" spans="1:5">
      <c r="A5612" s="712">
        <v>101228</v>
      </c>
      <c r="B5612" s="711" t="s">
        <v>4464</v>
      </c>
      <c r="C5612" s="711" t="s">
        <v>424</v>
      </c>
      <c r="D5612" s="711" t="s">
        <v>5883</v>
      </c>
      <c r="E5612" s="713">
        <v>11.89</v>
      </c>
    </row>
    <row r="5613" spans="1:5">
      <c r="A5613" s="712">
        <v>101229</v>
      </c>
      <c r="B5613" s="711" t="s">
        <v>4465</v>
      </c>
      <c r="C5613" s="711" t="s">
        <v>424</v>
      </c>
      <c r="D5613" s="711" t="s">
        <v>5883</v>
      </c>
      <c r="E5613" s="713">
        <v>14.98</v>
      </c>
    </row>
    <row r="5614" spans="1:5">
      <c r="A5614" s="712">
        <v>101230</v>
      </c>
      <c r="B5614" s="711" t="s">
        <v>4466</v>
      </c>
      <c r="C5614" s="711" t="s">
        <v>424</v>
      </c>
      <c r="D5614" s="711" t="s">
        <v>5883</v>
      </c>
      <c r="E5614" s="713">
        <v>6.58</v>
      </c>
    </row>
    <row r="5615" spans="1:5">
      <c r="A5615" s="712">
        <v>101231</v>
      </c>
      <c r="B5615" s="711" t="s">
        <v>4467</v>
      </c>
      <c r="C5615" s="711" t="s">
        <v>424</v>
      </c>
      <c r="D5615" s="711" t="s">
        <v>5883</v>
      </c>
      <c r="E5615" s="713">
        <v>6.23</v>
      </c>
    </row>
    <row r="5616" spans="1:5">
      <c r="A5616" s="712">
        <v>101232</v>
      </c>
      <c r="B5616" s="711" t="s">
        <v>4468</v>
      </c>
      <c r="C5616" s="711" t="s">
        <v>424</v>
      </c>
      <c r="D5616" s="711" t="s">
        <v>5883</v>
      </c>
      <c r="E5616" s="713">
        <v>5.66</v>
      </c>
    </row>
    <row r="5617" spans="1:5">
      <c r="A5617" s="712">
        <v>101233</v>
      </c>
      <c r="B5617" s="711" t="s">
        <v>4469</v>
      </c>
      <c r="C5617" s="711" t="s">
        <v>424</v>
      </c>
      <c r="D5617" s="711" t="s">
        <v>5883</v>
      </c>
      <c r="E5617" s="713">
        <v>5.21</v>
      </c>
    </row>
    <row r="5618" spans="1:5">
      <c r="A5618" s="712">
        <v>101234</v>
      </c>
      <c r="B5618" s="711" t="s">
        <v>4470</v>
      </c>
      <c r="C5618" s="711" t="s">
        <v>424</v>
      </c>
      <c r="D5618" s="711" t="s">
        <v>5883</v>
      </c>
      <c r="E5618" s="713">
        <v>10.25</v>
      </c>
    </row>
    <row r="5619" spans="1:5">
      <c r="A5619" s="712">
        <v>101235</v>
      </c>
      <c r="B5619" s="711" t="s">
        <v>4471</v>
      </c>
      <c r="C5619" s="711" t="s">
        <v>424</v>
      </c>
      <c r="D5619" s="711" t="s">
        <v>5883</v>
      </c>
      <c r="E5619" s="713">
        <v>10.84</v>
      </c>
    </row>
    <row r="5620" spans="1:5">
      <c r="A5620" s="712">
        <v>101236</v>
      </c>
      <c r="B5620" s="711" t="s">
        <v>4472</v>
      </c>
      <c r="C5620" s="711" t="s">
        <v>424</v>
      </c>
      <c r="D5620" s="711" t="s">
        <v>5883</v>
      </c>
      <c r="E5620" s="713">
        <v>12.62</v>
      </c>
    </row>
    <row r="5621" spans="1:5">
      <c r="A5621" s="712">
        <v>101237</v>
      </c>
      <c r="B5621" s="711" t="s">
        <v>4473</v>
      </c>
      <c r="C5621" s="711" t="s">
        <v>424</v>
      </c>
      <c r="D5621" s="711" t="s">
        <v>5883</v>
      </c>
      <c r="E5621" s="713">
        <v>13.5</v>
      </c>
    </row>
    <row r="5622" spans="1:5">
      <c r="A5622" s="712">
        <v>101238</v>
      </c>
      <c r="B5622" s="711" t="s">
        <v>4474</v>
      </c>
      <c r="C5622" s="711" t="s">
        <v>424</v>
      </c>
      <c r="D5622" s="711" t="s">
        <v>5883</v>
      </c>
      <c r="E5622" s="713">
        <v>17.059999999999999</v>
      </c>
    </row>
    <row r="5623" spans="1:5">
      <c r="A5623" s="712">
        <v>101239</v>
      </c>
      <c r="B5623" s="711" t="s">
        <v>4475</v>
      </c>
      <c r="C5623" s="711" t="s">
        <v>424</v>
      </c>
      <c r="D5623" s="711" t="s">
        <v>5883</v>
      </c>
      <c r="E5623" s="713">
        <v>9.0299999999999994</v>
      </c>
    </row>
    <row r="5624" spans="1:5">
      <c r="A5624" s="712">
        <v>101240</v>
      </c>
      <c r="B5624" s="711" t="s">
        <v>4476</v>
      </c>
      <c r="C5624" s="711" t="s">
        <v>424</v>
      </c>
      <c r="D5624" s="711" t="s">
        <v>5883</v>
      </c>
      <c r="E5624" s="713">
        <v>9.57</v>
      </c>
    </row>
    <row r="5625" spans="1:5">
      <c r="A5625" s="712">
        <v>101241</v>
      </c>
      <c r="B5625" s="711" t="s">
        <v>4477</v>
      </c>
      <c r="C5625" s="711" t="s">
        <v>424</v>
      </c>
      <c r="D5625" s="711" t="s">
        <v>5883</v>
      </c>
      <c r="E5625" s="713">
        <v>11.17</v>
      </c>
    </row>
    <row r="5626" spans="1:5">
      <c r="A5626" s="712">
        <v>101242</v>
      </c>
      <c r="B5626" s="711" t="s">
        <v>4478</v>
      </c>
      <c r="C5626" s="711" t="s">
        <v>424</v>
      </c>
      <c r="D5626" s="711" t="s">
        <v>5883</v>
      </c>
      <c r="E5626" s="713">
        <v>12.45</v>
      </c>
    </row>
    <row r="5627" spans="1:5">
      <c r="A5627" s="712">
        <v>101243</v>
      </c>
      <c r="B5627" s="711" t="s">
        <v>4479</v>
      </c>
      <c r="C5627" s="711" t="s">
        <v>424</v>
      </c>
      <c r="D5627" s="711" t="s">
        <v>5883</v>
      </c>
      <c r="E5627" s="713">
        <v>15.15</v>
      </c>
    </row>
    <row r="5628" spans="1:5">
      <c r="A5628" s="712">
        <v>101244</v>
      </c>
      <c r="B5628" s="711" t="s">
        <v>4480</v>
      </c>
      <c r="C5628" s="711" t="s">
        <v>424</v>
      </c>
      <c r="D5628" s="711" t="s">
        <v>5883</v>
      </c>
      <c r="E5628" s="713">
        <v>9.5</v>
      </c>
    </row>
    <row r="5629" spans="1:5">
      <c r="A5629" s="712">
        <v>101245</v>
      </c>
      <c r="B5629" s="711" t="s">
        <v>4481</v>
      </c>
      <c r="C5629" s="711" t="s">
        <v>424</v>
      </c>
      <c r="D5629" s="711" t="s">
        <v>5883</v>
      </c>
      <c r="E5629" s="713">
        <v>10.09</v>
      </c>
    </row>
    <row r="5630" spans="1:5">
      <c r="A5630" s="712">
        <v>101246</v>
      </c>
      <c r="B5630" s="711" t="s">
        <v>4482</v>
      </c>
      <c r="C5630" s="711" t="s">
        <v>424</v>
      </c>
      <c r="D5630" s="711" t="s">
        <v>5883</v>
      </c>
      <c r="E5630" s="713">
        <v>11.74</v>
      </c>
    </row>
    <row r="5631" spans="1:5">
      <c r="A5631" s="712">
        <v>101247</v>
      </c>
      <c r="B5631" s="711" t="s">
        <v>4483</v>
      </c>
      <c r="C5631" s="711" t="s">
        <v>424</v>
      </c>
      <c r="D5631" s="711" t="s">
        <v>5883</v>
      </c>
      <c r="E5631" s="713">
        <v>13.02</v>
      </c>
    </row>
    <row r="5632" spans="1:5">
      <c r="A5632" s="712">
        <v>101248</v>
      </c>
      <c r="B5632" s="711" t="s">
        <v>4484</v>
      </c>
      <c r="C5632" s="711" t="s">
        <v>424</v>
      </c>
      <c r="D5632" s="711" t="s">
        <v>5883</v>
      </c>
      <c r="E5632" s="713">
        <v>16.32</v>
      </c>
    </row>
    <row r="5633" spans="1:5">
      <c r="A5633" s="712">
        <v>101249</v>
      </c>
      <c r="B5633" s="711" t="s">
        <v>4485</v>
      </c>
      <c r="C5633" s="711" t="s">
        <v>424</v>
      </c>
      <c r="D5633" s="711" t="s">
        <v>5883</v>
      </c>
      <c r="E5633" s="713">
        <v>8.27</v>
      </c>
    </row>
    <row r="5634" spans="1:5">
      <c r="A5634" s="712">
        <v>101250</v>
      </c>
      <c r="B5634" s="711" t="s">
        <v>4486</v>
      </c>
      <c r="C5634" s="711" t="s">
        <v>424</v>
      </c>
      <c r="D5634" s="711" t="s">
        <v>5883</v>
      </c>
      <c r="E5634" s="713">
        <v>9.17</v>
      </c>
    </row>
    <row r="5635" spans="1:5">
      <c r="A5635" s="712">
        <v>101251</v>
      </c>
      <c r="B5635" s="711" t="s">
        <v>4487</v>
      </c>
      <c r="C5635" s="711" t="s">
        <v>424</v>
      </c>
      <c r="D5635" s="711" t="s">
        <v>5883</v>
      </c>
      <c r="E5635" s="713">
        <v>10.47</v>
      </c>
    </row>
    <row r="5636" spans="1:5">
      <c r="A5636" s="712">
        <v>101252</v>
      </c>
      <c r="B5636" s="711" t="s">
        <v>4488</v>
      </c>
      <c r="C5636" s="711" t="s">
        <v>424</v>
      </c>
      <c r="D5636" s="711" t="s">
        <v>5883</v>
      </c>
      <c r="E5636" s="713">
        <v>11.39</v>
      </c>
    </row>
    <row r="5637" spans="1:5">
      <c r="A5637" s="712">
        <v>101253</v>
      </c>
      <c r="B5637" s="711" t="s">
        <v>4489</v>
      </c>
      <c r="C5637" s="711" t="s">
        <v>424</v>
      </c>
      <c r="D5637" s="711" t="s">
        <v>5883</v>
      </c>
      <c r="E5637" s="713">
        <v>14.35</v>
      </c>
    </row>
    <row r="5638" spans="1:5">
      <c r="A5638" s="712">
        <v>101254</v>
      </c>
      <c r="B5638" s="711" t="s">
        <v>4490</v>
      </c>
      <c r="C5638" s="711" t="s">
        <v>424</v>
      </c>
      <c r="D5638" s="711" t="s">
        <v>5883</v>
      </c>
      <c r="E5638" s="713">
        <v>7.43</v>
      </c>
    </row>
    <row r="5639" spans="1:5">
      <c r="A5639" s="712">
        <v>101255</v>
      </c>
      <c r="B5639" s="711" t="s">
        <v>4491</v>
      </c>
      <c r="C5639" s="711" t="s">
        <v>424</v>
      </c>
      <c r="D5639" s="711" t="s">
        <v>5883</v>
      </c>
      <c r="E5639" s="713">
        <v>6.61</v>
      </c>
    </row>
    <row r="5640" spans="1:5">
      <c r="A5640" s="712">
        <v>101256</v>
      </c>
      <c r="B5640" s="711" t="s">
        <v>4492</v>
      </c>
      <c r="C5640" s="711" t="s">
        <v>424</v>
      </c>
      <c r="D5640" s="711" t="s">
        <v>5883</v>
      </c>
      <c r="E5640" s="713">
        <v>11.47</v>
      </c>
    </row>
    <row r="5641" spans="1:5">
      <c r="A5641" s="712">
        <v>101257</v>
      </c>
      <c r="B5641" s="711" t="s">
        <v>4493</v>
      </c>
      <c r="C5641" s="711" t="s">
        <v>424</v>
      </c>
      <c r="D5641" s="711" t="s">
        <v>5883</v>
      </c>
      <c r="E5641" s="713">
        <v>12.13</v>
      </c>
    </row>
    <row r="5642" spans="1:5">
      <c r="A5642" s="712">
        <v>101258</v>
      </c>
      <c r="B5642" s="711" t="s">
        <v>4494</v>
      </c>
      <c r="C5642" s="711" t="s">
        <v>424</v>
      </c>
      <c r="D5642" s="711" t="s">
        <v>5883</v>
      </c>
      <c r="E5642" s="713">
        <v>14.06</v>
      </c>
    </row>
    <row r="5643" spans="1:5">
      <c r="A5643" s="712">
        <v>101259</v>
      </c>
      <c r="B5643" s="711" t="s">
        <v>4495</v>
      </c>
      <c r="C5643" s="711" t="s">
        <v>424</v>
      </c>
      <c r="D5643" s="711" t="s">
        <v>5883</v>
      </c>
      <c r="E5643" s="713">
        <v>15.6</v>
      </c>
    </row>
    <row r="5644" spans="1:5">
      <c r="A5644" s="712">
        <v>101260</v>
      </c>
      <c r="B5644" s="711" t="s">
        <v>4496</v>
      </c>
      <c r="C5644" s="711" t="s">
        <v>424</v>
      </c>
      <c r="D5644" s="711" t="s">
        <v>5883</v>
      </c>
      <c r="E5644" s="713">
        <v>19.489999999999998</v>
      </c>
    </row>
    <row r="5645" spans="1:5">
      <c r="A5645" s="712">
        <v>101261</v>
      </c>
      <c r="B5645" s="711" t="s">
        <v>4497</v>
      </c>
      <c r="C5645" s="711" t="s">
        <v>424</v>
      </c>
      <c r="D5645" s="711" t="s">
        <v>5883</v>
      </c>
      <c r="E5645" s="713">
        <v>10.87</v>
      </c>
    </row>
    <row r="5646" spans="1:5">
      <c r="A5646" s="712">
        <v>101262</v>
      </c>
      <c r="B5646" s="711" t="s">
        <v>4498</v>
      </c>
      <c r="C5646" s="711" t="s">
        <v>424</v>
      </c>
      <c r="D5646" s="711" t="s">
        <v>5883</v>
      </c>
      <c r="E5646" s="713">
        <v>11.52</v>
      </c>
    </row>
    <row r="5647" spans="1:5">
      <c r="A5647" s="712">
        <v>101263</v>
      </c>
      <c r="B5647" s="711" t="s">
        <v>4499</v>
      </c>
      <c r="C5647" s="711" t="s">
        <v>424</v>
      </c>
      <c r="D5647" s="711" t="s">
        <v>5883</v>
      </c>
      <c r="E5647" s="713">
        <v>13.33</v>
      </c>
    </row>
    <row r="5648" spans="1:5">
      <c r="A5648" s="712">
        <v>101264</v>
      </c>
      <c r="B5648" s="711" t="s">
        <v>4500</v>
      </c>
      <c r="C5648" s="711" t="s">
        <v>424</v>
      </c>
      <c r="D5648" s="711" t="s">
        <v>5883</v>
      </c>
      <c r="E5648" s="713">
        <v>14.75</v>
      </c>
    </row>
    <row r="5649" spans="1:5">
      <c r="A5649" s="712">
        <v>101265</v>
      </c>
      <c r="B5649" s="711" t="s">
        <v>4501</v>
      </c>
      <c r="C5649" s="711" t="s">
        <v>424</v>
      </c>
      <c r="D5649" s="711" t="s">
        <v>5883</v>
      </c>
      <c r="E5649" s="713">
        <v>18.399999999999999</v>
      </c>
    </row>
    <row r="5650" spans="1:5">
      <c r="A5650" s="712">
        <v>101266</v>
      </c>
      <c r="B5650" s="711" t="s">
        <v>4502</v>
      </c>
      <c r="C5650" s="711" t="s">
        <v>424</v>
      </c>
      <c r="D5650" s="711" t="s">
        <v>5883</v>
      </c>
      <c r="E5650" s="713">
        <v>6.63</v>
      </c>
    </row>
    <row r="5651" spans="1:5">
      <c r="A5651" s="712">
        <v>101267</v>
      </c>
      <c r="B5651" s="711" t="s">
        <v>4503</v>
      </c>
      <c r="C5651" s="711" t="s">
        <v>424</v>
      </c>
      <c r="D5651" s="711" t="s">
        <v>5883</v>
      </c>
      <c r="E5651" s="713">
        <v>6.34</v>
      </c>
    </row>
    <row r="5652" spans="1:5">
      <c r="A5652" s="712">
        <v>101268</v>
      </c>
      <c r="B5652" s="711" t="s">
        <v>4504</v>
      </c>
      <c r="C5652" s="711" t="s">
        <v>424</v>
      </c>
      <c r="D5652" s="711" t="s">
        <v>5883</v>
      </c>
      <c r="E5652" s="713">
        <v>10.47</v>
      </c>
    </row>
    <row r="5653" spans="1:5">
      <c r="A5653" s="712">
        <v>101269</v>
      </c>
      <c r="B5653" s="711" t="s">
        <v>4505</v>
      </c>
      <c r="C5653" s="711" t="s">
        <v>424</v>
      </c>
      <c r="D5653" s="711" t="s">
        <v>5883</v>
      </c>
      <c r="E5653" s="713">
        <v>11.63</v>
      </c>
    </row>
    <row r="5654" spans="1:5">
      <c r="A5654" s="712">
        <v>101270</v>
      </c>
      <c r="B5654" s="711" t="s">
        <v>4506</v>
      </c>
      <c r="C5654" s="711" t="s">
        <v>424</v>
      </c>
      <c r="D5654" s="711" t="s">
        <v>5883</v>
      </c>
      <c r="E5654" s="713">
        <v>13.48</v>
      </c>
    </row>
    <row r="5655" spans="1:5">
      <c r="A5655" s="712">
        <v>101271</v>
      </c>
      <c r="B5655" s="711" t="s">
        <v>4507</v>
      </c>
      <c r="C5655" s="711" t="s">
        <v>424</v>
      </c>
      <c r="D5655" s="711" t="s">
        <v>5883</v>
      </c>
      <c r="E5655" s="713">
        <v>14.93</v>
      </c>
    </row>
    <row r="5656" spans="1:5">
      <c r="A5656" s="712">
        <v>101272</v>
      </c>
      <c r="B5656" s="711" t="s">
        <v>4508</v>
      </c>
      <c r="C5656" s="711" t="s">
        <v>424</v>
      </c>
      <c r="D5656" s="711" t="s">
        <v>5883</v>
      </c>
      <c r="E5656" s="713">
        <v>18.64</v>
      </c>
    </row>
    <row r="5657" spans="1:5">
      <c r="A5657" s="712">
        <v>101273</v>
      </c>
      <c r="B5657" s="711" t="s">
        <v>4509</v>
      </c>
      <c r="C5657" s="711" t="s">
        <v>424</v>
      </c>
      <c r="D5657" s="711" t="s">
        <v>5883</v>
      </c>
      <c r="E5657" s="713">
        <v>10.01</v>
      </c>
    </row>
    <row r="5658" spans="1:5">
      <c r="A5658" s="712">
        <v>101274</v>
      </c>
      <c r="B5658" s="711" t="s">
        <v>4510</v>
      </c>
      <c r="C5658" s="711" t="s">
        <v>424</v>
      </c>
      <c r="D5658" s="711" t="s">
        <v>5883</v>
      </c>
      <c r="E5658" s="713">
        <v>11.04</v>
      </c>
    </row>
    <row r="5659" spans="1:5">
      <c r="A5659" s="712">
        <v>101275</v>
      </c>
      <c r="B5659" s="711" t="s">
        <v>4511</v>
      </c>
      <c r="C5659" s="711" t="s">
        <v>424</v>
      </c>
      <c r="D5659" s="711" t="s">
        <v>5883</v>
      </c>
      <c r="E5659" s="713">
        <v>12.81</v>
      </c>
    </row>
    <row r="5660" spans="1:5">
      <c r="A5660" s="712">
        <v>101276</v>
      </c>
      <c r="B5660" s="711" t="s">
        <v>4512</v>
      </c>
      <c r="C5660" s="711" t="s">
        <v>424</v>
      </c>
      <c r="D5660" s="711" t="s">
        <v>5883</v>
      </c>
      <c r="E5660" s="713">
        <v>14.16</v>
      </c>
    </row>
    <row r="5661" spans="1:5">
      <c r="A5661" s="712">
        <v>101277</v>
      </c>
      <c r="B5661" s="711" t="s">
        <v>4513</v>
      </c>
      <c r="C5661" s="711" t="s">
        <v>424</v>
      </c>
      <c r="D5661" s="711" t="s">
        <v>5883</v>
      </c>
      <c r="E5661" s="713">
        <v>18.07</v>
      </c>
    </row>
    <row r="5662" spans="1:5">
      <c r="A5662" s="712">
        <v>72915</v>
      </c>
      <c r="B5662" s="711" t="s">
        <v>4514</v>
      </c>
      <c r="C5662" s="711" t="s">
        <v>424</v>
      </c>
      <c r="D5662" s="711" t="s">
        <v>5883</v>
      </c>
      <c r="E5662" s="713">
        <v>9.4600000000000009</v>
      </c>
    </row>
    <row r="5663" spans="1:5">
      <c r="A5663" s="712">
        <v>72917</v>
      </c>
      <c r="B5663" s="711" t="s">
        <v>4515</v>
      </c>
      <c r="C5663" s="711" t="s">
        <v>424</v>
      </c>
      <c r="D5663" s="711" t="s">
        <v>5883</v>
      </c>
      <c r="E5663" s="713">
        <v>10.81</v>
      </c>
    </row>
    <row r="5664" spans="1:5">
      <c r="A5664" s="712">
        <v>72918</v>
      </c>
      <c r="B5664" s="711" t="s">
        <v>4516</v>
      </c>
      <c r="C5664" s="711" t="s">
        <v>424</v>
      </c>
      <c r="D5664" s="711" t="s">
        <v>5883</v>
      </c>
      <c r="E5664" s="713">
        <v>12.61</v>
      </c>
    </row>
    <row r="5665" spans="1:5">
      <c r="A5665" s="712" t="s">
        <v>4517</v>
      </c>
      <c r="B5665" s="711" t="s">
        <v>4518</v>
      </c>
      <c r="C5665" s="711" t="s">
        <v>424</v>
      </c>
      <c r="D5665" s="711" t="s">
        <v>5942</v>
      </c>
      <c r="E5665" s="713">
        <v>156.19999999999999</v>
      </c>
    </row>
    <row r="5666" spans="1:5">
      <c r="A5666" s="712" t="s">
        <v>4517</v>
      </c>
      <c r="B5666" s="711" t="s">
        <v>4518</v>
      </c>
      <c r="C5666" s="711" t="s">
        <v>424</v>
      </c>
      <c r="D5666" s="711" t="s">
        <v>5942</v>
      </c>
      <c r="E5666" s="713">
        <v>156.19999999999999</v>
      </c>
    </row>
    <row r="5667" spans="1:5">
      <c r="A5667" s="712" t="s">
        <v>4519</v>
      </c>
      <c r="B5667" s="711" t="s">
        <v>4520</v>
      </c>
      <c r="C5667" s="711" t="s">
        <v>424</v>
      </c>
      <c r="D5667" s="711" t="s">
        <v>5942</v>
      </c>
      <c r="E5667" s="713">
        <v>234.3</v>
      </c>
    </row>
    <row r="5668" spans="1:5">
      <c r="A5668" s="712" t="s">
        <v>4519</v>
      </c>
      <c r="B5668" s="711" t="s">
        <v>4520</v>
      </c>
      <c r="C5668" s="711" t="s">
        <v>424</v>
      </c>
      <c r="D5668" s="711" t="s">
        <v>5942</v>
      </c>
      <c r="E5668" s="713">
        <v>234.3</v>
      </c>
    </row>
    <row r="5669" spans="1:5">
      <c r="A5669" s="712">
        <v>83343</v>
      </c>
      <c r="B5669" s="711" t="s">
        <v>4521</v>
      </c>
      <c r="C5669" s="711" t="s">
        <v>424</v>
      </c>
      <c r="D5669" s="711" t="s">
        <v>5883</v>
      </c>
      <c r="E5669" s="713">
        <v>11.8</v>
      </c>
    </row>
    <row r="5670" spans="1:5">
      <c r="A5670" s="712">
        <v>83343</v>
      </c>
      <c r="B5670" s="711" t="s">
        <v>4521</v>
      </c>
      <c r="C5670" s="711" t="s">
        <v>424</v>
      </c>
      <c r="D5670" s="711" t="s">
        <v>5883</v>
      </c>
      <c r="E5670" s="713">
        <v>11.8</v>
      </c>
    </row>
    <row r="5671" spans="1:5" ht="67.5">
      <c r="A5671" s="712">
        <v>90082</v>
      </c>
      <c r="B5671" s="770" t="s">
        <v>5874</v>
      </c>
      <c r="C5671" s="711" t="s">
        <v>424</v>
      </c>
      <c r="D5671" s="711" t="s">
        <v>5883</v>
      </c>
      <c r="E5671" s="713">
        <v>7.46</v>
      </c>
    </row>
    <row r="5672" spans="1:5">
      <c r="A5672" s="712">
        <v>90082</v>
      </c>
      <c r="B5672" s="711" t="s">
        <v>5874</v>
      </c>
      <c r="C5672" s="711" t="s">
        <v>424</v>
      </c>
      <c r="D5672" s="711" t="s">
        <v>5883</v>
      </c>
      <c r="E5672" s="713">
        <v>7.46</v>
      </c>
    </row>
    <row r="5673" spans="1:5">
      <c r="A5673" s="712">
        <v>90084</v>
      </c>
      <c r="B5673" s="711" t="s">
        <v>7182</v>
      </c>
      <c r="C5673" s="711" t="s">
        <v>424</v>
      </c>
      <c r="D5673" s="711" t="s">
        <v>5883</v>
      </c>
      <c r="E5673" s="713">
        <v>7.26</v>
      </c>
    </row>
    <row r="5674" spans="1:5">
      <c r="A5674" s="712">
        <v>90084</v>
      </c>
      <c r="B5674" s="711" t="s">
        <v>7182</v>
      </c>
      <c r="C5674" s="711" t="s">
        <v>424</v>
      </c>
      <c r="D5674" s="711" t="s">
        <v>5883</v>
      </c>
      <c r="E5674" s="713">
        <v>7.26</v>
      </c>
    </row>
    <row r="5675" spans="1:5">
      <c r="A5675" s="712">
        <v>90085</v>
      </c>
      <c r="B5675" s="711" t="s">
        <v>7183</v>
      </c>
      <c r="C5675" s="711" t="s">
        <v>424</v>
      </c>
      <c r="D5675" s="711" t="s">
        <v>5883</v>
      </c>
      <c r="E5675" s="713">
        <v>6.82</v>
      </c>
    </row>
    <row r="5676" spans="1:5">
      <c r="A5676" s="712">
        <v>90085</v>
      </c>
      <c r="B5676" s="711" t="s">
        <v>7183</v>
      </c>
      <c r="C5676" s="711" t="s">
        <v>424</v>
      </c>
      <c r="D5676" s="711" t="s">
        <v>5883</v>
      </c>
      <c r="E5676" s="713">
        <v>6.82</v>
      </c>
    </row>
    <row r="5677" spans="1:5">
      <c r="A5677" s="712">
        <v>90086</v>
      </c>
      <c r="B5677" s="711" t="s">
        <v>7184</v>
      </c>
      <c r="C5677" s="711" t="s">
        <v>424</v>
      </c>
      <c r="D5677" s="711" t="s">
        <v>5883</v>
      </c>
      <c r="E5677" s="713">
        <v>6.9</v>
      </c>
    </row>
    <row r="5678" spans="1:5">
      <c r="A5678" s="712">
        <v>90086</v>
      </c>
      <c r="B5678" s="711" t="s">
        <v>7184</v>
      </c>
      <c r="C5678" s="711" t="s">
        <v>424</v>
      </c>
      <c r="D5678" s="711" t="s">
        <v>5883</v>
      </c>
      <c r="E5678" s="713">
        <v>6.9</v>
      </c>
    </row>
    <row r="5679" spans="1:5">
      <c r="A5679" s="712">
        <v>90087</v>
      </c>
      <c r="B5679" s="711" t="s">
        <v>7185</v>
      </c>
      <c r="C5679" s="711" t="s">
        <v>424</v>
      </c>
      <c r="D5679" s="711" t="s">
        <v>5883</v>
      </c>
      <c r="E5679" s="713">
        <v>5.93</v>
      </c>
    </row>
    <row r="5680" spans="1:5">
      <c r="A5680" s="712">
        <v>90087</v>
      </c>
      <c r="B5680" s="711" t="s">
        <v>7185</v>
      </c>
      <c r="C5680" s="711" t="s">
        <v>424</v>
      </c>
      <c r="D5680" s="711" t="s">
        <v>5883</v>
      </c>
      <c r="E5680" s="713">
        <v>5.93</v>
      </c>
    </row>
    <row r="5681" spans="1:5">
      <c r="A5681" s="712">
        <v>90088</v>
      </c>
      <c r="B5681" s="711" t="s">
        <v>7186</v>
      </c>
      <c r="C5681" s="711" t="s">
        <v>424</v>
      </c>
      <c r="D5681" s="711" t="s">
        <v>5883</v>
      </c>
      <c r="E5681" s="713">
        <v>6.05</v>
      </c>
    </row>
    <row r="5682" spans="1:5">
      <c r="A5682" s="712">
        <v>90088</v>
      </c>
      <c r="B5682" s="711" t="s">
        <v>7186</v>
      </c>
      <c r="C5682" s="711" t="s">
        <v>424</v>
      </c>
      <c r="D5682" s="711" t="s">
        <v>5883</v>
      </c>
      <c r="E5682" s="713">
        <v>6.05</v>
      </c>
    </row>
    <row r="5683" spans="1:5">
      <c r="A5683" s="712">
        <v>90090</v>
      </c>
      <c r="B5683" s="711" t="s">
        <v>7187</v>
      </c>
      <c r="C5683" s="711" t="s">
        <v>424</v>
      </c>
      <c r="D5683" s="711" t="s">
        <v>5883</v>
      </c>
      <c r="E5683" s="713">
        <v>5.8</v>
      </c>
    </row>
    <row r="5684" spans="1:5">
      <c r="A5684" s="712">
        <v>90090</v>
      </c>
      <c r="B5684" s="711" t="s">
        <v>7187</v>
      </c>
      <c r="C5684" s="711" t="s">
        <v>424</v>
      </c>
      <c r="D5684" s="711" t="s">
        <v>5883</v>
      </c>
      <c r="E5684" s="713">
        <v>5.8</v>
      </c>
    </row>
    <row r="5685" spans="1:5">
      <c r="A5685" s="712">
        <v>90091</v>
      </c>
      <c r="B5685" s="711" t="s">
        <v>7188</v>
      </c>
      <c r="C5685" s="711" t="s">
        <v>424</v>
      </c>
      <c r="D5685" s="711" t="s">
        <v>5883</v>
      </c>
      <c r="E5685" s="713">
        <v>4.45</v>
      </c>
    </row>
    <row r="5686" spans="1:5">
      <c r="A5686" s="712">
        <v>90091</v>
      </c>
      <c r="B5686" s="711" t="s">
        <v>7188</v>
      </c>
      <c r="C5686" s="711" t="s">
        <v>424</v>
      </c>
      <c r="D5686" s="711" t="s">
        <v>5883</v>
      </c>
      <c r="E5686" s="713">
        <v>4.45</v>
      </c>
    </row>
    <row r="5687" spans="1:5">
      <c r="A5687" s="712">
        <v>90092</v>
      </c>
      <c r="B5687" s="711" t="s">
        <v>7189</v>
      </c>
      <c r="C5687" s="711" t="s">
        <v>424</v>
      </c>
      <c r="D5687" s="711" t="s">
        <v>5883</v>
      </c>
      <c r="E5687" s="713">
        <v>4.32</v>
      </c>
    </row>
    <row r="5688" spans="1:5">
      <c r="A5688" s="712">
        <v>90092</v>
      </c>
      <c r="B5688" s="711" t="s">
        <v>7189</v>
      </c>
      <c r="C5688" s="711" t="s">
        <v>424</v>
      </c>
      <c r="D5688" s="711" t="s">
        <v>5883</v>
      </c>
      <c r="E5688" s="713">
        <v>4.32</v>
      </c>
    </row>
    <row r="5689" spans="1:5">
      <c r="A5689" s="712">
        <v>90093</v>
      </c>
      <c r="B5689" s="711" t="s">
        <v>7190</v>
      </c>
      <c r="C5689" s="711" t="s">
        <v>424</v>
      </c>
      <c r="D5689" s="711" t="s">
        <v>5883</v>
      </c>
      <c r="E5689" s="713">
        <v>4.0599999999999996</v>
      </c>
    </row>
    <row r="5690" spans="1:5">
      <c r="A5690" s="712">
        <v>90093</v>
      </c>
      <c r="B5690" s="711" t="s">
        <v>7190</v>
      </c>
      <c r="C5690" s="711" t="s">
        <v>424</v>
      </c>
      <c r="D5690" s="711" t="s">
        <v>5883</v>
      </c>
      <c r="E5690" s="713">
        <v>4.0599999999999996</v>
      </c>
    </row>
    <row r="5691" spans="1:5">
      <c r="A5691" s="712">
        <v>90094</v>
      </c>
      <c r="B5691" s="711" t="s">
        <v>7191</v>
      </c>
      <c r="C5691" s="711" t="s">
        <v>424</v>
      </c>
      <c r="D5691" s="711" t="s">
        <v>5883</v>
      </c>
      <c r="E5691" s="713">
        <v>4.1100000000000003</v>
      </c>
    </row>
    <row r="5692" spans="1:5">
      <c r="A5692" s="712">
        <v>90094</v>
      </c>
      <c r="B5692" s="711" t="s">
        <v>7191</v>
      </c>
      <c r="C5692" s="711" t="s">
        <v>424</v>
      </c>
      <c r="D5692" s="711" t="s">
        <v>5883</v>
      </c>
      <c r="E5692" s="713">
        <v>4.1100000000000003</v>
      </c>
    </row>
    <row r="5693" spans="1:5">
      <c r="A5693" s="712">
        <v>90095</v>
      </c>
      <c r="B5693" s="711" t="s">
        <v>7192</v>
      </c>
      <c r="C5693" s="711" t="s">
        <v>424</v>
      </c>
      <c r="D5693" s="711" t="s">
        <v>5883</v>
      </c>
      <c r="E5693" s="713">
        <v>3.54</v>
      </c>
    </row>
    <row r="5694" spans="1:5">
      <c r="A5694" s="712">
        <v>90095</v>
      </c>
      <c r="B5694" s="711" t="s">
        <v>7192</v>
      </c>
      <c r="C5694" s="711" t="s">
        <v>424</v>
      </c>
      <c r="D5694" s="711" t="s">
        <v>5883</v>
      </c>
      <c r="E5694" s="713">
        <v>3.54</v>
      </c>
    </row>
    <row r="5695" spans="1:5">
      <c r="A5695" s="712">
        <v>90096</v>
      </c>
      <c r="B5695" s="711" t="s">
        <v>7193</v>
      </c>
      <c r="C5695" s="711" t="s">
        <v>424</v>
      </c>
      <c r="D5695" s="711" t="s">
        <v>5883</v>
      </c>
      <c r="E5695" s="713">
        <v>3.61</v>
      </c>
    </row>
    <row r="5696" spans="1:5">
      <c r="A5696" s="712">
        <v>90096</v>
      </c>
      <c r="B5696" s="711" t="s">
        <v>7193</v>
      </c>
      <c r="C5696" s="711" t="s">
        <v>424</v>
      </c>
      <c r="D5696" s="711" t="s">
        <v>5883</v>
      </c>
      <c r="E5696" s="713">
        <v>3.61</v>
      </c>
    </row>
    <row r="5697" spans="1:5">
      <c r="A5697" s="712">
        <v>90098</v>
      </c>
      <c r="B5697" s="711" t="s">
        <v>7194</v>
      </c>
      <c r="C5697" s="711" t="s">
        <v>424</v>
      </c>
      <c r="D5697" s="711" t="s">
        <v>5883</v>
      </c>
      <c r="E5697" s="713">
        <v>3.46</v>
      </c>
    </row>
    <row r="5698" spans="1:5">
      <c r="A5698" s="712">
        <v>90098</v>
      </c>
      <c r="B5698" s="711" t="s">
        <v>7194</v>
      </c>
      <c r="C5698" s="711" t="s">
        <v>424</v>
      </c>
      <c r="D5698" s="711" t="s">
        <v>5883</v>
      </c>
      <c r="E5698" s="713">
        <v>3.46</v>
      </c>
    </row>
    <row r="5699" spans="1:5">
      <c r="A5699" s="712">
        <v>90099</v>
      </c>
      <c r="B5699" s="711" t="s">
        <v>7195</v>
      </c>
      <c r="C5699" s="711" t="s">
        <v>424</v>
      </c>
      <c r="D5699" s="711" t="s">
        <v>5883</v>
      </c>
      <c r="E5699" s="713">
        <v>9.98</v>
      </c>
    </row>
    <row r="5700" spans="1:5">
      <c r="A5700" s="712">
        <v>90099</v>
      </c>
      <c r="B5700" s="711" t="s">
        <v>7195</v>
      </c>
      <c r="C5700" s="711" t="s">
        <v>424</v>
      </c>
      <c r="D5700" s="711" t="s">
        <v>5883</v>
      </c>
      <c r="E5700" s="713">
        <v>9.98</v>
      </c>
    </row>
    <row r="5701" spans="1:5">
      <c r="A5701" s="712">
        <v>90100</v>
      </c>
      <c r="B5701" s="711" t="s">
        <v>7196</v>
      </c>
      <c r="C5701" s="711" t="s">
        <v>424</v>
      </c>
      <c r="D5701" s="711" t="s">
        <v>5883</v>
      </c>
      <c r="E5701" s="713">
        <v>8.48</v>
      </c>
    </row>
    <row r="5702" spans="1:5">
      <c r="A5702" s="712">
        <v>90100</v>
      </c>
      <c r="B5702" s="711" t="s">
        <v>7196</v>
      </c>
      <c r="C5702" s="711" t="s">
        <v>424</v>
      </c>
      <c r="D5702" s="711" t="s">
        <v>5883</v>
      </c>
      <c r="E5702" s="713">
        <v>8.48</v>
      </c>
    </row>
    <row r="5703" spans="1:5">
      <c r="A5703" s="712">
        <v>90101</v>
      </c>
      <c r="B5703" s="711" t="s">
        <v>7197</v>
      </c>
      <c r="C5703" s="711" t="s">
        <v>424</v>
      </c>
      <c r="D5703" s="711" t="s">
        <v>5883</v>
      </c>
      <c r="E5703" s="713">
        <v>8.3800000000000008</v>
      </c>
    </row>
    <row r="5704" spans="1:5">
      <c r="A5704" s="712">
        <v>90101</v>
      </c>
      <c r="B5704" s="711" t="s">
        <v>7197</v>
      </c>
      <c r="C5704" s="711" t="s">
        <v>424</v>
      </c>
      <c r="D5704" s="711" t="s">
        <v>5883</v>
      </c>
      <c r="E5704" s="713">
        <v>8.3800000000000008</v>
      </c>
    </row>
    <row r="5705" spans="1:5">
      <c r="A5705" s="712">
        <v>90102</v>
      </c>
      <c r="B5705" s="711" t="s">
        <v>7198</v>
      </c>
      <c r="C5705" s="711" t="s">
        <v>424</v>
      </c>
      <c r="D5705" s="711" t="s">
        <v>5883</v>
      </c>
      <c r="E5705" s="713">
        <v>7.61</v>
      </c>
    </row>
    <row r="5706" spans="1:5">
      <c r="A5706" s="712">
        <v>90102</v>
      </c>
      <c r="B5706" s="711" t="s">
        <v>7198</v>
      </c>
      <c r="C5706" s="711" t="s">
        <v>424</v>
      </c>
      <c r="D5706" s="711" t="s">
        <v>5883</v>
      </c>
      <c r="E5706" s="713">
        <v>7.61</v>
      </c>
    </row>
    <row r="5707" spans="1:5">
      <c r="A5707" s="712">
        <v>90105</v>
      </c>
      <c r="B5707" s="711" t="s">
        <v>7199</v>
      </c>
      <c r="C5707" s="711" t="s">
        <v>424</v>
      </c>
      <c r="D5707" s="711" t="s">
        <v>5883</v>
      </c>
      <c r="E5707" s="713">
        <v>5.95</v>
      </c>
    </row>
    <row r="5708" spans="1:5">
      <c r="A5708" s="712">
        <v>90105</v>
      </c>
      <c r="B5708" s="711" t="s">
        <v>7199</v>
      </c>
      <c r="C5708" s="711" t="s">
        <v>424</v>
      </c>
      <c r="D5708" s="711" t="s">
        <v>5883</v>
      </c>
      <c r="E5708" s="713">
        <v>5.95</v>
      </c>
    </row>
    <row r="5709" spans="1:5">
      <c r="A5709" s="712">
        <v>90106</v>
      </c>
      <c r="B5709" s="711" t="s">
        <v>7200</v>
      </c>
      <c r="C5709" s="711" t="s">
        <v>424</v>
      </c>
      <c r="D5709" s="711" t="s">
        <v>5883</v>
      </c>
      <c r="E5709" s="713">
        <v>5.07</v>
      </c>
    </row>
    <row r="5710" spans="1:5">
      <c r="A5710" s="712">
        <v>90106</v>
      </c>
      <c r="B5710" s="711" t="s">
        <v>7200</v>
      </c>
      <c r="C5710" s="711" t="s">
        <v>424</v>
      </c>
      <c r="D5710" s="711" t="s">
        <v>5883</v>
      </c>
      <c r="E5710" s="713">
        <v>5.07</v>
      </c>
    </row>
    <row r="5711" spans="1:5">
      <c r="A5711" s="712">
        <v>90107</v>
      </c>
      <c r="B5711" s="711" t="s">
        <v>7201</v>
      </c>
      <c r="C5711" s="711" t="s">
        <v>424</v>
      </c>
      <c r="D5711" s="711" t="s">
        <v>5883</v>
      </c>
      <c r="E5711" s="713">
        <v>4.99</v>
      </c>
    </row>
    <row r="5712" spans="1:5">
      <c r="A5712" s="712">
        <v>90107</v>
      </c>
      <c r="B5712" s="711" t="s">
        <v>7201</v>
      </c>
      <c r="C5712" s="711" t="s">
        <v>424</v>
      </c>
      <c r="D5712" s="711" t="s">
        <v>5883</v>
      </c>
      <c r="E5712" s="713">
        <v>4.99</v>
      </c>
    </row>
    <row r="5713" spans="1:5">
      <c r="A5713" s="712">
        <v>90108</v>
      </c>
      <c r="B5713" s="711" t="s">
        <v>7202</v>
      </c>
      <c r="C5713" s="711" t="s">
        <v>424</v>
      </c>
      <c r="D5713" s="711" t="s">
        <v>5883</v>
      </c>
      <c r="E5713" s="713">
        <v>4.54</v>
      </c>
    </row>
    <row r="5714" spans="1:5">
      <c r="A5714" s="712">
        <v>90108</v>
      </c>
      <c r="B5714" s="711" t="s">
        <v>7202</v>
      </c>
      <c r="C5714" s="711" t="s">
        <v>424</v>
      </c>
      <c r="D5714" s="711" t="s">
        <v>5883</v>
      </c>
      <c r="E5714" s="713">
        <v>4.54</v>
      </c>
    </row>
    <row r="5715" spans="1:5">
      <c r="A5715" s="712">
        <v>93358</v>
      </c>
      <c r="B5715" s="711" t="s">
        <v>4522</v>
      </c>
      <c r="C5715" s="711" t="s">
        <v>424</v>
      </c>
      <c r="D5715" s="711" t="s">
        <v>5942</v>
      </c>
      <c r="E5715" s="713">
        <v>61.79</v>
      </c>
    </row>
    <row r="5716" spans="1:5">
      <c r="A5716" s="712">
        <v>93358</v>
      </c>
      <c r="B5716" s="711" t="s">
        <v>4522</v>
      </c>
      <c r="C5716" s="711" t="s">
        <v>424</v>
      </c>
      <c r="D5716" s="711" t="s">
        <v>5942</v>
      </c>
      <c r="E5716" s="713">
        <v>61.79</v>
      </c>
    </row>
    <row r="5717" spans="1:5">
      <c r="A5717" s="712">
        <v>94304</v>
      </c>
      <c r="B5717" s="711" t="s">
        <v>4523</v>
      </c>
      <c r="C5717" s="711" t="s">
        <v>424</v>
      </c>
      <c r="D5717" s="711" t="s">
        <v>5883</v>
      </c>
      <c r="E5717" s="713">
        <v>25.5</v>
      </c>
    </row>
    <row r="5718" spans="1:5">
      <c r="A5718" s="712">
        <v>94304</v>
      </c>
      <c r="B5718" s="711" t="s">
        <v>4523</v>
      </c>
      <c r="C5718" s="711" t="s">
        <v>424</v>
      </c>
      <c r="D5718" s="711" t="s">
        <v>5883</v>
      </c>
      <c r="E5718" s="713">
        <v>25.5</v>
      </c>
    </row>
    <row r="5719" spans="1:5">
      <c r="A5719" s="712">
        <v>94305</v>
      </c>
      <c r="B5719" s="711" t="s">
        <v>4524</v>
      </c>
      <c r="C5719" s="711" t="s">
        <v>424</v>
      </c>
      <c r="D5719" s="711" t="s">
        <v>5883</v>
      </c>
      <c r="E5719" s="713">
        <v>23</v>
      </c>
    </row>
    <row r="5720" spans="1:5">
      <c r="A5720" s="712">
        <v>94305</v>
      </c>
      <c r="B5720" s="711" t="s">
        <v>4524</v>
      </c>
      <c r="C5720" s="711" t="s">
        <v>424</v>
      </c>
      <c r="D5720" s="711" t="s">
        <v>5883</v>
      </c>
      <c r="E5720" s="713">
        <v>23</v>
      </c>
    </row>
    <row r="5721" spans="1:5">
      <c r="A5721" s="712">
        <v>94306</v>
      </c>
      <c r="B5721" s="711" t="s">
        <v>4525</v>
      </c>
      <c r="C5721" s="711" t="s">
        <v>424</v>
      </c>
      <c r="D5721" s="711" t="s">
        <v>5883</v>
      </c>
      <c r="E5721" s="713">
        <v>19.850000000000001</v>
      </c>
    </row>
    <row r="5722" spans="1:5">
      <c r="A5722" s="712">
        <v>94306</v>
      </c>
      <c r="B5722" s="711" t="s">
        <v>4525</v>
      </c>
      <c r="C5722" s="711" t="s">
        <v>424</v>
      </c>
      <c r="D5722" s="711" t="s">
        <v>5883</v>
      </c>
      <c r="E5722" s="713">
        <v>19.850000000000001</v>
      </c>
    </row>
    <row r="5723" spans="1:5">
      <c r="A5723" s="712">
        <v>94307</v>
      </c>
      <c r="B5723" s="711" t="s">
        <v>4526</v>
      </c>
      <c r="C5723" s="711" t="s">
        <v>424</v>
      </c>
      <c r="D5723" s="711" t="s">
        <v>5883</v>
      </c>
      <c r="E5723" s="713">
        <v>20.56</v>
      </c>
    </row>
    <row r="5724" spans="1:5">
      <c r="A5724" s="712">
        <v>94307</v>
      </c>
      <c r="B5724" s="711" t="s">
        <v>4526</v>
      </c>
      <c r="C5724" s="711" t="s">
        <v>424</v>
      </c>
      <c r="D5724" s="711" t="s">
        <v>5883</v>
      </c>
      <c r="E5724" s="713">
        <v>20.56</v>
      </c>
    </row>
    <row r="5725" spans="1:5">
      <c r="A5725" s="712">
        <v>94308</v>
      </c>
      <c r="B5725" s="711" t="s">
        <v>4527</v>
      </c>
      <c r="C5725" s="711" t="s">
        <v>424</v>
      </c>
      <c r="D5725" s="711" t="s">
        <v>5883</v>
      </c>
      <c r="E5725" s="713">
        <v>18.64</v>
      </c>
    </row>
    <row r="5726" spans="1:5">
      <c r="A5726" s="712">
        <v>94308</v>
      </c>
      <c r="B5726" s="711" t="s">
        <v>4527</v>
      </c>
      <c r="C5726" s="711" t="s">
        <v>424</v>
      </c>
      <c r="D5726" s="711" t="s">
        <v>5883</v>
      </c>
      <c r="E5726" s="713">
        <v>18.64</v>
      </c>
    </row>
    <row r="5727" spans="1:5">
      <c r="A5727" s="712">
        <v>94309</v>
      </c>
      <c r="B5727" s="711" t="s">
        <v>4528</v>
      </c>
      <c r="C5727" s="711" t="s">
        <v>424</v>
      </c>
      <c r="D5727" s="711" t="s">
        <v>5883</v>
      </c>
      <c r="E5727" s="713">
        <v>19.510000000000002</v>
      </c>
    </row>
    <row r="5728" spans="1:5">
      <c r="A5728" s="712">
        <v>94309</v>
      </c>
      <c r="B5728" s="711" t="s">
        <v>4528</v>
      </c>
      <c r="C5728" s="711" t="s">
        <v>424</v>
      </c>
      <c r="D5728" s="711" t="s">
        <v>5883</v>
      </c>
      <c r="E5728" s="713">
        <v>19.510000000000002</v>
      </c>
    </row>
    <row r="5729" spans="1:5">
      <c r="A5729" s="712">
        <v>94310</v>
      </c>
      <c r="B5729" s="711" t="s">
        <v>4529</v>
      </c>
      <c r="C5729" s="711" t="s">
        <v>424</v>
      </c>
      <c r="D5729" s="711" t="s">
        <v>5883</v>
      </c>
      <c r="E5729" s="713">
        <v>18.04</v>
      </c>
    </row>
    <row r="5730" spans="1:5">
      <c r="A5730" s="712">
        <v>94310</v>
      </c>
      <c r="B5730" s="711" t="s">
        <v>4529</v>
      </c>
      <c r="C5730" s="711" t="s">
        <v>424</v>
      </c>
      <c r="D5730" s="711" t="s">
        <v>5883</v>
      </c>
      <c r="E5730" s="713">
        <v>18.04</v>
      </c>
    </row>
    <row r="5731" spans="1:5">
      <c r="A5731" s="712">
        <v>94315</v>
      </c>
      <c r="B5731" s="711" t="s">
        <v>4530</v>
      </c>
      <c r="C5731" s="711" t="s">
        <v>424</v>
      </c>
      <c r="D5731" s="711" t="s">
        <v>5883</v>
      </c>
      <c r="E5731" s="713">
        <v>30.99</v>
      </c>
    </row>
    <row r="5732" spans="1:5">
      <c r="A5732" s="712">
        <v>94315</v>
      </c>
      <c r="B5732" s="711" t="s">
        <v>4530</v>
      </c>
      <c r="C5732" s="711" t="s">
        <v>424</v>
      </c>
      <c r="D5732" s="711" t="s">
        <v>5883</v>
      </c>
      <c r="E5732" s="713">
        <v>30.99</v>
      </c>
    </row>
    <row r="5733" spans="1:5">
      <c r="A5733" s="712">
        <v>94316</v>
      </c>
      <c r="B5733" s="711" t="s">
        <v>4531</v>
      </c>
      <c r="C5733" s="711" t="s">
        <v>424</v>
      </c>
      <c r="D5733" s="711" t="s">
        <v>5883</v>
      </c>
      <c r="E5733" s="713">
        <v>25.06</v>
      </c>
    </row>
    <row r="5734" spans="1:5">
      <c r="A5734" s="712">
        <v>94316</v>
      </c>
      <c r="B5734" s="711" t="s">
        <v>4531</v>
      </c>
      <c r="C5734" s="711" t="s">
        <v>424</v>
      </c>
      <c r="D5734" s="711" t="s">
        <v>5883</v>
      </c>
      <c r="E5734" s="713">
        <v>25.06</v>
      </c>
    </row>
    <row r="5735" spans="1:5">
      <c r="A5735" s="712">
        <v>94317</v>
      </c>
      <c r="B5735" s="711" t="s">
        <v>4532</v>
      </c>
      <c r="C5735" s="711" t="s">
        <v>424</v>
      </c>
      <c r="D5735" s="711" t="s">
        <v>5883</v>
      </c>
      <c r="E5735" s="713">
        <v>22.44</v>
      </c>
    </row>
    <row r="5736" spans="1:5">
      <c r="A5736" s="712">
        <v>94317</v>
      </c>
      <c r="B5736" s="711" t="s">
        <v>4532</v>
      </c>
      <c r="C5736" s="711" t="s">
        <v>424</v>
      </c>
      <c r="D5736" s="711" t="s">
        <v>5883</v>
      </c>
      <c r="E5736" s="713">
        <v>22.44</v>
      </c>
    </row>
    <row r="5737" spans="1:5">
      <c r="A5737" s="712">
        <v>94318</v>
      </c>
      <c r="B5737" s="711" t="s">
        <v>4533</v>
      </c>
      <c r="C5737" s="711" t="s">
        <v>424</v>
      </c>
      <c r="D5737" s="711" t="s">
        <v>5883</v>
      </c>
      <c r="E5737" s="713">
        <v>19.05</v>
      </c>
    </row>
    <row r="5738" spans="1:5">
      <c r="A5738" s="712">
        <v>94318</v>
      </c>
      <c r="B5738" s="711" t="s">
        <v>4533</v>
      </c>
      <c r="C5738" s="711" t="s">
        <v>424</v>
      </c>
      <c r="D5738" s="711" t="s">
        <v>5883</v>
      </c>
      <c r="E5738" s="713">
        <v>19.05</v>
      </c>
    </row>
    <row r="5739" spans="1:5">
      <c r="A5739" s="712">
        <v>94319</v>
      </c>
      <c r="B5739" s="711" t="s">
        <v>4534</v>
      </c>
      <c r="C5739" s="711" t="s">
        <v>424</v>
      </c>
      <c r="D5739" s="711" t="s">
        <v>5883</v>
      </c>
      <c r="E5739" s="713">
        <v>34.840000000000003</v>
      </c>
    </row>
    <row r="5740" spans="1:5">
      <c r="A5740" s="712">
        <v>94319</v>
      </c>
      <c r="B5740" s="711" t="s">
        <v>4534</v>
      </c>
      <c r="C5740" s="711" t="s">
        <v>424</v>
      </c>
      <c r="D5740" s="711" t="s">
        <v>5883</v>
      </c>
      <c r="E5740" s="713">
        <v>34.840000000000003</v>
      </c>
    </row>
    <row r="5741" spans="1:5">
      <c r="A5741" s="712">
        <v>94327</v>
      </c>
      <c r="B5741" s="711" t="s">
        <v>4535</v>
      </c>
      <c r="C5741" s="711" t="s">
        <v>424</v>
      </c>
      <c r="D5741" s="711" t="s">
        <v>5883</v>
      </c>
      <c r="E5741" s="713">
        <v>132.19</v>
      </c>
    </row>
    <row r="5742" spans="1:5">
      <c r="A5742" s="712">
        <v>94327</v>
      </c>
      <c r="B5742" s="711" t="s">
        <v>4535</v>
      </c>
      <c r="C5742" s="711" t="s">
        <v>424</v>
      </c>
      <c r="D5742" s="711" t="s">
        <v>5883</v>
      </c>
      <c r="E5742" s="713">
        <v>132.19</v>
      </c>
    </row>
    <row r="5743" spans="1:5">
      <c r="A5743" s="712">
        <v>94328</v>
      </c>
      <c r="B5743" s="711" t="s">
        <v>4536</v>
      </c>
      <c r="C5743" s="711" t="s">
        <v>424</v>
      </c>
      <c r="D5743" s="711" t="s">
        <v>5883</v>
      </c>
      <c r="E5743" s="713">
        <v>129.69</v>
      </c>
    </row>
    <row r="5744" spans="1:5">
      <c r="A5744" s="712">
        <v>94328</v>
      </c>
      <c r="B5744" s="711" t="s">
        <v>4536</v>
      </c>
      <c r="C5744" s="711" t="s">
        <v>424</v>
      </c>
      <c r="D5744" s="711" t="s">
        <v>5883</v>
      </c>
      <c r="E5744" s="713">
        <v>129.69</v>
      </c>
    </row>
    <row r="5745" spans="1:5">
      <c r="A5745" s="712">
        <v>94329</v>
      </c>
      <c r="B5745" s="711" t="s">
        <v>4537</v>
      </c>
      <c r="C5745" s="711" t="s">
        <v>424</v>
      </c>
      <c r="D5745" s="711" t="s">
        <v>5883</v>
      </c>
      <c r="E5745" s="713">
        <v>126.54</v>
      </c>
    </row>
    <row r="5746" spans="1:5">
      <c r="A5746" s="712">
        <v>94329</v>
      </c>
      <c r="B5746" s="711" t="s">
        <v>4537</v>
      </c>
      <c r="C5746" s="711" t="s">
        <v>424</v>
      </c>
      <c r="D5746" s="711" t="s">
        <v>5883</v>
      </c>
      <c r="E5746" s="713">
        <v>126.54</v>
      </c>
    </row>
    <row r="5747" spans="1:5">
      <c r="A5747" s="712">
        <v>94330</v>
      </c>
      <c r="B5747" s="711" t="s">
        <v>4538</v>
      </c>
      <c r="C5747" s="711" t="s">
        <v>424</v>
      </c>
      <c r="D5747" s="711" t="s">
        <v>5883</v>
      </c>
      <c r="E5747" s="713">
        <v>127.25</v>
      </c>
    </row>
    <row r="5748" spans="1:5">
      <c r="A5748" s="712">
        <v>94330</v>
      </c>
      <c r="B5748" s="711" t="s">
        <v>4538</v>
      </c>
      <c r="C5748" s="711" t="s">
        <v>424</v>
      </c>
      <c r="D5748" s="711" t="s">
        <v>5883</v>
      </c>
      <c r="E5748" s="713">
        <v>127.25</v>
      </c>
    </row>
    <row r="5749" spans="1:5">
      <c r="A5749" s="712">
        <v>94331</v>
      </c>
      <c r="B5749" s="711" t="s">
        <v>4539</v>
      </c>
      <c r="C5749" s="711" t="s">
        <v>424</v>
      </c>
      <c r="D5749" s="711" t="s">
        <v>5883</v>
      </c>
      <c r="E5749" s="713">
        <v>125.33</v>
      </c>
    </row>
    <row r="5750" spans="1:5">
      <c r="A5750" s="712">
        <v>94331</v>
      </c>
      <c r="B5750" s="711" t="s">
        <v>4539</v>
      </c>
      <c r="C5750" s="711" t="s">
        <v>424</v>
      </c>
      <c r="D5750" s="711" t="s">
        <v>5883</v>
      </c>
      <c r="E5750" s="713">
        <v>125.33</v>
      </c>
    </row>
    <row r="5751" spans="1:5">
      <c r="A5751" s="712">
        <v>94332</v>
      </c>
      <c r="B5751" s="711" t="s">
        <v>4540</v>
      </c>
      <c r="C5751" s="711" t="s">
        <v>424</v>
      </c>
      <c r="D5751" s="711" t="s">
        <v>5883</v>
      </c>
      <c r="E5751" s="713">
        <v>126.2</v>
      </c>
    </row>
    <row r="5752" spans="1:5">
      <c r="A5752" s="712">
        <v>94332</v>
      </c>
      <c r="B5752" s="711" t="s">
        <v>4540</v>
      </c>
      <c r="C5752" s="711" t="s">
        <v>424</v>
      </c>
      <c r="D5752" s="711" t="s">
        <v>5883</v>
      </c>
      <c r="E5752" s="713">
        <v>126.2</v>
      </c>
    </row>
    <row r="5753" spans="1:5">
      <c r="A5753" s="712">
        <v>94333</v>
      </c>
      <c r="B5753" s="711" t="s">
        <v>4541</v>
      </c>
      <c r="C5753" s="711" t="s">
        <v>424</v>
      </c>
      <c r="D5753" s="711" t="s">
        <v>5883</v>
      </c>
      <c r="E5753" s="713">
        <v>124.73</v>
      </c>
    </row>
    <row r="5754" spans="1:5">
      <c r="A5754" s="712">
        <v>94333</v>
      </c>
      <c r="B5754" s="711" t="s">
        <v>4541</v>
      </c>
      <c r="C5754" s="711" t="s">
        <v>424</v>
      </c>
      <c r="D5754" s="711" t="s">
        <v>5883</v>
      </c>
      <c r="E5754" s="713">
        <v>124.73</v>
      </c>
    </row>
    <row r="5755" spans="1:5">
      <c r="A5755" s="712">
        <v>94338</v>
      </c>
      <c r="B5755" s="711" t="s">
        <v>4542</v>
      </c>
      <c r="C5755" s="711" t="s">
        <v>424</v>
      </c>
      <c r="D5755" s="711" t="s">
        <v>5883</v>
      </c>
      <c r="E5755" s="713">
        <v>137.68</v>
      </c>
    </row>
    <row r="5756" spans="1:5">
      <c r="A5756" s="712">
        <v>94338</v>
      </c>
      <c r="B5756" s="711" t="s">
        <v>4542</v>
      </c>
      <c r="C5756" s="711" t="s">
        <v>424</v>
      </c>
      <c r="D5756" s="711" t="s">
        <v>5883</v>
      </c>
      <c r="E5756" s="713">
        <v>137.68</v>
      </c>
    </row>
    <row r="5757" spans="1:5">
      <c r="A5757" s="712">
        <v>94339</v>
      </c>
      <c r="B5757" s="711" t="s">
        <v>4543</v>
      </c>
      <c r="C5757" s="711" t="s">
        <v>424</v>
      </c>
      <c r="D5757" s="711" t="s">
        <v>5883</v>
      </c>
      <c r="E5757" s="713">
        <v>131.75</v>
      </c>
    </row>
    <row r="5758" spans="1:5">
      <c r="A5758" s="712">
        <v>94339</v>
      </c>
      <c r="B5758" s="711" t="s">
        <v>4543</v>
      </c>
      <c r="C5758" s="711" t="s">
        <v>424</v>
      </c>
      <c r="D5758" s="711" t="s">
        <v>5883</v>
      </c>
      <c r="E5758" s="713">
        <v>131.75</v>
      </c>
    </row>
    <row r="5759" spans="1:5">
      <c r="A5759" s="712">
        <v>94340</v>
      </c>
      <c r="B5759" s="711" t="s">
        <v>4544</v>
      </c>
      <c r="C5759" s="711" t="s">
        <v>424</v>
      </c>
      <c r="D5759" s="711" t="s">
        <v>5883</v>
      </c>
      <c r="E5759" s="713">
        <v>129.13</v>
      </c>
    </row>
    <row r="5760" spans="1:5">
      <c r="A5760" s="712">
        <v>94340</v>
      </c>
      <c r="B5760" s="711" t="s">
        <v>4544</v>
      </c>
      <c r="C5760" s="711" t="s">
        <v>424</v>
      </c>
      <c r="D5760" s="711" t="s">
        <v>5883</v>
      </c>
      <c r="E5760" s="713">
        <v>129.13</v>
      </c>
    </row>
    <row r="5761" spans="1:5">
      <c r="A5761" s="712">
        <v>94341</v>
      </c>
      <c r="B5761" s="711" t="s">
        <v>4545</v>
      </c>
      <c r="C5761" s="711" t="s">
        <v>424</v>
      </c>
      <c r="D5761" s="711" t="s">
        <v>5883</v>
      </c>
      <c r="E5761" s="713">
        <v>125.74</v>
      </c>
    </row>
    <row r="5762" spans="1:5">
      <c r="A5762" s="712">
        <v>94341</v>
      </c>
      <c r="B5762" s="711" t="s">
        <v>4545</v>
      </c>
      <c r="C5762" s="711" t="s">
        <v>424</v>
      </c>
      <c r="D5762" s="711" t="s">
        <v>5883</v>
      </c>
      <c r="E5762" s="713">
        <v>125.74</v>
      </c>
    </row>
    <row r="5763" spans="1:5">
      <c r="A5763" s="712">
        <v>94342</v>
      </c>
      <c r="B5763" s="711" t="s">
        <v>4546</v>
      </c>
      <c r="C5763" s="711" t="s">
        <v>424</v>
      </c>
      <c r="D5763" s="711" t="s">
        <v>5883</v>
      </c>
      <c r="E5763" s="713">
        <v>141.53</v>
      </c>
    </row>
    <row r="5764" spans="1:5">
      <c r="A5764" s="712">
        <v>94342</v>
      </c>
      <c r="B5764" s="711" t="s">
        <v>4546</v>
      </c>
      <c r="C5764" s="711" t="s">
        <v>424</v>
      </c>
      <c r="D5764" s="711" t="s">
        <v>5883</v>
      </c>
      <c r="E5764" s="713">
        <v>141.53</v>
      </c>
    </row>
    <row r="5765" spans="1:5">
      <c r="A5765" s="712">
        <v>96385</v>
      </c>
      <c r="B5765" s="711" t="s">
        <v>4547</v>
      </c>
      <c r="C5765" s="711" t="s">
        <v>424</v>
      </c>
      <c r="D5765" s="711" t="s">
        <v>5883</v>
      </c>
      <c r="E5765" s="713">
        <v>6.64</v>
      </c>
    </row>
    <row r="5766" spans="1:5">
      <c r="A5766" s="712">
        <v>96385</v>
      </c>
      <c r="B5766" s="711" t="s">
        <v>4547</v>
      </c>
      <c r="C5766" s="711" t="s">
        <v>424</v>
      </c>
      <c r="D5766" s="711" t="s">
        <v>5883</v>
      </c>
      <c r="E5766" s="713">
        <v>6.64</v>
      </c>
    </row>
    <row r="5767" spans="1:5">
      <c r="A5767" s="712">
        <v>96386</v>
      </c>
      <c r="B5767" s="711" t="s">
        <v>4548</v>
      </c>
      <c r="C5767" s="711" t="s">
        <v>424</v>
      </c>
      <c r="D5767" s="711" t="s">
        <v>5883</v>
      </c>
      <c r="E5767" s="713">
        <v>4.71</v>
      </c>
    </row>
    <row r="5768" spans="1:5">
      <c r="A5768" s="712">
        <v>96386</v>
      </c>
      <c r="B5768" s="711" t="s">
        <v>4548</v>
      </c>
      <c r="C5768" s="711" t="s">
        <v>424</v>
      </c>
      <c r="D5768" s="711" t="s">
        <v>5883</v>
      </c>
      <c r="E5768" s="713">
        <v>4.71</v>
      </c>
    </row>
    <row r="5769" spans="1:5">
      <c r="A5769" s="712">
        <v>93360</v>
      </c>
      <c r="B5769" s="711" t="s">
        <v>4549</v>
      </c>
      <c r="C5769" s="711" t="s">
        <v>424</v>
      </c>
      <c r="D5769" s="711" t="s">
        <v>5883</v>
      </c>
      <c r="E5769" s="713">
        <v>13.89</v>
      </c>
    </row>
    <row r="5770" spans="1:5">
      <c r="A5770" s="712">
        <v>93361</v>
      </c>
      <c r="B5770" s="711" t="s">
        <v>7203</v>
      </c>
      <c r="C5770" s="711" t="s">
        <v>424</v>
      </c>
      <c r="D5770" s="711" t="s">
        <v>5883</v>
      </c>
      <c r="E5770" s="713">
        <v>11.47</v>
      </c>
    </row>
    <row r="5771" spans="1:5">
      <c r="A5771" s="712">
        <v>93362</v>
      </c>
      <c r="B5771" s="711" t="s">
        <v>4550</v>
      </c>
      <c r="C5771" s="711" t="s">
        <v>424</v>
      </c>
      <c r="D5771" s="711" t="s">
        <v>5883</v>
      </c>
      <c r="E5771" s="713">
        <v>8.26</v>
      </c>
    </row>
    <row r="5772" spans="1:5">
      <c r="A5772" s="712">
        <v>93363</v>
      </c>
      <c r="B5772" s="711" t="s">
        <v>4551</v>
      </c>
      <c r="C5772" s="711" t="s">
        <v>424</v>
      </c>
      <c r="D5772" s="711" t="s">
        <v>5883</v>
      </c>
      <c r="E5772" s="713">
        <v>8.9499999999999993</v>
      </c>
    </row>
    <row r="5773" spans="1:5">
      <c r="A5773" s="712">
        <v>93364</v>
      </c>
      <c r="B5773" s="711" t="s">
        <v>4552</v>
      </c>
      <c r="C5773" s="711" t="s">
        <v>424</v>
      </c>
      <c r="D5773" s="711" t="s">
        <v>5883</v>
      </c>
      <c r="E5773" s="713">
        <v>7.04</v>
      </c>
    </row>
    <row r="5774" spans="1:5">
      <c r="A5774" s="712">
        <v>93365</v>
      </c>
      <c r="B5774" s="711" t="s">
        <v>4553</v>
      </c>
      <c r="C5774" s="711" t="s">
        <v>424</v>
      </c>
      <c r="D5774" s="711" t="s">
        <v>5883</v>
      </c>
      <c r="E5774" s="713">
        <v>7.86</v>
      </c>
    </row>
    <row r="5775" spans="1:5">
      <c r="A5775" s="712">
        <v>93366</v>
      </c>
      <c r="B5775" s="711" t="s">
        <v>4554</v>
      </c>
      <c r="C5775" s="711" t="s">
        <v>424</v>
      </c>
      <c r="D5775" s="711" t="s">
        <v>5883</v>
      </c>
      <c r="E5775" s="713">
        <v>6.45</v>
      </c>
    </row>
    <row r="5776" spans="1:5">
      <c r="A5776" s="712">
        <v>93367</v>
      </c>
      <c r="B5776" s="711" t="s">
        <v>4555</v>
      </c>
      <c r="C5776" s="711" t="s">
        <v>424</v>
      </c>
      <c r="D5776" s="711" t="s">
        <v>5883</v>
      </c>
      <c r="E5776" s="713">
        <v>13</v>
      </c>
    </row>
    <row r="5777" spans="1:5">
      <c r="A5777" s="712">
        <v>93368</v>
      </c>
      <c r="B5777" s="711" t="s">
        <v>4556</v>
      </c>
      <c r="C5777" s="711" t="s">
        <v>424</v>
      </c>
      <c r="D5777" s="711" t="s">
        <v>5883</v>
      </c>
      <c r="E5777" s="713">
        <v>10.52</v>
      </c>
    </row>
    <row r="5778" spans="1:5">
      <c r="A5778" s="712">
        <v>93369</v>
      </c>
      <c r="B5778" s="711" t="s">
        <v>4557</v>
      </c>
      <c r="C5778" s="711" t="s">
        <v>424</v>
      </c>
      <c r="D5778" s="711" t="s">
        <v>5883</v>
      </c>
      <c r="E5778" s="713">
        <v>7.37</v>
      </c>
    </row>
    <row r="5779" spans="1:5">
      <c r="A5779" s="712">
        <v>93370</v>
      </c>
      <c r="B5779" s="711" t="s">
        <v>4558</v>
      </c>
      <c r="C5779" s="711" t="s">
        <v>424</v>
      </c>
      <c r="D5779" s="711" t="s">
        <v>5883</v>
      </c>
      <c r="E5779" s="713">
        <v>8.08</v>
      </c>
    </row>
    <row r="5780" spans="1:5">
      <c r="A5780" s="712">
        <v>93371</v>
      </c>
      <c r="B5780" s="711" t="s">
        <v>4559</v>
      </c>
      <c r="C5780" s="711" t="s">
        <v>424</v>
      </c>
      <c r="D5780" s="711" t="s">
        <v>5883</v>
      </c>
      <c r="E5780" s="713">
        <v>6.16</v>
      </c>
    </row>
    <row r="5781" spans="1:5">
      <c r="A5781" s="712">
        <v>93372</v>
      </c>
      <c r="B5781" s="711" t="s">
        <v>4560</v>
      </c>
      <c r="C5781" s="711" t="s">
        <v>424</v>
      </c>
      <c r="D5781" s="711" t="s">
        <v>5883</v>
      </c>
      <c r="E5781" s="713">
        <v>7.03</v>
      </c>
    </row>
    <row r="5782" spans="1:5">
      <c r="A5782" s="712">
        <v>93373</v>
      </c>
      <c r="B5782" s="711" t="s">
        <v>4561</v>
      </c>
      <c r="C5782" s="711" t="s">
        <v>424</v>
      </c>
      <c r="D5782" s="711" t="s">
        <v>5883</v>
      </c>
      <c r="E5782" s="713">
        <v>5.57</v>
      </c>
    </row>
    <row r="5783" spans="1:5">
      <c r="A5783" s="712">
        <v>93374</v>
      </c>
      <c r="B5783" s="711" t="s">
        <v>4562</v>
      </c>
      <c r="C5783" s="711" t="s">
        <v>424</v>
      </c>
      <c r="D5783" s="711" t="s">
        <v>5883</v>
      </c>
      <c r="E5783" s="713">
        <v>16.809999999999999</v>
      </c>
    </row>
    <row r="5784" spans="1:5">
      <c r="A5784" s="712">
        <v>93375</v>
      </c>
      <c r="B5784" s="711" t="s">
        <v>4563</v>
      </c>
      <c r="C5784" s="711" t="s">
        <v>424</v>
      </c>
      <c r="D5784" s="711" t="s">
        <v>5883</v>
      </c>
      <c r="E5784" s="713">
        <v>12.95</v>
      </c>
    </row>
    <row r="5785" spans="1:5">
      <c r="A5785" s="712">
        <v>93376</v>
      </c>
      <c r="B5785" s="711" t="s">
        <v>4564</v>
      </c>
      <c r="C5785" s="711" t="s">
        <v>424</v>
      </c>
      <c r="D5785" s="711" t="s">
        <v>5883</v>
      </c>
      <c r="E5785" s="713">
        <v>10.56</v>
      </c>
    </row>
    <row r="5786" spans="1:5">
      <c r="A5786" s="712">
        <v>93377</v>
      </c>
      <c r="B5786" s="711" t="s">
        <v>4565</v>
      </c>
      <c r="C5786" s="711" t="s">
        <v>424</v>
      </c>
      <c r="D5786" s="711" t="s">
        <v>5883</v>
      </c>
      <c r="E5786" s="713">
        <v>7.02</v>
      </c>
    </row>
    <row r="5787" spans="1:5">
      <c r="A5787" s="712">
        <v>93378</v>
      </c>
      <c r="B5787" s="711" t="s">
        <v>4566</v>
      </c>
      <c r="C5787" s="711" t="s">
        <v>424</v>
      </c>
      <c r="D5787" s="711" t="s">
        <v>5883</v>
      </c>
      <c r="E5787" s="713">
        <v>15.75</v>
      </c>
    </row>
    <row r="5788" spans="1:5">
      <c r="A5788" s="712">
        <v>93379</v>
      </c>
      <c r="B5788" s="711" t="s">
        <v>4567</v>
      </c>
      <c r="C5788" s="711" t="s">
        <v>424</v>
      </c>
      <c r="D5788" s="711" t="s">
        <v>5883</v>
      </c>
      <c r="E5788" s="713">
        <v>12.14</v>
      </c>
    </row>
    <row r="5789" spans="1:5">
      <c r="A5789" s="712">
        <v>93380</v>
      </c>
      <c r="B5789" s="711" t="s">
        <v>4568</v>
      </c>
      <c r="C5789" s="711" t="s">
        <v>424</v>
      </c>
      <c r="D5789" s="711" t="s">
        <v>5883</v>
      </c>
      <c r="E5789" s="713">
        <v>9.9499999999999993</v>
      </c>
    </row>
    <row r="5790" spans="1:5">
      <c r="A5790" s="712">
        <v>93381</v>
      </c>
      <c r="B5790" s="711" t="s">
        <v>4569</v>
      </c>
      <c r="C5790" s="711" t="s">
        <v>424</v>
      </c>
      <c r="D5790" s="711" t="s">
        <v>5883</v>
      </c>
      <c r="E5790" s="713">
        <v>6.57</v>
      </c>
    </row>
    <row r="5791" spans="1:5">
      <c r="A5791" s="712">
        <v>93382</v>
      </c>
      <c r="B5791" s="711" t="s">
        <v>841</v>
      </c>
      <c r="C5791" s="711" t="s">
        <v>424</v>
      </c>
      <c r="D5791" s="711" t="s">
        <v>5883</v>
      </c>
      <c r="E5791" s="713">
        <v>22.36</v>
      </c>
    </row>
    <row r="5792" spans="1:5">
      <c r="A5792" s="712">
        <v>96995</v>
      </c>
      <c r="B5792" s="711" t="s">
        <v>4570</v>
      </c>
      <c r="C5792" s="711" t="s">
        <v>424</v>
      </c>
      <c r="D5792" s="711" t="s">
        <v>5942</v>
      </c>
      <c r="E5792" s="713">
        <v>37.46</v>
      </c>
    </row>
    <row r="5793" spans="1:5">
      <c r="A5793" s="712">
        <v>96995</v>
      </c>
      <c r="B5793" s="711" t="s">
        <v>4570</v>
      </c>
      <c r="C5793" s="711" t="s">
        <v>424</v>
      </c>
      <c r="D5793" s="711" t="s">
        <v>5942</v>
      </c>
      <c r="E5793" s="713">
        <v>37.46</v>
      </c>
    </row>
    <row r="5794" spans="1:5">
      <c r="A5794" s="712">
        <v>97916</v>
      </c>
      <c r="B5794" s="711" t="s">
        <v>7204</v>
      </c>
      <c r="C5794" s="711" t="s">
        <v>592</v>
      </c>
      <c r="D5794" s="711" t="s">
        <v>5883</v>
      </c>
      <c r="E5794" s="713">
        <v>1.45</v>
      </c>
    </row>
    <row r="5795" spans="1:5">
      <c r="A5795" s="712">
        <v>97916</v>
      </c>
      <c r="B5795" s="711" t="s">
        <v>7204</v>
      </c>
      <c r="C5795" s="711" t="s">
        <v>592</v>
      </c>
      <c r="D5795" s="711" t="s">
        <v>5883</v>
      </c>
      <c r="E5795" s="713">
        <v>1.45</v>
      </c>
    </row>
    <row r="5796" spans="1:5">
      <c r="A5796" s="712">
        <v>97917</v>
      </c>
      <c r="B5796" s="711" t="s">
        <v>7205</v>
      </c>
      <c r="C5796" s="711" t="s">
        <v>592</v>
      </c>
      <c r="D5796" s="711" t="s">
        <v>5883</v>
      </c>
      <c r="E5796" s="713">
        <v>1.25</v>
      </c>
    </row>
    <row r="5797" spans="1:5">
      <c r="A5797" s="712">
        <v>97917</v>
      </c>
      <c r="B5797" s="711" t="s">
        <v>7205</v>
      </c>
      <c r="C5797" s="711" t="s">
        <v>592</v>
      </c>
      <c r="D5797" s="711" t="s">
        <v>5883</v>
      </c>
      <c r="E5797" s="713">
        <v>1.25</v>
      </c>
    </row>
    <row r="5798" spans="1:5">
      <c r="A5798" s="712">
        <v>97918</v>
      </c>
      <c r="B5798" s="711" t="s">
        <v>7206</v>
      </c>
      <c r="C5798" s="711" t="s">
        <v>592</v>
      </c>
      <c r="D5798" s="711" t="s">
        <v>5883</v>
      </c>
      <c r="E5798" s="713">
        <v>1.1599999999999999</v>
      </c>
    </row>
    <row r="5799" spans="1:5">
      <c r="A5799" s="712">
        <v>97918</v>
      </c>
      <c r="B5799" s="711" t="s">
        <v>7206</v>
      </c>
      <c r="C5799" s="711" t="s">
        <v>592</v>
      </c>
      <c r="D5799" s="711" t="s">
        <v>5883</v>
      </c>
      <c r="E5799" s="713">
        <v>1.1599999999999999</v>
      </c>
    </row>
    <row r="5800" spans="1:5">
      <c r="A5800" s="712">
        <v>97919</v>
      </c>
      <c r="B5800" s="711" t="s">
        <v>7207</v>
      </c>
      <c r="C5800" s="711" t="s">
        <v>592</v>
      </c>
      <c r="D5800" s="711" t="s">
        <v>5883</v>
      </c>
      <c r="E5800" s="713">
        <v>0.46</v>
      </c>
    </row>
    <row r="5801" spans="1:5">
      <c r="A5801" s="712">
        <v>97919</v>
      </c>
      <c r="B5801" s="711" t="s">
        <v>7207</v>
      </c>
      <c r="C5801" s="711" t="s">
        <v>592</v>
      </c>
      <c r="D5801" s="711" t="s">
        <v>5883</v>
      </c>
      <c r="E5801" s="713">
        <v>0.46</v>
      </c>
    </row>
    <row r="5802" spans="1:5">
      <c r="A5802" s="712">
        <v>101616</v>
      </c>
      <c r="B5802" s="711" t="s">
        <v>7208</v>
      </c>
      <c r="C5802" s="711" t="s">
        <v>281</v>
      </c>
      <c r="D5802" s="711" t="s">
        <v>5884</v>
      </c>
      <c r="E5802" s="713">
        <v>4.6500000000000004</v>
      </c>
    </row>
    <row r="5803" spans="1:5">
      <c r="A5803" s="712">
        <v>101616</v>
      </c>
      <c r="B5803" s="711" t="s">
        <v>7208</v>
      </c>
      <c r="C5803" s="711" t="s">
        <v>281</v>
      </c>
      <c r="D5803" s="711" t="s">
        <v>5884</v>
      </c>
      <c r="E5803" s="713">
        <v>4.6500000000000004</v>
      </c>
    </row>
    <row r="5804" spans="1:5">
      <c r="A5804" s="712">
        <v>101617</v>
      </c>
      <c r="B5804" s="711" t="s">
        <v>7209</v>
      </c>
      <c r="C5804" s="711" t="s">
        <v>281</v>
      </c>
      <c r="D5804" s="711" t="s">
        <v>5884</v>
      </c>
      <c r="E5804" s="713">
        <v>2.2799999999999998</v>
      </c>
    </row>
    <row r="5805" spans="1:5">
      <c r="A5805" s="712">
        <v>101617</v>
      </c>
      <c r="B5805" s="711" t="s">
        <v>7209</v>
      </c>
      <c r="C5805" s="711" t="s">
        <v>281</v>
      </c>
      <c r="D5805" s="711" t="s">
        <v>5884</v>
      </c>
      <c r="E5805" s="713">
        <v>2.2799999999999998</v>
      </c>
    </row>
    <row r="5806" spans="1:5">
      <c r="A5806" s="712">
        <v>101618</v>
      </c>
      <c r="B5806" s="711" t="s">
        <v>7210</v>
      </c>
      <c r="C5806" s="711" t="s">
        <v>424</v>
      </c>
      <c r="D5806" s="711" t="s">
        <v>5884</v>
      </c>
      <c r="E5806" s="713">
        <v>196.88</v>
      </c>
    </row>
    <row r="5807" spans="1:5">
      <c r="A5807" s="712">
        <v>101618</v>
      </c>
      <c r="B5807" s="711" t="s">
        <v>7210</v>
      </c>
      <c r="C5807" s="711" t="s">
        <v>424</v>
      </c>
      <c r="D5807" s="711" t="s">
        <v>5884</v>
      </c>
      <c r="E5807" s="713">
        <v>196.88</v>
      </c>
    </row>
    <row r="5808" spans="1:5">
      <c r="A5808" s="712">
        <v>101619</v>
      </c>
      <c r="B5808" s="711" t="s">
        <v>7211</v>
      </c>
      <c r="C5808" s="711" t="s">
        <v>424</v>
      </c>
      <c r="D5808" s="711" t="s">
        <v>5884</v>
      </c>
      <c r="E5808" s="713">
        <v>270.52999999999997</v>
      </c>
    </row>
    <row r="5809" spans="1:5">
      <c r="A5809" s="712">
        <v>101619</v>
      </c>
      <c r="B5809" s="711" t="s">
        <v>7211</v>
      </c>
      <c r="C5809" s="711" t="s">
        <v>424</v>
      </c>
      <c r="D5809" s="711" t="s">
        <v>5884</v>
      </c>
      <c r="E5809" s="713">
        <v>270.52999999999997</v>
      </c>
    </row>
    <row r="5810" spans="1:5">
      <c r="A5810" s="712">
        <v>101620</v>
      </c>
      <c r="B5810" s="711" t="s">
        <v>7212</v>
      </c>
      <c r="C5810" s="711" t="s">
        <v>424</v>
      </c>
      <c r="D5810" s="711" t="s">
        <v>5884</v>
      </c>
      <c r="E5810" s="713">
        <v>178.29</v>
      </c>
    </row>
    <row r="5811" spans="1:5">
      <c r="A5811" s="712">
        <v>101620</v>
      </c>
      <c r="B5811" s="711" t="s">
        <v>7212</v>
      </c>
      <c r="C5811" s="711" t="s">
        <v>424</v>
      </c>
      <c r="D5811" s="711" t="s">
        <v>5884</v>
      </c>
      <c r="E5811" s="713">
        <v>178.29</v>
      </c>
    </row>
    <row r="5812" spans="1:5">
      <c r="A5812" s="712">
        <v>101621</v>
      </c>
      <c r="B5812" s="711" t="s">
        <v>7213</v>
      </c>
      <c r="C5812" s="711" t="s">
        <v>424</v>
      </c>
      <c r="D5812" s="711" t="s">
        <v>5884</v>
      </c>
      <c r="E5812" s="713">
        <v>251.93</v>
      </c>
    </row>
    <row r="5813" spans="1:5">
      <c r="A5813" s="712">
        <v>101621</v>
      </c>
      <c r="B5813" s="711" t="s">
        <v>7213</v>
      </c>
      <c r="C5813" s="711" t="s">
        <v>424</v>
      </c>
      <c r="D5813" s="711" t="s">
        <v>5884</v>
      </c>
      <c r="E5813" s="713">
        <v>251.93</v>
      </c>
    </row>
    <row r="5814" spans="1:5">
      <c r="A5814" s="712">
        <v>101622</v>
      </c>
      <c r="B5814" s="711" t="s">
        <v>7214</v>
      </c>
      <c r="C5814" s="711" t="s">
        <v>424</v>
      </c>
      <c r="D5814" s="711" t="s">
        <v>5883</v>
      </c>
      <c r="E5814" s="713">
        <v>168.74</v>
      </c>
    </row>
    <row r="5815" spans="1:5">
      <c r="A5815" s="712">
        <v>101622</v>
      </c>
      <c r="B5815" s="711" t="s">
        <v>7214</v>
      </c>
      <c r="C5815" s="711" t="s">
        <v>424</v>
      </c>
      <c r="D5815" s="711" t="s">
        <v>5883</v>
      </c>
      <c r="E5815" s="713">
        <v>168.74</v>
      </c>
    </row>
    <row r="5816" spans="1:5">
      <c r="A5816" s="712">
        <v>101623</v>
      </c>
      <c r="B5816" s="711" t="s">
        <v>7215</v>
      </c>
      <c r="C5816" s="711" t="s">
        <v>424</v>
      </c>
      <c r="D5816" s="711" t="s">
        <v>5883</v>
      </c>
      <c r="E5816" s="713">
        <v>235.82</v>
      </c>
    </row>
    <row r="5817" spans="1:5">
      <c r="A5817" s="712">
        <v>101623</v>
      </c>
      <c r="B5817" s="711" t="s">
        <v>7215</v>
      </c>
      <c r="C5817" s="711" t="s">
        <v>424</v>
      </c>
      <c r="D5817" s="711" t="s">
        <v>5883</v>
      </c>
      <c r="E5817" s="713">
        <v>235.82</v>
      </c>
    </row>
    <row r="5818" spans="1:5">
      <c r="A5818" s="712">
        <v>101624</v>
      </c>
      <c r="B5818" s="711" t="s">
        <v>7216</v>
      </c>
      <c r="C5818" s="711" t="s">
        <v>424</v>
      </c>
      <c r="D5818" s="711" t="s">
        <v>5883</v>
      </c>
      <c r="E5818" s="713">
        <v>205.54</v>
      </c>
    </row>
    <row r="5819" spans="1:5">
      <c r="A5819" s="712">
        <v>101624</v>
      </c>
      <c r="B5819" s="711" t="s">
        <v>7216</v>
      </c>
      <c r="C5819" s="711" t="s">
        <v>424</v>
      </c>
      <c r="D5819" s="711" t="s">
        <v>5883</v>
      </c>
      <c r="E5819" s="713">
        <v>205.54</v>
      </c>
    </row>
    <row r="5820" spans="1:5">
      <c r="A5820" s="712">
        <v>101625</v>
      </c>
      <c r="B5820" s="711" t="s">
        <v>7217</v>
      </c>
      <c r="C5820" s="711" t="s">
        <v>424</v>
      </c>
      <c r="D5820" s="711" t="s">
        <v>5883</v>
      </c>
      <c r="E5820" s="713">
        <v>142.27000000000001</v>
      </c>
    </row>
    <row r="5821" spans="1:5">
      <c r="A5821" s="712">
        <v>101625</v>
      </c>
      <c r="B5821" s="711" t="s">
        <v>7217</v>
      </c>
      <c r="C5821" s="711" t="s">
        <v>424</v>
      </c>
      <c r="D5821" s="711" t="s">
        <v>5883</v>
      </c>
      <c r="E5821" s="713">
        <v>142.27000000000001</v>
      </c>
    </row>
    <row r="5822" spans="1:5">
      <c r="A5822" s="712">
        <v>95606</v>
      </c>
      <c r="B5822" s="711" t="s">
        <v>4572</v>
      </c>
      <c r="C5822" s="711" t="s">
        <v>424</v>
      </c>
      <c r="D5822" s="711" t="s">
        <v>5883</v>
      </c>
      <c r="E5822" s="713">
        <v>1.34</v>
      </c>
    </row>
    <row r="5823" spans="1:5">
      <c r="A5823" s="712">
        <v>87471</v>
      </c>
      <c r="B5823" s="711" t="s">
        <v>4573</v>
      </c>
      <c r="C5823" s="711" t="s">
        <v>281</v>
      </c>
      <c r="D5823" s="711" t="s">
        <v>5883</v>
      </c>
      <c r="E5823" s="713">
        <v>52.16</v>
      </c>
    </row>
    <row r="5824" spans="1:5">
      <c r="A5824" s="712">
        <v>87472</v>
      </c>
      <c r="B5824" s="711" t="s">
        <v>4574</v>
      </c>
      <c r="C5824" s="711" t="s">
        <v>281</v>
      </c>
      <c r="D5824" s="711" t="s">
        <v>5883</v>
      </c>
      <c r="E5824" s="713">
        <v>53.14</v>
      </c>
    </row>
    <row r="5825" spans="1:5">
      <c r="A5825" s="712">
        <v>87473</v>
      </c>
      <c r="B5825" s="711" t="s">
        <v>4575</v>
      </c>
      <c r="C5825" s="711" t="s">
        <v>281</v>
      </c>
      <c r="D5825" s="711" t="s">
        <v>5883</v>
      </c>
      <c r="E5825" s="713">
        <v>69.599999999999994</v>
      </c>
    </row>
    <row r="5826" spans="1:5">
      <c r="A5826" s="712">
        <v>87474</v>
      </c>
      <c r="B5826" s="711" t="s">
        <v>4576</v>
      </c>
      <c r="C5826" s="711" t="s">
        <v>281</v>
      </c>
      <c r="D5826" s="711" t="s">
        <v>5883</v>
      </c>
      <c r="E5826" s="713">
        <v>70.709999999999994</v>
      </c>
    </row>
    <row r="5827" spans="1:5">
      <c r="A5827" s="712">
        <v>87475</v>
      </c>
      <c r="B5827" s="711" t="s">
        <v>4577</v>
      </c>
      <c r="C5827" s="711" t="s">
        <v>281</v>
      </c>
      <c r="D5827" s="711" t="s">
        <v>5883</v>
      </c>
      <c r="E5827" s="713">
        <v>84.96</v>
      </c>
    </row>
    <row r="5828" spans="1:5">
      <c r="A5828" s="712">
        <v>87476</v>
      </c>
      <c r="B5828" s="711" t="s">
        <v>4578</v>
      </c>
      <c r="C5828" s="711" t="s">
        <v>281</v>
      </c>
      <c r="D5828" s="711" t="s">
        <v>5883</v>
      </c>
      <c r="E5828" s="713">
        <v>86.26</v>
      </c>
    </row>
    <row r="5829" spans="1:5">
      <c r="A5829" s="712">
        <v>87477</v>
      </c>
      <c r="B5829" s="711" t="s">
        <v>4579</v>
      </c>
      <c r="C5829" s="711" t="s">
        <v>281</v>
      </c>
      <c r="D5829" s="711" t="s">
        <v>5883</v>
      </c>
      <c r="E5829" s="713">
        <v>47.93</v>
      </c>
    </row>
    <row r="5830" spans="1:5">
      <c r="A5830" s="712">
        <v>87478</v>
      </c>
      <c r="B5830" s="711" t="s">
        <v>4580</v>
      </c>
      <c r="C5830" s="711" t="s">
        <v>281</v>
      </c>
      <c r="D5830" s="711" t="s">
        <v>5883</v>
      </c>
      <c r="E5830" s="713">
        <v>48.91</v>
      </c>
    </row>
    <row r="5831" spans="1:5">
      <c r="A5831" s="712">
        <v>87479</v>
      </c>
      <c r="B5831" s="711" t="s">
        <v>4581</v>
      </c>
      <c r="C5831" s="711" t="s">
        <v>281</v>
      </c>
      <c r="D5831" s="711" t="s">
        <v>5883</v>
      </c>
      <c r="E5831" s="713">
        <v>64.66</v>
      </c>
    </row>
    <row r="5832" spans="1:5">
      <c r="A5832" s="712">
        <v>87480</v>
      </c>
      <c r="B5832" s="711" t="s">
        <v>4582</v>
      </c>
      <c r="C5832" s="711" t="s">
        <v>281</v>
      </c>
      <c r="D5832" s="711" t="s">
        <v>5883</v>
      </c>
      <c r="E5832" s="713">
        <v>65.77</v>
      </c>
    </row>
    <row r="5833" spans="1:5">
      <c r="A5833" s="712">
        <v>87481</v>
      </c>
      <c r="B5833" s="711" t="s">
        <v>4583</v>
      </c>
      <c r="C5833" s="711" t="s">
        <v>281</v>
      </c>
      <c r="D5833" s="711" t="s">
        <v>5883</v>
      </c>
      <c r="E5833" s="713">
        <v>79.099999999999994</v>
      </c>
    </row>
    <row r="5834" spans="1:5">
      <c r="A5834" s="712">
        <v>87482</v>
      </c>
      <c r="B5834" s="711" t="s">
        <v>4584</v>
      </c>
      <c r="C5834" s="711" t="s">
        <v>281</v>
      </c>
      <c r="D5834" s="711" t="s">
        <v>5883</v>
      </c>
      <c r="E5834" s="713">
        <v>80.400000000000006</v>
      </c>
    </row>
    <row r="5835" spans="1:5">
      <c r="A5835" s="712">
        <v>87483</v>
      </c>
      <c r="B5835" s="711" t="s">
        <v>4585</v>
      </c>
      <c r="C5835" s="711" t="s">
        <v>281</v>
      </c>
      <c r="D5835" s="711" t="s">
        <v>5883</v>
      </c>
      <c r="E5835" s="713">
        <v>58.43</v>
      </c>
    </row>
    <row r="5836" spans="1:5">
      <c r="A5836" s="712">
        <v>87484</v>
      </c>
      <c r="B5836" s="711" t="s">
        <v>4586</v>
      </c>
      <c r="C5836" s="711" t="s">
        <v>281</v>
      </c>
      <c r="D5836" s="711" t="s">
        <v>5883</v>
      </c>
      <c r="E5836" s="713">
        <v>59.41</v>
      </c>
    </row>
    <row r="5837" spans="1:5">
      <c r="A5837" s="712">
        <v>87485</v>
      </c>
      <c r="B5837" s="711" t="s">
        <v>4587</v>
      </c>
      <c r="C5837" s="711" t="s">
        <v>281</v>
      </c>
      <c r="D5837" s="711" t="s">
        <v>5883</v>
      </c>
      <c r="E5837" s="713">
        <v>76.02</v>
      </c>
    </row>
    <row r="5838" spans="1:5">
      <c r="A5838" s="712">
        <v>87487</v>
      </c>
      <c r="B5838" s="711" t="s">
        <v>4588</v>
      </c>
      <c r="C5838" s="711" t="s">
        <v>281</v>
      </c>
      <c r="D5838" s="711" t="s">
        <v>5883</v>
      </c>
      <c r="E5838" s="713">
        <v>91.25</v>
      </c>
    </row>
    <row r="5839" spans="1:5">
      <c r="A5839" s="712">
        <v>87488</v>
      </c>
      <c r="B5839" s="711" t="s">
        <v>4589</v>
      </c>
      <c r="C5839" s="711" t="s">
        <v>281</v>
      </c>
      <c r="D5839" s="711" t="s">
        <v>5883</v>
      </c>
      <c r="E5839" s="713">
        <v>92.55</v>
      </c>
    </row>
    <row r="5840" spans="1:5">
      <c r="A5840" s="712">
        <v>87489</v>
      </c>
      <c r="B5840" s="711" t="s">
        <v>4590</v>
      </c>
      <c r="C5840" s="711" t="s">
        <v>281</v>
      </c>
      <c r="D5840" s="711" t="s">
        <v>5883</v>
      </c>
      <c r="E5840" s="713">
        <v>51.62</v>
      </c>
    </row>
    <row r="5841" spans="1:5">
      <c r="A5841" s="712">
        <v>87490</v>
      </c>
      <c r="B5841" s="711" t="s">
        <v>4591</v>
      </c>
      <c r="C5841" s="711" t="s">
        <v>281</v>
      </c>
      <c r="D5841" s="711" t="s">
        <v>5883</v>
      </c>
      <c r="E5841" s="713">
        <v>52.6</v>
      </c>
    </row>
    <row r="5842" spans="1:5">
      <c r="A5842" s="712">
        <v>87491</v>
      </c>
      <c r="B5842" s="711" t="s">
        <v>4592</v>
      </c>
      <c r="C5842" s="711" t="s">
        <v>281</v>
      </c>
      <c r="D5842" s="711" t="s">
        <v>5883</v>
      </c>
      <c r="E5842" s="713">
        <v>68.489999999999995</v>
      </c>
    </row>
    <row r="5843" spans="1:5">
      <c r="A5843" s="712">
        <v>87492</v>
      </c>
      <c r="B5843" s="711" t="s">
        <v>4593</v>
      </c>
      <c r="C5843" s="711" t="s">
        <v>281</v>
      </c>
      <c r="D5843" s="711" t="s">
        <v>5883</v>
      </c>
      <c r="E5843" s="713">
        <v>69.599999999999994</v>
      </c>
    </row>
    <row r="5844" spans="1:5">
      <c r="A5844" s="712">
        <v>87493</v>
      </c>
      <c r="B5844" s="711" t="s">
        <v>4594</v>
      </c>
      <c r="C5844" s="711" t="s">
        <v>281</v>
      </c>
      <c r="D5844" s="711" t="s">
        <v>5883</v>
      </c>
      <c r="E5844" s="713">
        <v>83.11</v>
      </c>
    </row>
    <row r="5845" spans="1:5">
      <c r="A5845" s="712">
        <v>87494</v>
      </c>
      <c r="B5845" s="711" t="s">
        <v>4595</v>
      </c>
      <c r="C5845" s="711" t="s">
        <v>281</v>
      </c>
      <c r="D5845" s="711" t="s">
        <v>5883</v>
      </c>
      <c r="E5845" s="713">
        <v>84.41</v>
      </c>
    </row>
    <row r="5846" spans="1:5">
      <c r="A5846" s="712">
        <v>87495</v>
      </c>
      <c r="B5846" s="711" t="s">
        <v>4596</v>
      </c>
      <c r="C5846" s="711" t="s">
        <v>281</v>
      </c>
      <c r="D5846" s="711" t="s">
        <v>5883</v>
      </c>
      <c r="E5846" s="713">
        <v>77.92</v>
      </c>
    </row>
    <row r="5847" spans="1:5">
      <c r="A5847" s="712">
        <v>87496</v>
      </c>
      <c r="B5847" s="711" t="s">
        <v>4597</v>
      </c>
      <c r="C5847" s="711" t="s">
        <v>281</v>
      </c>
      <c r="D5847" s="711" t="s">
        <v>5883</v>
      </c>
      <c r="E5847" s="713">
        <v>78.849999999999994</v>
      </c>
    </row>
    <row r="5848" spans="1:5">
      <c r="A5848" s="712">
        <v>87497</v>
      </c>
      <c r="B5848" s="711" t="s">
        <v>4598</v>
      </c>
      <c r="C5848" s="711" t="s">
        <v>281</v>
      </c>
      <c r="D5848" s="711" t="s">
        <v>5883</v>
      </c>
      <c r="E5848" s="713">
        <v>79.92</v>
      </c>
    </row>
    <row r="5849" spans="1:5">
      <c r="A5849" s="712">
        <v>87498</v>
      </c>
      <c r="B5849" s="711" t="s">
        <v>4599</v>
      </c>
      <c r="C5849" s="711" t="s">
        <v>281</v>
      </c>
      <c r="D5849" s="711" t="s">
        <v>5883</v>
      </c>
      <c r="E5849" s="713">
        <v>81.099999999999994</v>
      </c>
    </row>
    <row r="5850" spans="1:5">
      <c r="A5850" s="712">
        <v>87499</v>
      </c>
      <c r="B5850" s="711" t="s">
        <v>4600</v>
      </c>
      <c r="C5850" s="711" t="s">
        <v>281</v>
      </c>
      <c r="D5850" s="711" t="s">
        <v>5883</v>
      </c>
      <c r="E5850" s="713">
        <v>90.47</v>
      </c>
    </row>
    <row r="5851" spans="1:5">
      <c r="A5851" s="712">
        <v>87500</v>
      </c>
      <c r="B5851" s="711" t="s">
        <v>4601</v>
      </c>
      <c r="C5851" s="711" t="s">
        <v>281</v>
      </c>
      <c r="D5851" s="711" t="s">
        <v>5883</v>
      </c>
      <c r="E5851" s="713">
        <v>91.47</v>
      </c>
    </row>
    <row r="5852" spans="1:5">
      <c r="A5852" s="712">
        <v>87501</v>
      </c>
      <c r="B5852" s="711" t="s">
        <v>4602</v>
      </c>
      <c r="C5852" s="711" t="s">
        <v>281</v>
      </c>
      <c r="D5852" s="711" t="s">
        <v>5883</v>
      </c>
      <c r="E5852" s="713">
        <v>140.29</v>
      </c>
    </row>
    <row r="5853" spans="1:5">
      <c r="A5853" s="712">
        <v>87502</v>
      </c>
      <c r="B5853" s="711" t="s">
        <v>4603</v>
      </c>
      <c r="C5853" s="711" t="s">
        <v>281</v>
      </c>
      <c r="D5853" s="711" t="s">
        <v>5883</v>
      </c>
      <c r="E5853" s="713">
        <v>141.57</v>
      </c>
    </row>
    <row r="5854" spans="1:5">
      <c r="A5854" s="712">
        <v>87503</v>
      </c>
      <c r="B5854" s="711" t="s">
        <v>4604</v>
      </c>
      <c r="C5854" s="711" t="s">
        <v>281</v>
      </c>
      <c r="D5854" s="711" t="s">
        <v>5883</v>
      </c>
      <c r="E5854" s="713">
        <v>67.66</v>
      </c>
    </row>
    <row r="5855" spans="1:5">
      <c r="A5855" s="712">
        <v>87504</v>
      </c>
      <c r="B5855" s="711" t="s">
        <v>4605</v>
      </c>
      <c r="C5855" s="711" t="s">
        <v>281</v>
      </c>
      <c r="D5855" s="711" t="s">
        <v>5883</v>
      </c>
      <c r="E5855" s="713">
        <v>68.59</v>
      </c>
    </row>
    <row r="5856" spans="1:5">
      <c r="A5856" s="712">
        <v>87505</v>
      </c>
      <c r="B5856" s="711" t="s">
        <v>4606</v>
      </c>
      <c r="C5856" s="711" t="s">
        <v>281</v>
      </c>
      <c r="D5856" s="711" t="s">
        <v>5883</v>
      </c>
      <c r="E5856" s="713">
        <v>69.510000000000005</v>
      </c>
    </row>
    <row r="5857" spans="1:5">
      <c r="A5857" s="712">
        <v>87506</v>
      </c>
      <c r="B5857" s="711" t="s">
        <v>4607</v>
      </c>
      <c r="C5857" s="711" t="s">
        <v>281</v>
      </c>
      <c r="D5857" s="711" t="s">
        <v>5883</v>
      </c>
      <c r="E5857" s="713">
        <v>70.69</v>
      </c>
    </row>
    <row r="5858" spans="1:5">
      <c r="A5858" s="712">
        <v>87507</v>
      </c>
      <c r="B5858" s="711" t="s">
        <v>4608</v>
      </c>
      <c r="C5858" s="711" t="s">
        <v>281</v>
      </c>
      <c r="D5858" s="711" t="s">
        <v>5883</v>
      </c>
      <c r="E5858" s="713">
        <v>76.89</v>
      </c>
    </row>
    <row r="5859" spans="1:5">
      <c r="A5859" s="712">
        <v>87508</v>
      </c>
      <c r="B5859" s="711" t="s">
        <v>4609</v>
      </c>
      <c r="C5859" s="711" t="s">
        <v>281</v>
      </c>
      <c r="D5859" s="711" t="s">
        <v>5883</v>
      </c>
      <c r="E5859" s="713">
        <v>77.89</v>
      </c>
    </row>
    <row r="5860" spans="1:5">
      <c r="A5860" s="712">
        <v>87509</v>
      </c>
      <c r="B5860" s="711" t="s">
        <v>4610</v>
      </c>
      <c r="C5860" s="711" t="s">
        <v>281</v>
      </c>
      <c r="D5860" s="711" t="s">
        <v>5883</v>
      </c>
      <c r="E5860" s="713">
        <v>118.08</v>
      </c>
    </row>
    <row r="5861" spans="1:5">
      <c r="A5861" s="712">
        <v>87510</v>
      </c>
      <c r="B5861" s="711" t="s">
        <v>4611</v>
      </c>
      <c r="C5861" s="711" t="s">
        <v>281</v>
      </c>
      <c r="D5861" s="711" t="s">
        <v>5883</v>
      </c>
      <c r="E5861" s="713">
        <v>119.36</v>
      </c>
    </row>
    <row r="5862" spans="1:5">
      <c r="A5862" s="712">
        <v>87511</v>
      </c>
      <c r="B5862" s="711" t="s">
        <v>4612</v>
      </c>
      <c r="C5862" s="711" t="s">
        <v>281</v>
      </c>
      <c r="D5862" s="711" t="s">
        <v>5883</v>
      </c>
      <c r="E5862" s="713">
        <v>86.55</v>
      </c>
    </row>
    <row r="5863" spans="1:5">
      <c r="A5863" s="712">
        <v>87512</v>
      </c>
      <c r="B5863" s="711" t="s">
        <v>4613</v>
      </c>
      <c r="C5863" s="711" t="s">
        <v>281</v>
      </c>
      <c r="D5863" s="711" t="s">
        <v>5883</v>
      </c>
      <c r="E5863" s="713">
        <v>87.48</v>
      </c>
    </row>
    <row r="5864" spans="1:5">
      <c r="A5864" s="712">
        <v>87513</v>
      </c>
      <c r="B5864" s="711" t="s">
        <v>4614</v>
      </c>
      <c r="C5864" s="711" t="s">
        <v>281</v>
      </c>
      <c r="D5864" s="711" t="s">
        <v>5883</v>
      </c>
      <c r="E5864" s="713">
        <v>88.93</v>
      </c>
    </row>
    <row r="5865" spans="1:5">
      <c r="A5865" s="712">
        <v>87514</v>
      </c>
      <c r="B5865" s="711" t="s">
        <v>4615</v>
      </c>
      <c r="C5865" s="711" t="s">
        <v>281</v>
      </c>
      <c r="D5865" s="711" t="s">
        <v>5883</v>
      </c>
      <c r="E5865" s="713">
        <v>90.11</v>
      </c>
    </row>
    <row r="5866" spans="1:5">
      <c r="A5866" s="712">
        <v>87515</v>
      </c>
      <c r="B5866" s="711" t="s">
        <v>4616</v>
      </c>
      <c r="C5866" s="711" t="s">
        <v>281</v>
      </c>
      <c r="D5866" s="711" t="s">
        <v>5883</v>
      </c>
      <c r="E5866" s="713">
        <v>102.5</v>
      </c>
    </row>
    <row r="5867" spans="1:5">
      <c r="A5867" s="712">
        <v>87516</v>
      </c>
      <c r="B5867" s="711" t="s">
        <v>4617</v>
      </c>
      <c r="C5867" s="711" t="s">
        <v>281</v>
      </c>
      <c r="D5867" s="711" t="s">
        <v>5883</v>
      </c>
      <c r="E5867" s="713">
        <v>103.5</v>
      </c>
    </row>
    <row r="5868" spans="1:5">
      <c r="A5868" s="712">
        <v>87517</v>
      </c>
      <c r="B5868" s="711" t="s">
        <v>4618</v>
      </c>
      <c r="C5868" s="711" t="s">
        <v>281</v>
      </c>
      <c r="D5868" s="711" t="s">
        <v>5883</v>
      </c>
      <c r="E5868" s="713">
        <v>159.02000000000001</v>
      </c>
    </row>
    <row r="5869" spans="1:5">
      <c r="A5869" s="712">
        <v>87518</v>
      </c>
      <c r="B5869" s="711" t="s">
        <v>4619</v>
      </c>
      <c r="C5869" s="711" t="s">
        <v>281</v>
      </c>
      <c r="D5869" s="711" t="s">
        <v>5883</v>
      </c>
      <c r="E5869" s="713">
        <v>160.30000000000001</v>
      </c>
    </row>
    <row r="5870" spans="1:5">
      <c r="A5870" s="712">
        <v>87519</v>
      </c>
      <c r="B5870" s="711" t="s">
        <v>4620</v>
      </c>
      <c r="C5870" s="711" t="s">
        <v>281</v>
      </c>
      <c r="D5870" s="711" t="s">
        <v>5883</v>
      </c>
      <c r="E5870" s="713">
        <v>73.14</v>
      </c>
    </row>
    <row r="5871" spans="1:5">
      <c r="A5871" s="712">
        <v>87520</v>
      </c>
      <c r="B5871" s="711" t="s">
        <v>4621</v>
      </c>
      <c r="C5871" s="711" t="s">
        <v>281</v>
      </c>
      <c r="D5871" s="711" t="s">
        <v>5883</v>
      </c>
      <c r="E5871" s="713">
        <v>74.069999999999993</v>
      </c>
    </row>
    <row r="5872" spans="1:5">
      <c r="A5872" s="712">
        <v>87521</v>
      </c>
      <c r="B5872" s="711" t="s">
        <v>4622</v>
      </c>
      <c r="C5872" s="711" t="s">
        <v>281</v>
      </c>
      <c r="D5872" s="711" t="s">
        <v>5883</v>
      </c>
      <c r="E5872" s="713">
        <v>75.09</v>
      </c>
    </row>
    <row r="5873" spans="1:5">
      <c r="A5873" s="712">
        <v>87522</v>
      </c>
      <c r="B5873" s="711" t="s">
        <v>4623</v>
      </c>
      <c r="C5873" s="711" t="s">
        <v>281</v>
      </c>
      <c r="D5873" s="711" t="s">
        <v>5883</v>
      </c>
      <c r="E5873" s="713">
        <v>76.27</v>
      </c>
    </row>
    <row r="5874" spans="1:5">
      <c r="A5874" s="712">
        <v>87523</v>
      </c>
      <c r="B5874" s="711" t="s">
        <v>4624</v>
      </c>
      <c r="C5874" s="711" t="s">
        <v>281</v>
      </c>
      <c r="D5874" s="711" t="s">
        <v>5883</v>
      </c>
      <c r="E5874" s="713">
        <v>84.29</v>
      </c>
    </row>
    <row r="5875" spans="1:5">
      <c r="A5875" s="712">
        <v>87524</v>
      </c>
      <c r="B5875" s="711" t="s">
        <v>4625</v>
      </c>
      <c r="C5875" s="711" t="s">
        <v>281</v>
      </c>
      <c r="D5875" s="711" t="s">
        <v>5883</v>
      </c>
      <c r="E5875" s="713">
        <v>85.29</v>
      </c>
    </row>
    <row r="5876" spans="1:5">
      <c r="A5876" s="712">
        <v>87525</v>
      </c>
      <c r="B5876" s="711" t="s">
        <v>4626</v>
      </c>
      <c r="C5876" s="711" t="s">
        <v>281</v>
      </c>
      <c r="D5876" s="711" t="s">
        <v>5883</v>
      </c>
      <c r="E5876" s="713">
        <v>129.55000000000001</v>
      </c>
    </row>
    <row r="5877" spans="1:5">
      <c r="A5877" s="712">
        <v>87526</v>
      </c>
      <c r="B5877" s="711" t="s">
        <v>4627</v>
      </c>
      <c r="C5877" s="711" t="s">
        <v>281</v>
      </c>
      <c r="D5877" s="711" t="s">
        <v>5883</v>
      </c>
      <c r="E5877" s="713">
        <v>130.83000000000001</v>
      </c>
    </row>
    <row r="5878" spans="1:5">
      <c r="A5878" s="712">
        <v>89043</v>
      </c>
      <c r="B5878" s="711" t="s">
        <v>4628</v>
      </c>
      <c r="C5878" s="711" t="s">
        <v>281</v>
      </c>
      <c r="D5878" s="711" t="s">
        <v>5883</v>
      </c>
      <c r="E5878" s="713">
        <v>74.44</v>
      </c>
    </row>
    <row r="5879" spans="1:5">
      <c r="A5879" s="712">
        <v>89168</v>
      </c>
      <c r="B5879" s="711" t="s">
        <v>4629</v>
      </c>
      <c r="C5879" s="711" t="s">
        <v>281</v>
      </c>
      <c r="D5879" s="711" t="s">
        <v>5883</v>
      </c>
      <c r="E5879" s="713">
        <v>76.44</v>
      </c>
    </row>
    <row r="5880" spans="1:5">
      <c r="A5880" s="712">
        <v>89977</v>
      </c>
      <c r="B5880" s="711" t="s">
        <v>4630</v>
      </c>
      <c r="C5880" s="711" t="s">
        <v>281</v>
      </c>
      <c r="D5880" s="711" t="s">
        <v>5883</v>
      </c>
      <c r="E5880" s="713">
        <v>136.99</v>
      </c>
    </row>
    <row r="5881" spans="1:5">
      <c r="A5881" s="712">
        <v>90112</v>
      </c>
      <c r="B5881" s="711" t="s">
        <v>7218</v>
      </c>
      <c r="C5881" s="711" t="s">
        <v>281</v>
      </c>
      <c r="D5881" s="711" t="s">
        <v>5883</v>
      </c>
      <c r="E5881" s="713">
        <v>77.13</v>
      </c>
    </row>
    <row r="5882" spans="1:5">
      <c r="A5882" s="712">
        <v>101159</v>
      </c>
      <c r="B5882" s="711" t="s">
        <v>4631</v>
      </c>
      <c r="C5882" s="711" t="s">
        <v>281</v>
      </c>
      <c r="D5882" s="711" t="s">
        <v>5884</v>
      </c>
      <c r="E5882" s="713">
        <v>119.55</v>
      </c>
    </row>
    <row r="5883" spans="1:5">
      <c r="A5883" s="712">
        <v>89282</v>
      </c>
      <c r="B5883" s="711" t="s">
        <v>4632</v>
      </c>
      <c r="C5883" s="711" t="s">
        <v>281</v>
      </c>
      <c r="D5883" s="711" t="s">
        <v>5884</v>
      </c>
      <c r="E5883" s="713">
        <v>67.959999999999994</v>
      </c>
    </row>
    <row r="5884" spans="1:5">
      <c r="A5884" s="712">
        <v>89283</v>
      </c>
      <c r="B5884" s="711" t="s">
        <v>4633</v>
      </c>
      <c r="C5884" s="711" t="s">
        <v>281</v>
      </c>
      <c r="D5884" s="711" t="s">
        <v>5884</v>
      </c>
      <c r="E5884" s="713">
        <v>69.099999999999994</v>
      </c>
    </row>
    <row r="5885" spans="1:5">
      <c r="A5885" s="712">
        <v>89284</v>
      </c>
      <c r="B5885" s="711" t="s">
        <v>4634</v>
      </c>
      <c r="C5885" s="711" t="s">
        <v>281</v>
      </c>
      <c r="D5885" s="711" t="s">
        <v>5884</v>
      </c>
      <c r="E5885" s="713">
        <v>62.63</v>
      </c>
    </row>
    <row r="5886" spans="1:5">
      <c r="A5886" s="712">
        <v>89285</v>
      </c>
      <c r="B5886" s="711" t="s">
        <v>4635</v>
      </c>
      <c r="C5886" s="711" t="s">
        <v>281</v>
      </c>
      <c r="D5886" s="711" t="s">
        <v>5884</v>
      </c>
      <c r="E5886" s="713">
        <v>63.77</v>
      </c>
    </row>
    <row r="5887" spans="1:5">
      <c r="A5887" s="712">
        <v>89286</v>
      </c>
      <c r="B5887" s="711" t="s">
        <v>4636</v>
      </c>
      <c r="C5887" s="711" t="s">
        <v>281</v>
      </c>
      <c r="D5887" s="711" t="s">
        <v>5884</v>
      </c>
      <c r="E5887" s="713">
        <v>72.349999999999994</v>
      </c>
    </row>
    <row r="5888" spans="1:5">
      <c r="A5888" s="712">
        <v>89287</v>
      </c>
      <c r="B5888" s="711" t="s">
        <v>4637</v>
      </c>
      <c r="C5888" s="711" t="s">
        <v>281</v>
      </c>
      <c r="D5888" s="711" t="s">
        <v>5884</v>
      </c>
      <c r="E5888" s="713">
        <v>73.489999999999995</v>
      </c>
    </row>
    <row r="5889" spans="1:5">
      <c r="A5889" s="712">
        <v>89288</v>
      </c>
      <c r="B5889" s="711" t="s">
        <v>4638</v>
      </c>
      <c r="C5889" s="711" t="s">
        <v>281</v>
      </c>
      <c r="D5889" s="711" t="s">
        <v>5884</v>
      </c>
      <c r="E5889" s="713">
        <v>65.069999999999993</v>
      </c>
    </row>
    <row r="5890" spans="1:5">
      <c r="A5890" s="712">
        <v>89289</v>
      </c>
      <c r="B5890" s="711" t="s">
        <v>4639</v>
      </c>
      <c r="C5890" s="711" t="s">
        <v>281</v>
      </c>
      <c r="D5890" s="711" t="s">
        <v>5884</v>
      </c>
      <c r="E5890" s="713">
        <v>66.209999999999994</v>
      </c>
    </row>
    <row r="5891" spans="1:5">
      <c r="A5891" s="712">
        <v>89290</v>
      </c>
      <c r="B5891" s="711" t="s">
        <v>4640</v>
      </c>
      <c r="C5891" s="711" t="s">
        <v>281</v>
      </c>
      <c r="D5891" s="711" t="s">
        <v>5884</v>
      </c>
      <c r="E5891" s="713">
        <v>76.739999999999995</v>
      </c>
    </row>
    <row r="5892" spans="1:5">
      <c r="A5892" s="712">
        <v>89291</v>
      </c>
      <c r="B5892" s="711" t="s">
        <v>4641</v>
      </c>
      <c r="C5892" s="711" t="s">
        <v>281</v>
      </c>
      <c r="D5892" s="711" t="s">
        <v>5884</v>
      </c>
      <c r="E5892" s="713">
        <v>78</v>
      </c>
    </row>
    <row r="5893" spans="1:5">
      <c r="A5893" s="712">
        <v>89292</v>
      </c>
      <c r="B5893" s="711" t="s">
        <v>4642</v>
      </c>
      <c r="C5893" s="711" t="s">
        <v>281</v>
      </c>
      <c r="D5893" s="711" t="s">
        <v>5884</v>
      </c>
      <c r="E5893" s="713">
        <v>71.36</v>
      </c>
    </row>
    <row r="5894" spans="1:5">
      <c r="A5894" s="712">
        <v>89293</v>
      </c>
      <c r="B5894" s="711" t="s">
        <v>7219</v>
      </c>
      <c r="C5894" s="711" t="s">
        <v>281</v>
      </c>
      <c r="D5894" s="711" t="s">
        <v>5884</v>
      </c>
      <c r="E5894" s="713">
        <v>72.62</v>
      </c>
    </row>
    <row r="5895" spans="1:5">
      <c r="A5895" s="712">
        <v>89294</v>
      </c>
      <c r="B5895" s="711" t="s">
        <v>4643</v>
      </c>
      <c r="C5895" s="711" t="s">
        <v>281</v>
      </c>
      <c r="D5895" s="711" t="s">
        <v>5884</v>
      </c>
      <c r="E5895" s="713">
        <v>83.03</v>
      </c>
    </row>
    <row r="5896" spans="1:5">
      <c r="A5896" s="712">
        <v>89295</v>
      </c>
      <c r="B5896" s="711" t="s">
        <v>4644</v>
      </c>
      <c r="C5896" s="711" t="s">
        <v>281</v>
      </c>
      <c r="D5896" s="711" t="s">
        <v>5884</v>
      </c>
      <c r="E5896" s="713">
        <v>84.29</v>
      </c>
    </row>
    <row r="5897" spans="1:5">
      <c r="A5897" s="712">
        <v>89296</v>
      </c>
      <c r="B5897" s="711" t="s">
        <v>4645</v>
      </c>
      <c r="C5897" s="711" t="s">
        <v>281</v>
      </c>
      <c r="D5897" s="711" t="s">
        <v>5884</v>
      </c>
      <c r="E5897" s="713">
        <v>74.739999999999995</v>
      </c>
    </row>
    <row r="5898" spans="1:5">
      <c r="A5898" s="712">
        <v>89297</v>
      </c>
      <c r="B5898" s="711" t="s">
        <v>4646</v>
      </c>
      <c r="C5898" s="711" t="s">
        <v>281</v>
      </c>
      <c r="D5898" s="711" t="s">
        <v>5884</v>
      </c>
      <c r="E5898" s="713">
        <v>76</v>
      </c>
    </row>
    <row r="5899" spans="1:5">
      <c r="A5899" s="712">
        <v>89298</v>
      </c>
      <c r="B5899" s="711" t="s">
        <v>4647</v>
      </c>
      <c r="C5899" s="711" t="s">
        <v>281</v>
      </c>
      <c r="D5899" s="711" t="s">
        <v>5884</v>
      </c>
      <c r="E5899" s="713">
        <v>78.41</v>
      </c>
    </row>
    <row r="5900" spans="1:5">
      <c r="A5900" s="712">
        <v>89299</v>
      </c>
      <c r="B5900" s="711" t="s">
        <v>4648</v>
      </c>
      <c r="C5900" s="711" t="s">
        <v>281</v>
      </c>
      <c r="D5900" s="711" t="s">
        <v>5884</v>
      </c>
      <c r="E5900" s="713">
        <v>80.02</v>
      </c>
    </row>
    <row r="5901" spans="1:5">
      <c r="A5901" s="712">
        <v>89300</v>
      </c>
      <c r="B5901" s="711" t="s">
        <v>4649</v>
      </c>
      <c r="C5901" s="711" t="s">
        <v>281</v>
      </c>
      <c r="D5901" s="711" t="s">
        <v>5884</v>
      </c>
      <c r="E5901" s="713">
        <v>73.08</v>
      </c>
    </row>
    <row r="5902" spans="1:5">
      <c r="A5902" s="712">
        <v>89301</v>
      </c>
      <c r="B5902" s="711" t="s">
        <v>4650</v>
      </c>
      <c r="C5902" s="711" t="s">
        <v>281</v>
      </c>
      <c r="D5902" s="711" t="s">
        <v>5884</v>
      </c>
      <c r="E5902" s="713">
        <v>74.69</v>
      </c>
    </row>
    <row r="5903" spans="1:5">
      <c r="A5903" s="712">
        <v>89302</v>
      </c>
      <c r="B5903" s="711" t="s">
        <v>4651</v>
      </c>
      <c r="C5903" s="711" t="s">
        <v>281</v>
      </c>
      <c r="D5903" s="711" t="s">
        <v>5884</v>
      </c>
      <c r="E5903" s="713">
        <v>85.81</v>
      </c>
    </row>
    <row r="5904" spans="1:5">
      <c r="A5904" s="712">
        <v>89303</v>
      </c>
      <c r="B5904" s="711" t="s">
        <v>4652</v>
      </c>
      <c r="C5904" s="711" t="s">
        <v>281</v>
      </c>
      <c r="D5904" s="711" t="s">
        <v>5884</v>
      </c>
      <c r="E5904" s="713">
        <v>87.42</v>
      </c>
    </row>
    <row r="5905" spans="1:5">
      <c r="A5905" s="712">
        <v>89304</v>
      </c>
      <c r="B5905" s="711" t="s">
        <v>4653</v>
      </c>
      <c r="C5905" s="711" t="s">
        <v>281</v>
      </c>
      <c r="D5905" s="711" t="s">
        <v>5884</v>
      </c>
      <c r="E5905" s="713">
        <v>77.39</v>
      </c>
    </row>
    <row r="5906" spans="1:5">
      <c r="A5906" s="712">
        <v>89305</v>
      </c>
      <c r="B5906" s="711" t="s">
        <v>4654</v>
      </c>
      <c r="C5906" s="711" t="s">
        <v>281</v>
      </c>
      <c r="D5906" s="711" t="s">
        <v>5884</v>
      </c>
      <c r="E5906" s="713">
        <v>79</v>
      </c>
    </row>
    <row r="5907" spans="1:5">
      <c r="A5907" s="712">
        <v>89306</v>
      </c>
      <c r="B5907" s="711" t="s">
        <v>4655</v>
      </c>
      <c r="C5907" s="711" t="s">
        <v>281</v>
      </c>
      <c r="D5907" s="711" t="s">
        <v>5884</v>
      </c>
      <c r="E5907" s="713">
        <v>87.44</v>
      </c>
    </row>
    <row r="5908" spans="1:5">
      <c r="A5908" s="712">
        <v>89307</v>
      </c>
      <c r="B5908" s="711" t="s">
        <v>4656</v>
      </c>
      <c r="C5908" s="711" t="s">
        <v>281</v>
      </c>
      <c r="D5908" s="711" t="s">
        <v>5884</v>
      </c>
      <c r="E5908" s="713">
        <v>89.22</v>
      </c>
    </row>
    <row r="5909" spans="1:5">
      <c r="A5909" s="712">
        <v>89308</v>
      </c>
      <c r="B5909" s="711" t="s">
        <v>4657</v>
      </c>
      <c r="C5909" s="711" t="s">
        <v>281</v>
      </c>
      <c r="D5909" s="711" t="s">
        <v>5884</v>
      </c>
      <c r="E5909" s="713">
        <v>82.06</v>
      </c>
    </row>
    <row r="5910" spans="1:5">
      <c r="A5910" s="712">
        <v>89309</v>
      </c>
      <c r="B5910" s="711" t="s">
        <v>4658</v>
      </c>
      <c r="C5910" s="711" t="s">
        <v>281</v>
      </c>
      <c r="D5910" s="711" t="s">
        <v>5884</v>
      </c>
      <c r="E5910" s="713">
        <v>83.84</v>
      </c>
    </row>
    <row r="5911" spans="1:5">
      <c r="A5911" s="712">
        <v>89310</v>
      </c>
      <c r="B5911" s="711" t="s">
        <v>4659</v>
      </c>
      <c r="C5911" s="711" t="s">
        <v>281</v>
      </c>
      <c r="D5911" s="711" t="s">
        <v>5884</v>
      </c>
      <c r="E5911" s="713">
        <v>98.94</v>
      </c>
    </row>
    <row r="5912" spans="1:5">
      <c r="A5912" s="712">
        <v>89311</v>
      </c>
      <c r="B5912" s="711" t="s">
        <v>4660</v>
      </c>
      <c r="C5912" s="711" t="s">
        <v>281</v>
      </c>
      <c r="D5912" s="711" t="s">
        <v>5884</v>
      </c>
      <c r="E5912" s="713">
        <v>100.72</v>
      </c>
    </row>
    <row r="5913" spans="1:5">
      <c r="A5913" s="712">
        <v>89312</v>
      </c>
      <c r="B5913" s="711" t="s">
        <v>4661</v>
      </c>
      <c r="C5913" s="711" t="s">
        <v>281</v>
      </c>
      <c r="D5913" s="711" t="s">
        <v>5884</v>
      </c>
      <c r="E5913" s="713">
        <v>87.32</v>
      </c>
    </row>
    <row r="5914" spans="1:5">
      <c r="A5914" s="712">
        <v>89313</v>
      </c>
      <c r="B5914" s="711" t="s">
        <v>4662</v>
      </c>
      <c r="C5914" s="711" t="s">
        <v>281</v>
      </c>
      <c r="D5914" s="711" t="s">
        <v>5884</v>
      </c>
      <c r="E5914" s="713">
        <v>89.1</v>
      </c>
    </row>
    <row r="5915" spans="1:5">
      <c r="A5915" s="712">
        <v>101162</v>
      </c>
      <c r="B5915" s="711" t="s">
        <v>4663</v>
      </c>
      <c r="C5915" s="711" t="s">
        <v>281</v>
      </c>
      <c r="D5915" s="711" t="s">
        <v>5884</v>
      </c>
      <c r="E5915" s="713">
        <v>132.76</v>
      </c>
    </row>
    <row r="5916" spans="1:5">
      <c r="A5916" s="712">
        <v>87447</v>
      </c>
      <c r="B5916" s="711" t="s">
        <v>4664</v>
      </c>
      <c r="C5916" s="711" t="s">
        <v>281</v>
      </c>
      <c r="D5916" s="711" t="s">
        <v>5883</v>
      </c>
      <c r="E5916" s="713">
        <v>54.73</v>
      </c>
    </row>
    <row r="5917" spans="1:5">
      <c r="A5917" s="712">
        <v>87448</v>
      </c>
      <c r="B5917" s="711" t="s">
        <v>4665</v>
      </c>
      <c r="C5917" s="711" t="s">
        <v>281</v>
      </c>
      <c r="D5917" s="711" t="s">
        <v>5883</v>
      </c>
      <c r="E5917" s="713">
        <v>55.15</v>
      </c>
    </row>
    <row r="5918" spans="1:5">
      <c r="A5918" s="712">
        <v>87449</v>
      </c>
      <c r="B5918" s="711" t="s">
        <v>4666</v>
      </c>
      <c r="C5918" s="711" t="s">
        <v>281</v>
      </c>
      <c r="D5918" s="711" t="s">
        <v>5883</v>
      </c>
      <c r="E5918" s="713">
        <v>71.64</v>
      </c>
    </row>
    <row r="5919" spans="1:5">
      <c r="A5919" s="712">
        <v>87450</v>
      </c>
      <c r="B5919" s="711" t="s">
        <v>4667</v>
      </c>
      <c r="C5919" s="711" t="s">
        <v>281</v>
      </c>
      <c r="D5919" s="711" t="s">
        <v>5883</v>
      </c>
      <c r="E5919" s="713">
        <v>72.61</v>
      </c>
    </row>
    <row r="5920" spans="1:5">
      <c r="A5920" s="712">
        <v>87451</v>
      </c>
      <c r="B5920" s="711" t="s">
        <v>837</v>
      </c>
      <c r="C5920" s="711" t="s">
        <v>281</v>
      </c>
      <c r="D5920" s="711" t="s">
        <v>5883</v>
      </c>
      <c r="E5920" s="713">
        <v>87.52</v>
      </c>
    </row>
    <row r="5921" spans="1:5">
      <c r="A5921" s="712">
        <v>87452</v>
      </c>
      <c r="B5921" s="711" t="s">
        <v>4668</v>
      </c>
      <c r="C5921" s="711" t="s">
        <v>281</v>
      </c>
      <c r="D5921" s="711" t="s">
        <v>5883</v>
      </c>
      <c r="E5921" s="713">
        <v>88.01</v>
      </c>
    </row>
    <row r="5922" spans="1:5">
      <c r="A5922" s="712">
        <v>87453</v>
      </c>
      <c r="B5922" s="711" t="s">
        <v>4669</v>
      </c>
      <c r="C5922" s="711" t="s">
        <v>281</v>
      </c>
      <c r="D5922" s="711" t="s">
        <v>5883</v>
      </c>
      <c r="E5922" s="713">
        <v>50.79</v>
      </c>
    </row>
    <row r="5923" spans="1:5">
      <c r="A5923" s="712">
        <v>87454</v>
      </c>
      <c r="B5923" s="711" t="s">
        <v>4670</v>
      </c>
      <c r="C5923" s="711" t="s">
        <v>281</v>
      </c>
      <c r="D5923" s="711" t="s">
        <v>5883</v>
      </c>
      <c r="E5923" s="713">
        <v>51.62</v>
      </c>
    </row>
    <row r="5924" spans="1:5">
      <c r="A5924" s="712">
        <v>87455</v>
      </c>
      <c r="B5924" s="711" t="s">
        <v>4671</v>
      </c>
      <c r="C5924" s="711" t="s">
        <v>281</v>
      </c>
      <c r="D5924" s="711" t="s">
        <v>5883</v>
      </c>
      <c r="E5924" s="713">
        <v>66.59</v>
      </c>
    </row>
    <row r="5925" spans="1:5">
      <c r="A5925" s="712">
        <v>87456</v>
      </c>
      <c r="B5925" s="711" t="s">
        <v>4672</v>
      </c>
      <c r="C5925" s="711" t="s">
        <v>281</v>
      </c>
      <c r="D5925" s="711" t="s">
        <v>5883</v>
      </c>
      <c r="E5925" s="713">
        <v>67.95</v>
      </c>
    </row>
    <row r="5926" spans="1:5">
      <c r="A5926" s="712">
        <v>87457</v>
      </c>
      <c r="B5926" s="711" t="s">
        <v>4673</v>
      </c>
      <c r="C5926" s="711" t="s">
        <v>281</v>
      </c>
      <c r="D5926" s="711" t="s">
        <v>5883</v>
      </c>
      <c r="E5926" s="713">
        <v>80.73</v>
      </c>
    </row>
    <row r="5927" spans="1:5">
      <c r="A5927" s="712">
        <v>87458</v>
      </c>
      <c r="B5927" s="711" t="s">
        <v>4674</v>
      </c>
      <c r="C5927" s="711" t="s">
        <v>281</v>
      </c>
      <c r="D5927" s="711" t="s">
        <v>5883</v>
      </c>
      <c r="E5927" s="713">
        <v>81.95</v>
      </c>
    </row>
    <row r="5928" spans="1:5">
      <c r="A5928" s="712">
        <v>87459</v>
      </c>
      <c r="B5928" s="711" t="s">
        <v>4675</v>
      </c>
      <c r="C5928" s="711" t="s">
        <v>281</v>
      </c>
      <c r="D5928" s="711" t="s">
        <v>5883</v>
      </c>
      <c r="E5928" s="713">
        <v>60.67</v>
      </c>
    </row>
    <row r="5929" spans="1:5">
      <c r="A5929" s="712">
        <v>87460</v>
      </c>
      <c r="B5929" s="711" t="s">
        <v>4676</v>
      </c>
      <c r="C5929" s="711" t="s">
        <v>281</v>
      </c>
      <c r="D5929" s="711" t="s">
        <v>5883</v>
      </c>
      <c r="E5929" s="713">
        <v>61.5</v>
      </c>
    </row>
    <row r="5930" spans="1:5">
      <c r="A5930" s="712">
        <v>87461</v>
      </c>
      <c r="B5930" s="711" t="s">
        <v>4677</v>
      </c>
      <c r="C5930" s="711" t="s">
        <v>281</v>
      </c>
      <c r="D5930" s="711" t="s">
        <v>5883</v>
      </c>
      <c r="E5930" s="713">
        <v>77.63</v>
      </c>
    </row>
    <row r="5931" spans="1:5">
      <c r="A5931" s="712">
        <v>87462</v>
      </c>
      <c r="B5931" s="711" t="s">
        <v>4678</v>
      </c>
      <c r="C5931" s="711" t="s">
        <v>281</v>
      </c>
      <c r="D5931" s="711" t="s">
        <v>5883</v>
      </c>
      <c r="E5931" s="713">
        <v>78.599999999999994</v>
      </c>
    </row>
    <row r="5932" spans="1:5">
      <c r="A5932" s="712">
        <v>87463</v>
      </c>
      <c r="B5932" s="711" t="s">
        <v>4679</v>
      </c>
      <c r="C5932" s="711" t="s">
        <v>281</v>
      </c>
      <c r="D5932" s="711" t="s">
        <v>5883</v>
      </c>
      <c r="E5932" s="713">
        <v>92.84</v>
      </c>
    </row>
    <row r="5933" spans="1:5">
      <c r="A5933" s="712">
        <v>87464</v>
      </c>
      <c r="B5933" s="711" t="s">
        <v>4680</v>
      </c>
      <c r="C5933" s="711" t="s">
        <v>281</v>
      </c>
      <c r="D5933" s="711" t="s">
        <v>5883</v>
      </c>
      <c r="E5933" s="713">
        <v>94.06</v>
      </c>
    </row>
    <row r="5934" spans="1:5">
      <c r="A5934" s="712">
        <v>87465</v>
      </c>
      <c r="B5934" s="711" t="s">
        <v>4681</v>
      </c>
      <c r="C5934" s="711" t="s">
        <v>281</v>
      </c>
      <c r="D5934" s="711" t="s">
        <v>5883</v>
      </c>
      <c r="E5934" s="713">
        <v>54.14</v>
      </c>
    </row>
    <row r="5935" spans="1:5">
      <c r="A5935" s="712">
        <v>87466</v>
      </c>
      <c r="B5935" s="711" t="s">
        <v>4682</v>
      </c>
      <c r="C5935" s="711" t="s">
        <v>281</v>
      </c>
      <c r="D5935" s="711" t="s">
        <v>5883</v>
      </c>
      <c r="E5935" s="713">
        <v>54.97</v>
      </c>
    </row>
    <row r="5936" spans="1:5">
      <c r="A5936" s="712">
        <v>87467</v>
      </c>
      <c r="B5936" s="711" t="s">
        <v>4683</v>
      </c>
      <c r="C5936" s="711" t="s">
        <v>281</v>
      </c>
      <c r="D5936" s="711" t="s">
        <v>5883</v>
      </c>
      <c r="E5936" s="713">
        <v>70.400000000000006</v>
      </c>
    </row>
    <row r="5937" spans="1:5">
      <c r="A5937" s="712">
        <v>87468</v>
      </c>
      <c r="B5937" s="711" t="s">
        <v>4684</v>
      </c>
      <c r="C5937" s="711" t="s">
        <v>281</v>
      </c>
      <c r="D5937" s="711" t="s">
        <v>5883</v>
      </c>
      <c r="E5937" s="713">
        <v>71.37</v>
      </c>
    </row>
    <row r="5938" spans="1:5">
      <c r="A5938" s="712">
        <v>87469</v>
      </c>
      <c r="B5938" s="711" t="s">
        <v>4685</v>
      </c>
      <c r="C5938" s="711" t="s">
        <v>281</v>
      </c>
      <c r="D5938" s="711" t="s">
        <v>5883</v>
      </c>
      <c r="E5938" s="713">
        <v>84.7</v>
      </c>
    </row>
    <row r="5939" spans="1:5">
      <c r="A5939" s="712">
        <v>87470</v>
      </c>
      <c r="B5939" s="711" t="s">
        <v>4686</v>
      </c>
      <c r="C5939" s="711" t="s">
        <v>281</v>
      </c>
      <c r="D5939" s="711" t="s">
        <v>5883</v>
      </c>
      <c r="E5939" s="713">
        <v>85.92</v>
      </c>
    </row>
    <row r="5940" spans="1:5">
      <c r="A5940" s="712">
        <v>89044</v>
      </c>
      <c r="B5940" s="711" t="s">
        <v>4687</v>
      </c>
      <c r="C5940" s="711" t="s">
        <v>281</v>
      </c>
      <c r="D5940" s="711" t="s">
        <v>5883</v>
      </c>
      <c r="E5940" s="713">
        <v>54.34</v>
      </c>
    </row>
    <row r="5941" spans="1:5">
      <c r="A5941" s="712">
        <v>89169</v>
      </c>
      <c r="B5941" s="711" t="s">
        <v>4688</v>
      </c>
      <c r="C5941" s="711" t="s">
        <v>281</v>
      </c>
      <c r="D5941" s="711" t="s">
        <v>5883</v>
      </c>
      <c r="E5941" s="713">
        <v>55.2</v>
      </c>
    </row>
    <row r="5942" spans="1:5">
      <c r="A5942" s="712">
        <v>89978</v>
      </c>
      <c r="B5942" s="711" t="s">
        <v>4689</v>
      </c>
      <c r="C5942" s="711" t="s">
        <v>281</v>
      </c>
      <c r="D5942" s="711" t="s">
        <v>5883</v>
      </c>
      <c r="E5942" s="713">
        <v>71.69</v>
      </c>
    </row>
    <row r="5943" spans="1:5">
      <c r="A5943" s="712">
        <v>89453</v>
      </c>
      <c r="B5943" s="711" t="s">
        <v>4690</v>
      </c>
      <c r="C5943" s="711" t="s">
        <v>281</v>
      </c>
      <c r="D5943" s="711" t="s">
        <v>5884</v>
      </c>
      <c r="E5943" s="713">
        <v>63.56</v>
      </c>
    </row>
    <row r="5944" spans="1:5">
      <c r="A5944" s="712">
        <v>89454</v>
      </c>
      <c r="B5944" s="711" t="s">
        <v>4691</v>
      </c>
      <c r="C5944" s="711" t="s">
        <v>281</v>
      </c>
      <c r="D5944" s="711" t="s">
        <v>5884</v>
      </c>
      <c r="E5944" s="713">
        <v>60.46</v>
      </c>
    </row>
    <row r="5945" spans="1:5">
      <c r="A5945" s="712">
        <v>89455</v>
      </c>
      <c r="B5945" s="711" t="s">
        <v>4692</v>
      </c>
      <c r="C5945" s="711" t="s">
        <v>281</v>
      </c>
      <c r="D5945" s="711" t="s">
        <v>5884</v>
      </c>
      <c r="E5945" s="713">
        <v>78.37</v>
      </c>
    </row>
    <row r="5946" spans="1:5">
      <c r="A5946" s="712">
        <v>89456</v>
      </c>
      <c r="B5946" s="711" t="s">
        <v>4693</v>
      </c>
      <c r="C5946" s="711" t="s">
        <v>281</v>
      </c>
      <c r="D5946" s="711" t="s">
        <v>5884</v>
      </c>
      <c r="E5946" s="713">
        <v>74.819999999999993</v>
      </c>
    </row>
    <row r="5947" spans="1:5">
      <c r="A5947" s="712">
        <v>89457</v>
      </c>
      <c r="B5947" s="711" t="s">
        <v>4694</v>
      </c>
      <c r="C5947" s="711" t="s">
        <v>281</v>
      </c>
      <c r="D5947" s="711" t="s">
        <v>5884</v>
      </c>
      <c r="E5947" s="713">
        <v>67.290000000000006</v>
      </c>
    </row>
    <row r="5948" spans="1:5">
      <c r="A5948" s="712">
        <v>89458</v>
      </c>
      <c r="B5948" s="711" t="s">
        <v>4695</v>
      </c>
      <c r="C5948" s="711" t="s">
        <v>281</v>
      </c>
      <c r="D5948" s="711" t="s">
        <v>5884</v>
      </c>
      <c r="E5948" s="713">
        <v>62.6</v>
      </c>
    </row>
    <row r="5949" spans="1:5">
      <c r="A5949" s="712">
        <v>89459</v>
      </c>
      <c r="B5949" s="711" t="s">
        <v>4696</v>
      </c>
      <c r="C5949" s="711" t="s">
        <v>281</v>
      </c>
      <c r="D5949" s="711" t="s">
        <v>5884</v>
      </c>
      <c r="E5949" s="713">
        <v>82.48</v>
      </c>
    </row>
    <row r="5950" spans="1:5">
      <c r="A5950" s="712">
        <v>89460</v>
      </c>
      <c r="B5950" s="711" t="s">
        <v>4697</v>
      </c>
      <c r="C5950" s="711" t="s">
        <v>281</v>
      </c>
      <c r="D5950" s="711" t="s">
        <v>5884</v>
      </c>
      <c r="E5950" s="713">
        <v>77.290000000000006</v>
      </c>
    </row>
    <row r="5951" spans="1:5">
      <c r="A5951" s="712">
        <v>89462</v>
      </c>
      <c r="B5951" s="711" t="s">
        <v>4698</v>
      </c>
      <c r="C5951" s="711" t="s">
        <v>281</v>
      </c>
      <c r="D5951" s="711" t="s">
        <v>5884</v>
      </c>
      <c r="E5951" s="713">
        <v>76.02</v>
      </c>
    </row>
    <row r="5952" spans="1:5">
      <c r="A5952" s="712">
        <v>89463</v>
      </c>
      <c r="B5952" s="711" t="s">
        <v>4699</v>
      </c>
      <c r="C5952" s="711" t="s">
        <v>281</v>
      </c>
      <c r="D5952" s="711" t="s">
        <v>5884</v>
      </c>
      <c r="E5952" s="713">
        <v>72.86</v>
      </c>
    </row>
    <row r="5953" spans="1:5">
      <c r="A5953" s="712">
        <v>89464</v>
      </c>
      <c r="B5953" s="711" t="s">
        <v>4700</v>
      </c>
      <c r="C5953" s="711" t="s">
        <v>281</v>
      </c>
      <c r="D5953" s="711" t="s">
        <v>5884</v>
      </c>
      <c r="E5953" s="713">
        <v>91.02</v>
      </c>
    </row>
    <row r="5954" spans="1:5">
      <c r="A5954" s="712">
        <v>89465</v>
      </c>
      <c r="B5954" s="711" t="s">
        <v>4701</v>
      </c>
      <c r="C5954" s="711" t="s">
        <v>281</v>
      </c>
      <c r="D5954" s="711" t="s">
        <v>5884</v>
      </c>
      <c r="E5954" s="713">
        <v>87.54</v>
      </c>
    </row>
    <row r="5955" spans="1:5">
      <c r="A5955" s="712">
        <v>89466</v>
      </c>
      <c r="B5955" s="711" t="s">
        <v>4702</v>
      </c>
      <c r="C5955" s="711" t="s">
        <v>281</v>
      </c>
      <c r="D5955" s="711" t="s">
        <v>5884</v>
      </c>
      <c r="E5955" s="713">
        <v>81.239999999999995</v>
      </c>
    </row>
    <row r="5956" spans="1:5">
      <c r="A5956" s="712">
        <v>89467</v>
      </c>
      <c r="B5956" s="711" t="s">
        <v>4703</v>
      </c>
      <c r="C5956" s="711" t="s">
        <v>281</v>
      </c>
      <c r="D5956" s="711" t="s">
        <v>5884</v>
      </c>
      <c r="E5956" s="713">
        <v>75.92</v>
      </c>
    </row>
    <row r="5957" spans="1:5">
      <c r="A5957" s="712">
        <v>89468</v>
      </c>
      <c r="B5957" s="711" t="s">
        <v>4704</v>
      </c>
      <c r="C5957" s="711" t="s">
        <v>281</v>
      </c>
      <c r="D5957" s="711" t="s">
        <v>5884</v>
      </c>
      <c r="E5957" s="713">
        <v>96.46</v>
      </c>
    </row>
    <row r="5958" spans="1:5">
      <c r="A5958" s="712">
        <v>89469</v>
      </c>
      <c r="B5958" s="711" t="s">
        <v>4705</v>
      </c>
      <c r="C5958" s="711" t="s">
        <v>281</v>
      </c>
      <c r="D5958" s="711" t="s">
        <v>5884</v>
      </c>
      <c r="E5958" s="713">
        <v>90.83</v>
      </c>
    </row>
    <row r="5959" spans="1:5">
      <c r="A5959" s="712">
        <v>89470</v>
      </c>
      <c r="B5959" s="711" t="s">
        <v>4706</v>
      </c>
      <c r="C5959" s="711" t="s">
        <v>281</v>
      </c>
      <c r="D5959" s="711" t="s">
        <v>5884</v>
      </c>
      <c r="E5959" s="713">
        <v>75.650000000000006</v>
      </c>
    </row>
    <row r="5960" spans="1:5">
      <c r="A5960" s="712">
        <v>89471</v>
      </c>
      <c r="B5960" s="711" t="s">
        <v>4707</v>
      </c>
      <c r="C5960" s="711" t="s">
        <v>281</v>
      </c>
      <c r="D5960" s="711" t="s">
        <v>5884</v>
      </c>
      <c r="E5960" s="713">
        <v>72.56</v>
      </c>
    </row>
    <row r="5961" spans="1:5">
      <c r="A5961" s="712">
        <v>89472</v>
      </c>
      <c r="B5961" s="711" t="s">
        <v>4708</v>
      </c>
      <c r="C5961" s="711" t="s">
        <v>281</v>
      </c>
      <c r="D5961" s="711" t="s">
        <v>5884</v>
      </c>
      <c r="E5961" s="713">
        <v>90.22</v>
      </c>
    </row>
    <row r="5962" spans="1:5">
      <c r="A5962" s="712">
        <v>89473</v>
      </c>
      <c r="B5962" s="711" t="s">
        <v>4709</v>
      </c>
      <c r="C5962" s="711" t="s">
        <v>281</v>
      </c>
      <c r="D5962" s="711" t="s">
        <v>5884</v>
      </c>
      <c r="E5962" s="713">
        <v>86.86</v>
      </c>
    </row>
    <row r="5963" spans="1:5">
      <c r="A5963" s="712">
        <v>89474</v>
      </c>
      <c r="B5963" s="711" t="s">
        <v>4710</v>
      </c>
      <c r="C5963" s="711" t="s">
        <v>281</v>
      </c>
      <c r="D5963" s="711" t="s">
        <v>5884</v>
      </c>
      <c r="E5963" s="713">
        <v>82.72</v>
      </c>
    </row>
    <row r="5964" spans="1:5">
      <c r="A5964" s="712">
        <v>89475</v>
      </c>
      <c r="B5964" s="711" t="s">
        <v>4711</v>
      </c>
      <c r="C5964" s="711" t="s">
        <v>281</v>
      </c>
      <c r="D5964" s="711" t="s">
        <v>5884</v>
      </c>
      <c r="E5964" s="713">
        <v>76.52</v>
      </c>
    </row>
    <row r="5965" spans="1:5">
      <c r="A5965" s="712">
        <v>89476</v>
      </c>
      <c r="B5965" s="711" t="s">
        <v>4712</v>
      </c>
      <c r="C5965" s="711" t="s">
        <v>281</v>
      </c>
      <c r="D5965" s="711" t="s">
        <v>5884</v>
      </c>
      <c r="E5965" s="713">
        <v>97.86</v>
      </c>
    </row>
    <row r="5966" spans="1:5">
      <c r="A5966" s="712">
        <v>89477</v>
      </c>
      <c r="B5966" s="711" t="s">
        <v>4713</v>
      </c>
      <c r="C5966" s="711" t="s">
        <v>281</v>
      </c>
      <c r="D5966" s="711" t="s">
        <v>5884</v>
      </c>
      <c r="E5966" s="713">
        <v>91.38</v>
      </c>
    </row>
    <row r="5967" spans="1:5">
      <c r="A5967" s="712">
        <v>89478</v>
      </c>
      <c r="B5967" s="711" t="s">
        <v>4714</v>
      </c>
      <c r="C5967" s="711" t="s">
        <v>281</v>
      </c>
      <c r="D5967" s="711" t="s">
        <v>5884</v>
      </c>
      <c r="E5967" s="713">
        <v>88.36</v>
      </c>
    </row>
    <row r="5968" spans="1:5">
      <c r="A5968" s="712">
        <v>89479</v>
      </c>
      <c r="B5968" s="711" t="s">
        <v>4715</v>
      </c>
      <c r="C5968" s="711" t="s">
        <v>281</v>
      </c>
      <c r="D5968" s="711" t="s">
        <v>5884</v>
      </c>
      <c r="E5968" s="713">
        <v>85.19</v>
      </c>
    </row>
    <row r="5969" spans="1:5">
      <c r="A5969" s="712">
        <v>89480</v>
      </c>
      <c r="B5969" s="711" t="s">
        <v>4716</v>
      </c>
      <c r="C5969" s="711" t="s">
        <v>281</v>
      </c>
      <c r="D5969" s="711" t="s">
        <v>5884</v>
      </c>
      <c r="E5969" s="713">
        <v>103.1</v>
      </c>
    </row>
    <row r="5970" spans="1:5">
      <c r="A5970" s="712">
        <v>89483</v>
      </c>
      <c r="B5970" s="711" t="s">
        <v>4717</v>
      </c>
      <c r="C5970" s="711" t="s">
        <v>281</v>
      </c>
      <c r="D5970" s="711" t="s">
        <v>5884</v>
      </c>
      <c r="E5970" s="713">
        <v>99.83</v>
      </c>
    </row>
    <row r="5971" spans="1:5">
      <c r="A5971" s="712">
        <v>89484</v>
      </c>
      <c r="B5971" s="711" t="s">
        <v>4718</v>
      </c>
      <c r="C5971" s="711" t="s">
        <v>281</v>
      </c>
      <c r="D5971" s="711" t="s">
        <v>5884</v>
      </c>
      <c r="E5971" s="713">
        <v>96.91</v>
      </c>
    </row>
    <row r="5972" spans="1:5">
      <c r="A5972" s="712">
        <v>89486</v>
      </c>
      <c r="B5972" s="711" t="s">
        <v>4719</v>
      </c>
      <c r="C5972" s="711" t="s">
        <v>281</v>
      </c>
      <c r="D5972" s="711" t="s">
        <v>5884</v>
      </c>
      <c r="E5972" s="713">
        <v>90.28</v>
      </c>
    </row>
    <row r="5973" spans="1:5">
      <c r="A5973" s="712">
        <v>89487</v>
      </c>
      <c r="B5973" s="711" t="s">
        <v>4720</v>
      </c>
      <c r="C5973" s="711" t="s">
        <v>281</v>
      </c>
      <c r="D5973" s="711" t="s">
        <v>5884</v>
      </c>
      <c r="E5973" s="713">
        <v>112.08</v>
      </c>
    </row>
    <row r="5974" spans="1:5">
      <c r="A5974" s="712">
        <v>89488</v>
      </c>
      <c r="B5974" s="711" t="s">
        <v>4721</v>
      </c>
      <c r="C5974" s="711" t="s">
        <v>281</v>
      </c>
      <c r="D5974" s="711" t="s">
        <v>5884</v>
      </c>
      <c r="E5974" s="713">
        <v>105.15</v>
      </c>
    </row>
    <row r="5975" spans="1:5">
      <c r="A5975" s="712">
        <v>91815</v>
      </c>
      <c r="B5975" s="711" t="s">
        <v>4722</v>
      </c>
      <c r="C5975" s="711" t="s">
        <v>281</v>
      </c>
      <c r="D5975" s="711" t="s">
        <v>5884</v>
      </c>
      <c r="E5975" s="713">
        <v>63.37</v>
      </c>
    </row>
    <row r="5976" spans="1:5">
      <c r="A5976" s="712">
        <v>91816</v>
      </c>
      <c r="B5976" s="711" t="s">
        <v>4723</v>
      </c>
      <c r="C5976" s="711" t="s">
        <v>281</v>
      </c>
      <c r="D5976" s="711" t="s">
        <v>5884</v>
      </c>
      <c r="E5976" s="713">
        <v>76.3</v>
      </c>
    </row>
    <row r="5977" spans="1:5">
      <c r="A5977" s="712">
        <v>101161</v>
      </c>
      <c r="B5977" s="711" t="s">
        <v>4724</v>
      </c>
      <c r="C5977" s="711" t="s">
        <v>281</v>
      </c>
      <c r="D5977" s="711" t="s">
        <v>5884</v>
      </c>
      <c r="E5977" s="713">
        <v>159.12</v>
      </c>
    </row>
    <row r="5978" spans="1:5">
      <c r="A5978" s="712">
        <v>101163</v>
      </c>
      <c r="B5978" s="711" t="s">
        <v>4725</v>
      </c>
      <c r="C5978" s="711" t="s">
        <v>281</v>
      </c>
      <c r="D5978" s="711" t="s">
        <v>5884</v>
      </c>
      <c r="E5978" s="713">
        <v>777</v>
      </c>
    </row>
    <row r="5979" spans="1:5">
      <c r="A5979" s="712">
        <v>101164</v>
      </c>
      <c r="B5979" s="711" t="s">
        <v>4726</v>
      </c>
      <c r="C5979" s="711" t="s">
        <v>281</v>
      </c>
      <c r="D5979" s="711" t="s">
        <v>5884</v>
      </c>
      <c r="E5979" s="713">
        <v>566.79999999999995</v>
      </c>
    </row>
    <row r="5980" spans="1:5">
      <c r="A5980" s="712" t="s">
        <v>4727</v>
      </c>
      <c r="B5980" s="711" t="s">
        <v>4728</v>
      </c>
      <c r="C5980" s="711" t="s">
        <v>281</v>
      </c>
      <c r="D5980" s="711" t="s">
        <v>5884</v>
      </c>
      <c r="E5980" s="713">
        <v>281.27</v>
      </c>
    </row>
    <row r="5981" spans="1:5">
      <c r="A5981" s="712" t="s">
        <v>4727</v>
      </c>
      <c r="B5981" s="711" t="s">
        <v>4728</v>
      </c>
      <c r="C5981" s="711" t="s">
        <v>281</v>
      </c>
      <c r="D5981" s="711" t="s">
        <v>5884</v>
      </c>
      <c r="E5981" s="713">
        <v>281.27</v>
      </c>
    </row>
    <row r="5982" spans="1:5">
      <c r="A5982" s="712" t="s">
        <v>4729</v>
      </c>
      <c r="B5982" s="711" t="s">
        <v>4730</v>
      </c>
      <c r="C5982" s="711" t="s">
        <v>281</v>
      </c>
      <c r="D5982" s="711" t="s">
        <v>5884</v>
      </c>
      <c r="E5982" s="713">
        <v>249.36</v>
      </c>
    </row>
    <row r="5983" spans="1:5">
      <c r="A5983" s="712" t="s">
        <v>4729</v>
      </c>
      <c r="B5983" s="711" t="s">
        <v>4730</v>
      </c>
      <c r="C5983" s="711" t="s">
        <v>281</v>
      </c>
      <c r="D5983" s="711" t="s">
        <v>5884</v>
      </c>
      <c r="E5983" s="713">
        <v>249.36</v>
      </c>
    </row>
    <row r="5984" spans="1:5">
      <c r="A5984" s="712" t="s">
        <v>4731</v>
      </c>
      <c r="B5984" s="711" t="s">
        <v>4732</v>
      </c>
      <c r="C5984" s="711" t="s">
        <v>281</v>
      </c>
      <c r="D5984" s="711" t="s">
        <v>5884</v>
      </c>
      <c r="E5984" s="713">
        <v>474.04</v>
      </c>
    </row>
    <row r="5985" spans="1:5">
      <c r="A5985" s="712" t="s">
        <v>4731</v>
      </c>
      <c r="B5985" s="711" t="s">
        <v>4732</v>
      </c>
      <c r="C5985" s="711" t="s">
        <v>281</v>
      </c>
      <c r="D5985" s="711" t="s">
        <v>5884</v>
      </c>
      <c r="E5985" s="713">
        <v>474.04</v>
      </c>
    </row>
    <row r="5986" spans="1:5">
      <c r="A5986" s="712">
        <v>79627</v>
      </c>
      <c r="B5986" s="711" t="s">
        <v>4733</v>
      </c>
      <c r="C5986" s="711" t="s">
        <v>281</v>
      </c>
      <c r="D5986" s="711" t="s">
        <v>5884</v>
      </c>
      <c r="E5986" s="713">
        <v>675.53</v>
      </c>
    </row>
    <row r="5987" spans="1:5">
      <c r="A5987" s="712">
        <v>79627</v>
      </c>
      <c r="B5987" s="711" t="s">
        <v>4733</v>
      </c>
      <c r="C5987" s="711" t="s">
        <v>281</v>
      </c>
      <c r="D5987" s="711" t="s">
        <v>5884</v>
      </c>
      <c r="E5987" s="713">
        <v>675.53</v>
      </c>
    </row>
    <row r="5988" spans="1:5">
      <c r="A5988" s="712">
        <v>96358</v>
      </c>
      <c r="B5988" s="711" t="s">
        <v>4734</v>
      </c>
      <c r="C5988" s="711" t="s">
        <v>281</v>
      </c>
      <c r="D5988" s="711" t="s">
        <v>5883</v>
      </c>
      <c r="E5988" s="713">
        <v>57.99</v>
      </c>
    </row>
    <row r="5989" spans="1:5">
      <c r="A5989" s="712">
        <v>96358</v>
      </c>
      <c r="B5989" s="711" t="s">
        <v>4734</v>
      </c>
      <c r="C5989" s="711" t="s">
        <v>281</v>
      </c>
      <c r="D5989" s="711" t="s">
        <v>5883</v>
      </c>
      <c r="E5989" s="713">
        <v>57.99</v>
      </c>
    </row>
    <row r="5990" spans="1:5">
      <c r="A5990" s="712">
        <v>96359</v>
      </c>
      <c r="B5990" s="711" t="s">
        <v>4735</v>
      </c>
      <c r="C5990" s="711" t="s">
        <v>281</v>
      </c>
      <c r="D5990" s="711" t="s">
        <v>5883</v>
      </c>
      <c r="E5990" s="713">
        <v>65.59</v>
      </c>
    </row>
    <row r="5991" spans="1:5">
      <c r="A5991" s="712">
        <v>96359</v>
      </c>
      <c r="B5991" s="711" t="s">
        <v>4735</v>
      </c>
      <c r="C5991" s="711" t="s">
        <v>281</v>
      </c>
      <c r="D5991" s="711" t="s">
        <v>5883</v>
      </c>
      <c r="E5991" s="713">
        <v>65.59</v>
      </c>
    </row>
    <row r="5992" spans="1:5">
      <c r="A5992" s="712">
        <v>96360</v>
      </c>
      <c r="B5992" s="711" t="s">
        <v>4736</v>
      </c>
      <c r="C5992" s="711" t="s">
        <v>281</v>
      </c>
      <c r="D5992" s="711" t="s">
        <v>5883</v>
      </c>
      <c r="E5992" s="713">
        <v>77.61</v>
      </c>
    </row>
    <row r="5993" spans="1:5">
      <c r="A5993" s="712">
        <v>96360</v>
      </c>
      <c r="B5993" s="711" t="s">
        <v>4736</v>
      </c>
      <c r="C5993" s="711" t="s">
        <v>281</v>
      </c>
      <c r="D5993" s="711" t="s">
        <v>5883</v>
      </c>
      <c r="E5993" s="713">
        <v>77.61</v>
      </c>
    </row>
    <row r="5994" spans="1:5">
      <c r="A5994" s="712">
        <v>96361</v>
      </c>
      <c r="B5994" s="711" t="s">
        <v>4737</v>
      </c>
      <c r="C5994" s="711" t="s">
        <v>281</v>
      </c>
      <c r="D5994" s="711" t="s">
        <v>5883</v>
      </c>
      <c r="E5994" s="713">
        <v>92.36</v>
      </c>
    </row>
    <row r="5995" spans="1:5">
      <c r="A5995" s="712">
        <v>96361</v>
      </c>
      <c r="B5995" s="711" t="s">
        <v>4737</v>
      </c>
      <c r="C5995" s="711" t="s">
        <v>281</v>
      </c>
      <c r="D5995" s="711" t="s">
        <v>5883</v>
      </c>
      <c r="E5995" s="713">
        <v>92.36</v>
      </c>
    </row>
    <row r="5996" spans="1:5">
      <c r="A5996" s="712">
        <v>96362</v>
      </c>
      <c r="B5996" s="711" t="s">
        <v>4738</v>
      </c>
      <c r="C5996" s="711" t="s">
        <v>281</v>
      </c>
      <c r="D5996" s="711" t="s">
        <v>5883</v>
      </c>
      <c r="E5996" s="713">
        <v>74.709999999999994</v>
      </c>
    </row>
    <row r="5997" spans="1:5">
      <c r="A5997" s="712">
        <v>96362</v>
      </c>
      <c r="B5997" s="711" t="s">
        <v>4738</v>
      </c>
      <c r="C5997" s="711" t="s">
        <v>281</v>
      </c>
      <c r="D5997" s="711" t="s">
        <v>5883</v>
      </c>
      <c r="E5997" s="713">
        <v>74.709999999999994</v>
      </c>
    </row>
    <row r="5998" spans="1:5">
      <c r="A5998" s="712">
        <v>96363</v>
      </c>
      <c r="B5998" s="711" t="s">
        <v>4739</v>
      </c>
      <c r="C5998" s="711" t="s">
        <v>281</v>
      </c>
      <c r="D5998" s="711" t="s">
        <v>5883</v>
      </c>
      <c r="E5998" s="713">
        <v>82.59</v>
      </c>
    </row>
    <row r="5999" spans="1:5">
      <c r="A5999" s="712">
        <v>96363</v>
      </c>
      <c r="B5999" s="711" t="s">
        <v>4739</v>
      </c>
      <c r="C5999" s="711" t="s">
        <v>281</v>
      </c>
      <c r="D5999" s="711" t="s">
        <v>5883</v>
      </c>
      <c r="E5999" s="713">
        <v>82.59</v>
      </c>
    </row>
    <row r="6000" spans="1:5">
      <c r="A6000" s="712">
        <v>96364</v>
      </c>
      <c r="B6000" s="711" t="s">
        <v>4740</v>
      </c>
      <c r="C6000" s="711" t="s">
        <v>281</v>
      </c>
      <c r="D6000" s="711" t="s">
        <v>5883</v>
      </c>
      <c r="E6000" s="713">
        <v>94.32</v>
      </c>
    </row>
    <row r="6001" spans="1:5">
      <c r="A6001" s="712">
        <v>96364</v>
      </c>
      <c r="B6001" s="711" t="s">
        <v>4740</v>
      </c>
      <c r="C6001" s="711" t="s">
        <v>281</v>
      </c>
      <c r="D6001" s="711" t="s">
        <v>5883</v>
      </c>
      <c r="E6001" s="713">
        <v>94.32</v>
      </c>
    </row>
    <row r="6002" spans="1:5">
      <c r="A6002" s="712">
        <v>96365</v>
      </c>
      <c r="B6002" s="711" t="s">
        <v>4741</v>
      </c>
      <c r="C6002" s="711" t="s">
        <v>281</v>
      </c>
      <c r="D6002" s="711" t="s">
        <v>5883</v>
      </c>
      <c r="E6002" s="713">
        <v>109.35</v>
      </c>
    </row>
    <row r="6003" spans="1:5">
      <c r="A6003" s="712">
        <v>96365</v>
      </c>
      <c r="B6003" s="711" t="s">
        <v>4741</v>
      </c>
      <c r="C6003" s="711" t="s">
        <v>281</v>
      </c>
      <c r="D6003" s="711" t="s">
        <v>5883</v>
      </c>
      <c r="E6003" s="713">
        <v>109.35</v>
      </c>
    </row>
    <row r="6004" spans="1:5">
      <c r="A6004" s="712">
        <v>96366</v>
      </c>
      <c r="B6004" s="711" t="s">
        <v>4742</v>
      </c>
      <c r="C6004" s="711" t="s">
        <v>281</v>
      </c>
      <c r="D6004" s="711" t="s">
        <v>5883</v>
      </c>
      <c r="E6004" s="713">
        <v>91.44</v>
      </c>
    </row>
    <row r="6005" spans="1:5">
      <c r="A6005" s="712">
        <v>96366</v>
      </c>
      <c r="B6005" s="711" t="s">
        <v>4742</v>
      </c>
      <c r="C6005" s="711" t="s">
        <v>281</v>
      </c>
      <c r="D6005" s="711" t="s">
        <v>5883</v>
      </c>
      <c r="E6005" s="713">
        <v>91.44</v>
      </c>
    </row>
    <row r="6006" spans="1:5">
      <c r="A6006" s="712">
        <v>96367</v>
      </c>
      <c r="B6006" s="711" t="s">
        <v>4743</v>
      </c>
      <c r="C6006" s="711" t="s">
        <v>281</v>
      </c>
      <c r="D6006" s="711" t="s">
        <v>5883</v>
      </c>
      <c r="E6006" s="713">
        <v>99.57</v>
      </c>
    </row>
    <row r="6007" spans="1:5">
      <c r="A6007" s="712">
        <v>96367</v>
      </c>
      <c r="B6007" s="711" t="s">
        <v>4743</v>
      </c>
      <c r="C6007" s="711" t="s">
        <v>281</v>
      </c>
      <c r="D6007" s="711" t="s">
        <v>5883</v>
      </c>
      <c r="E6007" s="713">
        <v>99.57</v>
      </c>
    </row>
    <row r="6008" spans="1:5">
      <c r="A6008" s="712">
        <v>96368</v>
      </c>
      <c r="B6008" s="711" t="s">
        <v>4744</v>
      </c>
      <c r="C6008" s="711" t="s">
        <v>281</v>
      </c>
      <c r="D6008" s="711" t="s">
        <v>5883</v>
      </c>
      <c r="E6008" s="713">
        <v>111.06</v>
      </c>
    </row>
    <row r="6009" spans="1:5">
      <c r="A6009" s="712">
        <v>96368</v>
      </c>
      <c r="B6009" s="711" t="s">
        <v>4744</v>
      </c>
      <c r="C6009" s="711" t="s">
        <v>281</v>
      </c>
      <c r="D6009" s="711" t="s">
        <v>5883</v>
      </c>
      <c r="E6009" s="713">
        <v>111.06</v>
      </c>
    </row>
    <row r="6010" spans="1:5">
      <c r="A6010" s="712">
        <v>96369</v>
      </c>
      <c r="B6010" s="711" t="s">
        <v>4745</v>
      </c>
      <c r="C6010" s="711" t="s">
        <v>281</v>
      </c>
      <c r="D6010" s="711" t="s">
        <v>5883</v>
      </c>
      <c r="E6010" s="713">
        <v>126.34</v>
      </c>
    </row>
    <row r="6011" spans="1:5">
      <c r="A6011" s="712">
        <v>96369</v>
      </c>
      <c r="B6011" s="711" t="s">
        <v>4745</v>
      </c>
      <c r="C6011" s="711" t="s">
        <v>281</v>
      </c>
      <c r="D6011" s="711" t="s">
        <v>5883</v>
      </c>
      <c r="E6011" s="713">
        <v>126.34</v>
      </c>
    </row>
    <row r="6012" spans="1:5">
      <c r="A6012" s="712">
        <v>96370</v>
      </c>
      <c r="B6012" s="711" t="s">
        <v>4746</v>
      </c>
      <c r="C6012" s="711" t="s">
        <v>281</v>
      </c>
      <c r="D6012" s="711" t="s">
        <v>5883</v>
      </c>
      <c r="E6012" s="713">
        <v>39.229999999999997</v>
      </c>
    </row>
    <row r="6013" spans="1:5">
      <c r="A6013" s="712">
        <v>96370</v>
      </c>
      <c r="B6013" s="711" t="s">
        <v>4746</v>
      </c>
      <c r="C6013" s="711" t="s">
        <v>281</v>
      </c>
      <c r="D6013" s="711" t="s">
        <v>5883</v>
      </c>
      <c r="E6013" s="713">
        <v>39.229999999999997</v>
      </c>
    </row>
    <row r="6014" spans="1:5">
      <c r="A6014" s="712">
        <v>96371</v>
      </c>
      <c r="B6014" s="711" t="s">
        <v>4747</v>
      </c>
      <c r="C6014" s="711" t="s">
        <v>281</v>
      </c>
      <c r="D6014" s="711" t="s">
        <v>5883</v>
      </c>
      <c r="E6014" s="713">
        <v>46.67</v>
      </c>
    </row>
    <row r="6015" spans="1:5">
      <c r="A6015" s="712">
        <v>96371</v>
      </c>
      <c r="B6015" s="711" t="s">
        <v>4747</v>
      </c>
      <c r="C6015" s="711" t="s">
        <v>281</v>
      </c>
      <c r="D6015" s="711" t="s">
        <v>5883</v>
      </c>
      <c r="E6015" s="713">
        <v>46.67</v>
      </c>
    </row>
    <row r="6016" spans="1:5">
      <c r="A6016" s="712">
        <v>96372</v>
      </c>
      <c r="B6016" s="711" t="s">
        <v>4748</v>
      </c>
      <c r="C6016" s="711" t="s">
        <v>281</v>
      </c>
      <c r="D6016" s="711" t="s">
        <v>5883</v>
      </c>
      <c r="E6016" s="713">
        <v>22.53</v>
      </c>
    </row>
    <row r="6017" spans="1:5">
      <c r="A6017" s="712">
        <v>96372</v>
      </c>
      <c r="B6017" s="711" t="s">
        <v>4748</v>
      </c>
      <c r="C6017" s="711" t="s">
        <v>281</v>
      </c>
      <c r="D6017" s="711" t="s">
        <v>5883</v>
      </c>
      <c r="E6017" s="713">
        <v>22.53</v>
      </c>
    </row>
    <row r="6018" spans="1:5">
      <c r="A6018" s="712">
        <v>96373</v>
      </c>
      <c r="B6018" s="711" t="s">
        <v>4749</v>
      </c>
      <c r="C6018" s="711" t="s">
        <v>585</v>
      </c>
      <c r="D6018" s="711" t="s">
        <v>5884</v>
      </c>
      <c r="E6018" s="713">
        <v>7.78</v>
      </c>
    </row>
    <row r="6019" spans="1:5">
      <c r="A6019" s="712">
        <v>96373</v>
      </c>
      <c r="B6019" s="711" t="s">
        <v>4749</v>
      </c>
      <c r="C6019" s="711" t="s">
        <v>585</v>
      </c>
      <c r="D6019" s="711" t="s">
        <v>5884</v>
      </c>
      <c r="E6019" s="713">
        <v>7.78</v>
      </c>
    </row>
    <row r="6020" spans="1:5">
      <c r="A6020" s="712">
        <v>96374</v>
      </c>
      <c r="B6020" s="711" t="s">
        <v>4750</v>
      </c>
      <c r="C6020" s="711" t="s">
        <v>585</v>
      </c>
      <c r="D6020" s="711" t="s">
        <v>5884</v>
      </c>
      <c r="E6020" s="713">
        <v>20.09</v>
      </c>
    </row>
    <row r="6021" spans="1:5">
      <c r="A6021" s="712">
        <v>96374</v>
      </c>
      <c r="B6021" s="711" t="s">
        <v>4750</v>
      </c>
      <c r="C6021" s="711" t="s">
        <v>585</v>
      </c>
      <c r="D6021" s="711" t="s">
        <v>5884</v>
      </c>
      <c r="E6021" s="713">
        <v>20.09</v>
      </c>
    </row>
    <row r="6022" spans="1:5">
      <c r="A6022" s="712">
        <v>101154</v>
      </c>
      <c r="B6022" s="711" t="s">
        <v>4751</v>
      </c>
      <c r="C6022" s="711" t="s">
        <v>281</v>
      </c>
      <c r="D6022" s="711" t="s">
        <v>5883</v>
      </c>
      <c r="E6022" s="713">
        <v>80.86</v>
      </c>
    </row>
    <row r="6023" spans="1:5">
      <c r="A6023" s="712">
        <v>101154</v>
      </c>
      <c r="B6023" s="711" t="s">
        <v>4751</v>
      </c>
      <c r="C6023" s="711" t="s">
        <v>281</v>
      </c>
      <c r="D6023" s="711" t="s">
        <v>5883</v>
      </c>
      <c r="E6023" s="713">
        <v>80.86</v>
      </c>
    </row>
    <row r="6024" spans="1:5">
      <c r="A6024" s="712">
        <v>101155</v>
      </c>
      <c r="B6024" s="711" t="s">
        <v>4752</v>
      </c>
      <c r="C6024" s="711" t="s">
        <v>281</v>
      </c>
      <c r="D6024" s="711" t="s">
        <v>5883</v>
      </c>
      <c r="E6024" s="713">
        <v>112.74</v>
      </c>
    </row>
    <row r="6025" spans="1:5">
      <c r="A6025" s="712">
        <v>101155</v>
      </c>
      <c r="B6025" s="711" t="s">
        <v>4752</v>
      </c>
      <c r="C6025" s="711" t="s">
        <v>281</v>
      </c>
      <c r="D6025" s="711" t="s">
        <v>5883</v>
      </c>
      <c r="E6025" s="713">
        <v>112.74</v>
      </c>
    </row>
    <row r="6026" spans="1:5">
      <c r="A6026" s="712">
        <v>101156</v>
      </c>
      <c r="B6026" s="711" t="s">
        <v>4753</v>
      </c>
      <c r="C6026" s="711" t="s">
        <v>281</v>
      </c>
      <c r="D6026" s="711" t="s">
        <v>5883</v>
      </c>
      <c r="E6026" s="713">
        <v>164.44</v>
      </c>
    </row>
    <row r="6027" spans="1:5">
      <c r="A6027" s="712">
        <v>101156</v>
      </c>
      <c r="B6027" s="711" t="s">
        <v>4753</v>
      </c>
      <c r="C6027" s="711" t="s">
        <v>281</v>
      </c>
      <c r="D6027" s="711" t="s">
        <v>5883</v>
      </c>
      <c r="E6027" s="713">
        <v>164.44</v>
      </c>
    </row>
    <row r="6028" spans="1:5">
      <c r="A6028" s="712">
        <v>101810</v>
      </c>
      <c r="B6028" s="711" t="s">
        <v>7220</v>
      </c>
      <c r="C6028" s="711" t="s">
        <v>424</v>
      </c>
      <c r="D6028" s="711" t="s">
        <v>5883</v>
      </c>
      <c r="E6028" s="714">
        <v>1064.05</v>
      </c>
    </row>
    <row r="6029" spans="1:5">
      <c r="A6029" s="712">
        <v>101810</v>
      </c>
      <c r="B6029" s="711" t="s">
        <v>7220</v>
      </c>
      <c r="C6029" s="711" t="s">
        <v>424</v>
      </c>
      <c r="D6029" s="711" t="s">
        <v>5883</v>
      </c>
      <c r="E6029" s="714">
        <v>1064.05</v>
      </c>
    </row>
    <row r="6030" spans="1:5">
      <c r="A6030" s="712">
        <v>101811</v>
      </c>
      <c r="B6030" s="711" t="s">
        <v>7221</v>
      </c>
      <c r="C6030" s="711" t="s">
        <v>424</v>
      </c>
      <c r="D6030" s="711" t="s">
        <v>5883</v>
      </c>
      <c r="E6030" s="714">
        <v>1144.3800000000001</v>
      </c>
    </row>
    <row r="6031" spans="1:5">
      <c r="A6031" s="712">
        <v>101811</v>
      </c>
      <c r="B6031" s="711" t="s">
        <v>7221</v>
      </c>
      <c r="C6031" s="711" t="s">
        <v>424</v>
      </c>
      <c r="D6031" s="711" t="s">
        <v>5883</v>
      </c>
      <c r="E6031" s="714">
        <v>1144.3800000000001</v>
      </c>
    </row>
    <row r="6032" spans="1:5">
      <c r="A6032" s="712">
        <v>101812</v>
      </c>
      <c r="B6032" s="711" t="s">
        <v>7222</v>
      </c>
      <c r="C6032" s="711" t="s">
        <v>424</v>
      </c>
      <c r="D6032" s="711" t="s">
        <v>5883</v>
      </c>
      <c r="E6032" s="714">
        <v>1110.03</v>
      </c>
    </row>
    <row r="6033" spans="1:5">
      <c r="A6033" s="712">
        <v>101812</v>
      </c>
      <c r="B6033" s="711" t="s">
        <v>7222</v>
      </c>
      <c r="C6033" s="711" t="s">
        <v>424</v>
      </c>
      <c r="D6033" s="711" t="s">
        <v>5883</v>
      </c>
      <c r="E6033" s="714">
        <v>1110.03</v>
      </c>
    </row>
    <row r="6034" spans="1:5">
      <c r="A6034" s="712">
        <v>101813</v>
      </c>
      <c r="B6034" s="711" t="s">
        <v>7223</v>
      </c>
      <c r="C6034" s="711" t="s">
        <v>424</v>
      </c>
      <c r="D6034" s="711" t="s">
        <v>5883</v>
      </c>
      <c r="E6034" s="714">
        <v>1190.3599999999999</v>
      </c>
    </row>
    <row r="6035" spans="1:5">
      <c r="A6035" s="712">
        <v>101813</v>
      </c>
      <c r="B6035" s="711" t="s">
        <v>7223</v>
      </c>
      <c r="C6035" s="711" t="s">
        <v>424</v>
      </c>
      <c r="D6035" s="711" t="s">
        <v>5883</v>
      </c>
      <c r="E6035" s="714">
        <v>1190.3599999999999</v>
      </c>
    </row>
    <row r="6036" spans="1:5">
      <c r="A6036" s="712">
        <v>101814</v>
      </c>
      <c r="B6036" s="711" t="s">
        <v>7224</v>
      </c>
      <c r="C6036" s="711" t="s">
        <v>281</v>
      </c>
      <c r="D6036" s="711" t="s">
        <v>5884</v>
      </c>
      <c r="E6036" s="713">
        <v>41.76</v>
      </c>
    </row>
    <row r="6037" spans="1:5">
      <c r="A6037" s="712">
        <v>101814</v>
      </c>
      <c r="B6037" s="711" t="s">
        <v>7224</v>
      </c>
      <c r="C6037" s="711" t="s">
        <v>281</v>
      </c>
      <c r="D6037" s="711" t="s">
        <v>5884</v>
      </c>
      <c r="E6037" s="713">
        <v>41.76</v>
      </c>
    </row>
    <row r="6038" spans="1:5">
      <c r="A6038" s="712">
        <v>101815</v>
      </c>
      <c r="B6038" s="711" t="s">
        <v>7225</v>
      </c>
      <c r="C6038" s="711" t="s">
        <v>281</v>
      </c>
      <c r="D6038" s="711" t="s">
        <v>5883</v>
      </c>
      <c r="E6038" s="713">
        <v>67.37</v>
      </c>
    </row>
    <row r="6039" spans="1:5">
      <c r="A6039" s="712">
        <v>101815</v>
      </c>
      <c r="B6039" s="711" t="s">
        <v>7225</v>
      </c>
      <c r="C6039" s="711" t="s">
        <v>281</v>
      </c>
      <c r="D6039" s="711" t="s">
        <v>5883</v>
      </c>
      <c r="E6039" s="713">
        <v>67.37</v>
      </c>
    </row>
    <row r="6040" spans="1:5">
      <c r="A6040" s="712">
        <v>101816</v>
      </c>
      <c r="B6040" s="711" t="s">
        <v>7226</v>
      </c>
      <c r="C6040" s="711" t="s">
        <v>281</v>
      </c>
      <c r="D6040" s="711" t="s">
        <v>5884</v>
      </c>
      <c r="E6040" s="713">
        <v>56.75</v>
      </c>
    </row>
    <row r="6041" spans="1:5">
      <c r="A6041" s="712">
        <v>101816</v>
      </c>
      <c r="B6041" s="711" t="s">
        <v>7226</v>
      </c>
      <c r="C6041" s="711" t="s">
        <v>281</v>
      </c>
      <c r="D6041" s="711" t="s">
        <v>5884</v>
      </c>
      <c r="E6041" s="713">
        <v>56.75</v>
      </c>
    </row>
    <row r="6042" spans="1:5">
      <c r="A6042" s="712">
        <v>101817</v>
      </c>
      <c r="B6042" s="711" t="s">
        <v>7227</v>
      </c>
      <c r="C6042" s="711" t="s">
        <v>281</v>
      </c>
      <c r="D6042" s="711" t="s">
        <v>5884</v>
      </c>
      <c r="E6042" s="713">
        <v>43.77</v>
      </c>
    </row>
    <row r="6043" spans="1:5">
      <c r="A6043" s="712">
        <v>101817</v>
      </c>
      <c r="B6043" s="711" t="s">
        <v>7227</v>
      </c>
      <c r="C6043" s="711" t="s">
        <v>281</v>
      </c>
      <c r="D6043" s="711" t="s">
        <v>5884</v>
      </c>
      <c r="E6043" s="713">
        <v>43.77</v>
      </c>
    </row>
    <row r="6044" spans="1:5">
      <c r="A6044" s="712">
        <v>101818</v>
      </c>
      <c r="B6044" s="711" t="s">
        <v>7228</v>
      </c>
      <c r="C6044" s="711" t="s">
        <v>281</v>
      </c>
      <c r="D6044" s="711" t="s">
        <v>5883</v>
      </c>
      <c r="E6044" s="713">
        <v>56.72</v>
      </c>
    </row>
    <row r="6045" spans="1:5">
      <c r="A6045" s="712">
        <v>101818</v>
      </c>
      <c r="B6045" s="711" t="s">
        <v>7228</v>
      </c>
      <c r="C6045" s="711" t="s">
        <v>281</v>
      </c>
      <c r="D6045" s="711" t="s">
        <v>5883</v>
      </c>
      <c r="E6045" s="713">
        <v>56.72</v>
      </c>
    </row>
    <row r="6046" spans="1:5">
      <c r="A6046" s="712">
        <v>101819</v>
      </c>
      <c r="B6046" s="711" t="s">
        <v>7229</v>
      </c>
      <c r="C6046" s="711" t="s">
        <v>281</v>
      </c>
      <c r="D6046" s="711" t="s">
        <v>5884</v>
      </c>
      <c r="E6046" s="713">
        <v>52.45</v>
      </c>
    </row>
    <row r="6047" spans="1:5">
      <c r="A6047" s="712">
        <v>101819</v>
      </c>
      <c r="B6047" s="711" t="s">
        <v>7229</v>
      </c>
      <c r="C6047" s="711" t="s">
        <v>281</v>
      </c>
      <c r="D6047" s="711" t="s">
        <v>5884</v>
      </c>
      <c r="E6047" s="713">
        <v>52.45</v>
      </c>
    </row>
    <row r="6048" spans="1:5">
      <c r="A6048" s="712">
        <v>101820</v>
      </c>
      <c r="B6048" s="711" t="s">
        <v>7230</v>
      </c>
      <c r="C6048" s="711" t="s">
        <v>281</v>
      </c>
      <c r="D6048" s="711" t="s">
        <v>5884</v>
      </c>
      <c r="E6048" s="713">
        <v>32</v>
      </c>
    </row>
    <row r="6049" spans="1:5">
      <c r="A6049" s="712">
        <v>101820</v>
      </c>
      <c r="B6049" s="711" t="s">
        <v>7230</v>
      </c>
      <c r="C6049" s="711" t="s">
        <v>281</v>
      </c>
      <c r="D6049" s="711" t="s">
        <v>5884</v>
      </c>
      <c r="E6049" s="713">
        <v>32</v>
      </c>
    </row>
    <row r="6050" spans="1:5">
      <c r="A6050" s="712">
        <v>101821</v>
      </c>
      <c r="B6050" s="711" t="s">
        <v>7231</v>
      </c>
      <c r="C6050" s="711" t="s">
        <v>424</v>
      </c>
      <c r="D6050" s="711" t="s">
        <v>5884</v>
      </c>
      <c r="E6050" s="713">
        <v>42.11</v>
      </c>
    </row>
    <row r="6051" spans="1:5">
      <c r="A6051" s="712">
        <v>101821</v>
      </c>
      <c r="B6051" s="711" t="s">
        <v>7231</v>
      </c>
      <c r="C6051" s="711" t="s">
        <v>424</v>
      </c>
      <c r="D6051" s="711" t="s">
        <v>5884</v>
      </c>
      <c r="E6051" s="713">
        <v>42.11</v>
      </c>
    </row>
    <row r="6052" spans="1:5">
      <c r="A6052" s="712">
        <v>101822</v>
      </c>
      <c r="B6052" s="711" t="s">
        <v>7232</v>
      </c>
      <c r="C6052" s="711" t="s">
        <v>424</v>
      </c>
      <c r="D6052" s="711" t="s">
        <v>5884</v>
      </c>
      <c r="E6052" s="713">
        <v>85.17</v>
      </c>
    </row>
    <row r="6053" spans="1:5">
      <c r="A6053" s="712">
        <v>101822</v>
      </c>
      <c r="B6053" s="711" t="s">
        <v>7232</v>
      </c>
      <c r="C6053" s="711" t="s">
        <v>424</v>
      </c>
      <c r="D6053" s="711" t="s">
        <v>5884</v>
      </c>
      <c r="E6053" s="713">
        <v>85.17</v>
      </c>
    </row>
    <row r="6054" spans="1:5">
      <c r="A6054" s="712">
        <v>101823</v>
      </c>
      <c r="B6054" s="711" t="s">
        <v>7233</v>
      </c>
      <c r="C6054" s="711" t="s">
        <v>424</v>
      </c>
      <c r="D6054" s="711" t="s">
        <v>5884</v>
      </c>
      <c r="E6054" s="713">
        <v>107.81</v>
      </c>
    </row>
    <row r="6055" spans="1:5">
      <c r="A6055" s="712">
        <v>101823</v>
      </c>
      <c r="B6055" s="711" t="s">
        <v>7233</v>
      </c>
      <c r="C6055" s="711" t="s">
        <v>424</v>
      </c>
      <c r="D6055" s="711" t="s">
        <v>5884</v>
      </c>
      <c r="E6055" s="713">
        <v>107.81</v>
      </c>
    </row>
    <row r="6056" spans="1:5">
      <c r="A6056" s="712">
        <v>101824</v>
      </c>
      <c r="B6056" s="711" t="s">
        <v>7234</v>
      </c>
      <c r="C6056" s="711" t="s">
        <v>424</v>
      </c>
      <c r="D6056" s="711" t="s">
        <v>5884</v>
      </c>
      <c r="E6056" s="713">
        <v>128.88999999999999</v>
      </c>
    </row>
    <row r="6057" spans="1:5">
      <c r="A6057" s="712">
        <v>101824</v>
      </c>
      <c r="B6057" s="711" t="s">
        <v>7234</v>
      </c>
      <c r="C6057" s="711" t="s">
        <v>424</v>
      </c>
      <c r="D6057" s="711" t="s">
        <v>5884</v>
      </c>
      <c r="E6057" s="713">
        <v>128.88999999999999</v>
      </c>
    </row>
    <row r="6058" spans="1:5">
      <c r="A6058" s="712">
        <v>101825</v>
      </c>
      <c r="B6058" s="711" t="s">
        <v>7235</v>
      </c>
      <c r="C6058" s="711" t="s">
        <v>424</v>
      </c>
      <c r="D6058" s="711" t="s">
        <v>5884</v>
      </c>
      <c r="E6058" s="713">
        <v>149.4</v>
      </c>
    </row>
    <row r="6059" spans="1:5">
      <c r="A6059" s="712">
        <v>101825</v>
      </c>
      <c r="B6059" s="711" t="s">
        <v>7235</v>
      </c>
      <c r="C6059" s="711" t="s">
        <v>424</v>
      </c>
      <c r="D6059" s="711" t="s">
        <v>5884</v>
      </c>
      <c r="E6059" s="713">
        <v>149.4</v>
      </c>
    </row>
    <row r="6060" spans="1:5">
      <c r="A6060" s="712">
        <v>101826</v>
      </c>
      <c r="B6060" s="711" t="s">
        <v>7236</v>
      </c>
      <c r="C6060" s="711" t="s">
        <v>424</v>
      </c>
      <c r="D6060" s="711" t="s">
        <v>5884</v>
      </c>
      <c r="E6060" s="713">
        <v>169.64</v>
      </c>
    </row>
    <row r="6061" spans="1:5">
      <c r="A6061" s="712">
        <v>101826</v>
      </c>
      <c r="B6061" s="711" t="s">
        <v>7236</v>
      </c>
      <c r="C6061" s="711" t="s">
        <v>424</v>
      </c>
      <c r="D6061" s="711" t="s">
        <v>5884</v>
      </c>
      <c r="E6061" s="713">
        <v>169.64</v>
      </c>
    </row>
    <row r="6062" spans="1:5">
      <c r="A6062" s="712">
        <v>101827</v>
      </c>
      <c r="B6062" s="711" t="s">
        <v>7237</v>
      </c>
      <c r="C6062" s="711" t="s">
        <v>424</v>
      </c>
      <c r="D6062" s="711" t="s">
        <v>5884</v>
      </c>
      <c r="E6062" s="713">
        <v>187.35</v>
      </c>
    </row>
    <row r="6063" spans="1:5">
      <c r="A6063" s="712">
        <v>101827</v>
      </c>
      <c r="B6063" s="711" t="s">
        <v>7237</v>
      </c>
      <c r="C6063" s="711" t="s">
        <v>424</v>
      </c>
      <c r="D6063" s="711" t="s">
        <v>5884</v>
      </c>
      <c r="E6063" s="713">
        <v>187.35</v>
      </c>
    </row>
    <row r="6064" spans="1:5">
      <c r="A6064" s="712">
        <v>101828</v>
      </c>
      <c r="B6064" s="711" t="s">
        <v>7238</v>
      </c>
      <c r="C6064" s="711" t="s">
        <v>424</v>
      </c>
      <c r="D6064" s="711" t="s">
        <v>5884</v>
      </c>
      <c r="E6064" s="713">
        <v>170.32</v>
      </c>
    </row>
    <row r="6065" spans="1:5">
      <c r="A6065" s="712">
        <v>101828</v>
      </c>
      <c r="B6065" s="711" t="s">
        <v>7238</v>
      </c>
      <c r="C6065" s="711" t="s">
        <v>424</v>
      </c>
      <c r="D6065" s="711" t="s">
        <v>5884</v>
      </c>
      <c r="E6065" s="713">
        <v>170.32</v>
      </c>
    </row>
    <row r="6066" spans="1:5">
      <c r="A6066" s="712">
        <v>101829</v>
      </c>
      <c r="B6066" s="711" t="s">
        <v>7239</v>
      </c>
      <c r="C6066" s="711" t="s">
        <v>424</v>
      </c>
      <c r="D6066" s="711" t="s">
        <v>5884</v>
      </c>
      <c r="E6066" s="713">
        <v>226.98</v>
      </c>
    </row>
    <row r="6067" spans="1:5">
      <c r="A6067" s="712">
        <v>101829</v>
      </c>
      <c r="B6067" s="711" t="s">
        <v>7239</v>
      </c>
      <c r="C6067" s="711" t="s">
        <v>424</v>
      </c>
      <c r="D6067" s="711" t="s">
        <v>5884</v>
      </c>
      <c r="E6067" s="713">
        <v>226.98</v>
      </c>
    </row>
    <row r="6068" spans="1:5">
      <c r="A6068" s="712">
        <v>101830</v>
      </c>
      <c r="B6068" s="711" t="s">
        <v>7240</v>
      </c>
      <c r="C6068" s="711" t="s">
        <v>424</v>
      </c>
      <c r="D6068" s="711" t="s">
        <v>5884</v>
      </c>
      <c r="E6068" s="713">
        <v>245.45</v>
      </c>
    </row>
    <row r="6069" spans="1:5">
      <c r="A6069" s="712">
        <v>101830</v>
      </c>
      <c r="B6069" s="711" t="s">
        <v>7240</v>
      </c>
      <c r="C6069" s="711" t="s">
        <v>424</v>
      </c>
      <c r="D6069" s="711" t="s">
        <v>5884</v>
      </c>
      <c r="E6069" s="713">
        <v>245.45</v>
      </c>
    </row>
    <row r="6070" spans="1:5">
      <c r="A6070" s="712">
        <v>101831</v>
      </c>
      <c r="B6070" s="711" t="s">
        <v>7241</v>
      </c>
      <c r="C6070" s="711" t="s">
        <v>424</v>
      </c>
      <c r="D6070" s="711" t="s">
        <v>5884</v>
      </c>
      <c r="E6070" s="713">
        <v>263.64999999999998</v>
      </c>
    </row>
    <row r="6071" spans="1:5">
      <c r="A6071" s="712">
        <v>101831</v>
      </c>
      <c r="B6071" s="711" t="s">
        <v>7241</v>
      </c>
      <c r="C6071" s="711" t="s">
        <v>424</v>
      </c>
      <c r="D6071" s="711" t="s">
        <v>5884</v>
      </c>
      <c r="E6071" s="713">
        <v>263.64999999999998</v>
      </c>
    </row>
    <row r="6072" spans="1:5">
      <c r="A6072" s="712">
        <v>101832</v>
      </c>
      <c r="B6072" s="711" t="s">
        <v>7242</v>
      </c>
      <c r="C6072" s="711" t="s">
        <v>424</v>
      </c>
      <c r="D6072" s="711" t="s">
        <v>5884</v>
      </c>
      <c r="E6072" s="713">
        <v>210.64</v>
      </c>
    </row>
    <row r="6073" spans="1:5">
      <c r="A6073" s="712">
        <v>101833</v>
      </c>
      <c r="B6073" s="711" t="s">
        <v>7243</v>
      </c>
      <c r="C6073" s="711" t="s">
        <v>424</v>
      </c>
      <c r="D6073" s="711" t="s">
        <v>5884</v>
      </c>
      <c r="E6073" s="713">
        <v>229.44</v>
      </c>
    </row>
    <row r="6074" spans="1:5">
      <c r="A6074" s="712">
        <v>101834</v>
      </c>
      <c r="B6074" s="711" t="s">
        <v>7244</v>
      </c>
      <c r="C6074" s="711" t="s">
        <v>424</v>
      </c>
      <c r="D6074" s="711" t="s">
        <v>5884</v>
      </c>
      <c r="E6074" s="713">
        <v>247.98</v>
      </c>
    </row>
    <row r="6075" spans="1:5">
      <c r="A6075" s="712">
        <v>101835</v>
      </c>
      <c r="B6075" s="711" t="s">
        <v>7245</v>
      </c>
      <c r="C6075" s="711" t="s">
        <v>424</v>
      </c>
      <c r="D6075" s="711" t="s">
        <v>5883</v>
      </c>
      <c r="E6075" s="713">
        <v>279.72000000000003</v>
      </c>
    </row>
    <row r="6076" spans="1:5">
      <c r="A6076" s="712">
        <v>101836</v>
      </c>
      <c r="B6076" s="711" t="s">
        <v>7246</v>
      </c>
      <c r="C6076" s="711" t="s">
        <v>424</v>
      </c>
      <c r="D6076" s="711" t="s">
        <v>5883</v>
      </c>
      <c r="E6076" s="713">
        <v>15.65</v>
      </c>
    </row>
    <row r="6077" spans="1:5">
      <c r="A6077" s="712">
        <v>101837</v>
      </c>
      <c r="B6077" s="711" t="s">
        <v>7247</v>
      </c>
      <c r="C6077" s="711" t="s">
        <v>424</v>
      </c>
      <c r="D6077" s="711" t="s">
        <v>5883</v>
      </c>
      <c r="E6077" s="713">
        <v>38.29</v>
      </c>
    </row>
    <row r="6078" spans="1:5">
      <c r="A6078" s="712">
        <v>101838</v>
      </c>
      <c r="B6078" s="711" t="s">
        <v>7248</v>
      </c>
      <c r="C6078" s="711" t="s">
        <v>424</v>
      </c>
      <c r="D6078" s="711" t="s">
        <v>5883</v>
      </c>
      <c r="E6078" s="713">
        <v>59.37</v>
      </c>
    </row>
    <row r="6079" spans="1:5">
      <c r="A6079" s="712">
        <v>101839</v>
      </c>
      <c r="B6079" s="711" t="s">
        <v>7249</v>
      </c>
      <c r="C6079" s="711" t="s">
        <v>424</v>
      </c>
      <c r="D6079" s="711" t="s">
        <v>5883</v>
      </c>
      <c r="E6079" s="713">
        <v>79.87</v>
      </c>
    </row>
    <row r="6080" spans="1:5">
      <c r="A6080" s="712">
        <v>101840</v>
      </c>
      <c r="B6080" s="711" t="s">
        <v>7250</v>
      </c>
      <c r="C6080" s="711" t="s">
        <v>424</v>
      </c>
      <c r="D6080" s="711" t="s">
        <v>5883</v>
      </c>
      <c r="E6080" s="713">
        <v>128.36000000000001</v>
      </c>
    </row>
    <row r="6081" spans="1:5">
      <c r="A6081" s="712">
        <v>101841</v>
      </c>
      <c r="B6081" s="711" t="s">
        <v>7251</v>
      </c>
      <c r="C6081" s="711" t="s">
        <v>424</v>
      </c>
      <c r="D6081" s="711" t="s">
        <v>5883</v>
      </c>
      <c r="E6081" s="713">
        <v>117.83</v>
      </c>
    </row>
    <row r="6082" spans="1:5">
      <c r="A6082" s="712">
        <v>101842</v>
      </c>
      <c r="B6082" s="711" t="s">
        <v>7252</v>
      </c>
      <c r="C6082" s="711" t="s">
        <v>424</v>
      </c>
      <c r="D6082" s="711" t="s">
        <v>5883</v>
      </c>
      <c r="E6082" s="713">
        <v>100.8</v>
      </c>
    </row>
    <row r="6083" spans="1:5">
      <c r="A6083" s="712">
        <v>101843</v>
      </c>
      <c r="B6083" s="711" t="s">
        <v>7253</v>
      </c>
      <c r="C6083" s="711" t="s">
        <v>424</v>
      </c>
      <c r="D6083" s="711" t="s">
        <v>5883</v>
      </c>
      <c r="E6083" s="713">
        <v>157.46</v>
      </c>
    </row>
    <row r="6084" spans="1:5">
      <c r="A6084" s="712">
        <v>101844</v>
      </c>
      <c r="B6084" s="711" t="s">
        <v>7254</v>
      </c>
      <c r="C6084" s="711" t="s">
        <v>424</v>
      </c>
      <c r="D6084" s="711" t="s">
        <v>5883</v>
      </c>
      <c r="E6084" s="713">
        <v>175.93</v>
      </c>
    </row>
    <row r="6085" spans="1:5">
      <c r="A6085" s="712">
        <v>101845</v>
      </c>
      <c r="B6085" s="711" t="s">
        <v>7255</v>
      </c>
      <c r="C6085" s="711" t="s">
        <v>424</v>
      </c>
      <c r="D6085" s="711" t="s">
        <v>5883</v>
      </c>
      <c r="E6085" s="713">
        <v>194.13</v>
      </c>
    </row>
    <row r="6086" spans="1:5">
      <c r="A6086" s="712">
        <v>101846</v>
      </c>
      <c r="B6086" s="711" t="s">
        <v>7256</v>
      </c>
      <c r="C6086" s="711" t="s">
        <v>424</v>
      </c>
      <c r="D6086" s="711" t="s">
        <v>5883</v>
      </c>
      <c r="E6086" s="713">
        <v>141.12</v>
      </c>
    </row>
    <row r="6087" spans="1:5">
      <c r="A6087" s="712">
        <v>101847</v>
      </c>
      <c r="B6087" s="711" t="s">
        <v>7257</v>
      </c>
      <c r="C6087" s="711" t="s">
        <v>424</v>
      </c>
      <c r="D6087" s="711" t="s">
        <v>5883</v>
      </c>
      <c r="E6087" s="713">
        <v>159.91999999999999</v>
      </c>
    </row>
    <row r="6088" spans="1:5">
      <c r="A6088" s="712">
        <v>101848</v>
      </c>
      <c r="B6088" s="711" t="s">
        <v>7258</v>
      </c>
      <c r="C6088" s="711" t="s">
        <v>424</v>
      </c>
      <c r="D6088" s="711" t="s">
        <v>5883</v>
      </c>
      <c r="E6088" s="713">
        <v>178.46</v>
      </c>
    </row>
    <row r="6089" spans="1:5">
      <c r="A6089" s="712">
        <v>101849</v>
      </c>
      <c r="B6089" s="711" t="s">
        <v>7259</v>
      </c>
      <c r="C6089" s="711" t="s">
        <v>424</v>
      </c>
      <c r="D6089" s="711" t="s">
        <v>5883</v>
      </c>
      <c r="E6089" s="713">
        <v>210.2</v>
      </c>
    </row>
    <row r="6090" spans="1:5">
      <c r="A6090" s="712">
        <v>101849</v>
      </c>
      <c r="B6090" s="711" t="s">
        <v>7259</v>
      </c>
      <c r="C6090" s="711" t="s">
        <v>424</v>
      </c>
      <c r="D6090" s="711" t="s">
        <v>5883</v>
      </c>
      <c r="E6090" s="713">
        <v>210.2</v>
      </c>
    </row>
    <row r="6091" spans="1:5">
      <c r="A6091" s="712">
        <v>101850</v>
      </c>
      <c r="B6091" s="711" t="s">
        <v>7260</v>
      </c>
      <c r="C6091" s="711" t="s">
        <v>281</v>
      </c>
      <c r="D6091" s="711" t="s">
        <v>5883</v>
      </c>
      <c r="E6091" s="713">
        <v>48.86</v>
      </c>
    </row>
    <row r="6092" spans="1:5">
      <c r="A6092" s="712">
        <v>101850</v>
      </c>
      <c r="B6092" s="711" t="s">
        <v>7260</v>
      </c>
      <c r="C6092" s="711" t="s">
        <v>281</v>
      </c>
      <c r="D6092" s="711" t="s">
        <v>5883</v>
      </c>
      <c r="E6092" s="713">
        <v>48.86</v>
      </c>
    </row>
    <row r="6093" spans="1:5">
      <c r="A6093" s="712">
        <v>101851</v>
      </c>
      <c r="B6093" s="711" t="s">
        <v>7261</v>
      </c>
      <c r="C6093" s="711" t="s">
        <v>281</v>
      </c>
      <c r="D6093" s="711" t="s">
        <v>5883</v>
      </c>
      <c r="E6093" s="713">
        <v>96.83</v>
      </c>
    </row>
    <row r="6094" spans="1:5">
      <c r="A6094" s="712">
        <v>101851</v>
      </c>
      <c r="B6094" s="711" t="s">
        <v>7261</v>
      </c>
      <c r="C6094" s="711" t="s">
        <v>281</v>
      </c>
      <c r="D6094" s="711" t="s">
        <v>5883</v>
      </c>
      <c r="E6094" s="713">
        <v>96.83</v>
      </c>
    </row>
    <row r="6095" spans="1:5">
      <c r="A6095" s="712">
        <v>101852</v>
      </c>
      <c r="B6095" s="711" t="s">
        <v>7262</v>
      </c>
      <c r="C6095" s="711" t="s">
        <v>281</v>
      </c>
      <c r="D6095" s="711" t="s">
        <v>5883</v>
      </c>
      <c r="E6095" s="713">
        <v>57.66</v>
      </c>
    </row>
    <row r="6096" spans="1:5">
      <c r="A6096" s="712">
        <v>101852</v>
      </c>
      <c r="B6096" s="711" t="s">
        <v>7262</v>
      </c>
      <c r="C6096" s="711" t="s">
        <v>281</v>
      </c>
      <c r="D6096" s="711" t="s">
        <v>5883</v>
      </c>
      <c r="E6096" s="713">
        <v>57.66</v>
      </c>
    </row>
    <row r="6097" spans="1:5">
      <c r="A6097" s="712">
        <v>101853</v>
      </c>
      <c r="B6097" s="711" t="s">
        <v>7263</v>
      </c>
      <c r="C6097" s="711" t="s">
        <v>281</v>
      </c>
      <c r="D6097" s="711" t="s">
        <v>5883</v>
      </c>
      <c r="E6097" s="713">
        <v>45.74</v>
      </c>
    </row>
    <row r="6098" spans="1:5">
      <c r="A6098" s="712">
        <v>101853</v>
      </c>
      <c r="B6098" s="711" t="s">
        <v>7263</v>
      </c>
      <c r="C6098" s="711" t="s">
        <v>281</v>
      </c>
      <c r="D6098" s="711" t="s">
        <v>5883</v>
      </c>
      <c r="E6098" s="713">
        <v>45.74</v>
      </c>
    </row>
    <row r="6099" spans="1:5">
      <c r="A6099" s="712">
        <v>101854</v>
      </c>
      <c r="B6099" s="711" t="s">
        <v>7264</v>
      </c>
      <c r="C6099" s="711" t="s">
        <v>281</v>
      </c>
      <c r="D6099" s="711" t="s">
        <v>5883</v>
      </c>
      <c r="E6099" s="713">
        <v>100.35</v>
      </c>
    </row>
    <row r="6100" spans="1:5">
      <c r="A6100" s="712">
        <v>101854</v>
      </c>
      <c r="B6100" s="711" t="s">
        <v>7264</v>
      </c>
      <c r="C6100" s="711" t="s">
        <v>281</v>
      </c>
      <c r="D6100" s="711" t="s">
        <v>5883</v>
      </c>
      <c r="E6100" s="713">
        <v>100.35</v>
      </c>
    </row>
    <row r="6101" spans="1:5">
      <c r="A6101" s="712">
        <v>101855</v>
      </c>
      <c r="B6101" s="711" t="s">
        <v>7265</v>
      </c>
      <c r="C6101" s="711" t="s">
        <v>281</v>
      </c>
      <c r="D6101" s="711" t="s">
        <v>5883</v>
      </c>
      <c r="E6101" s="713">
        <v>60.8</v>
      </c>
    </row>
    <row r="6102" spans="1:5">
      <c r="A6102" s="712">
        <v>101855</v>
      </c>
      <c r="B6102" s="711" t="s">
        <v>7265</v>
      </c>
      <c r="C6102" s="711" t="s">
        <v>281</v>
      </c>
      <c r="D6102" s="711" t="s">
        <v>5883</v>
      </c>
      <c r="E6102" s="713">
        <v>60.8</v>
      </c>
    </row>
    <row r="6103" spans="1:5">
      <c r="A6103" s="712">
        <v>101856</v>
      </c>
      <c r="B6103" s="711" t="s">
        <v>7266</v>
      </c>
      <c r="C6103" s="711" t="s">
        <v>281</v>
      </c>
      <c r="D6103" s="711" t="s">
        <v>5884</v>
      </c>
      <c r="E6103" s="713">
        <v>20.87</v>
      </c>
    </row>
    <row r="6104" spans="1:5">
      <c r="A6104" s="712">
        <v>101856</v>
      </c>
      <c r="B6104" s="711" t="s">
        <v>7266</v>
      </c>
      <c r="C6104" s="711" t="s">
        <v>281</v>
      </c>
      <c r="D6104" s="711" t="s">
        <v>5884</v>
      </c>
      <c r="E6104" s="713">
        <v>20.87</v>
      </c>
    </row>
    <row r="6105" spans="1:5">
      <c r="A6105" s="712">
        <v>101857</v>
      </c>
      <c r="B6105" s="711" t="s">
        <v>7267</v>
      </c>
      <c r="C6105" s="711" t="s">
        <v>281</v>
      </c>
      <c r="D6105" s="711" t="s">
        <v>5884</v>
      </c>
      <c r="E6105" s="713">
        <v>25.83</v>
      </c>
    </row>
    <row r="6106" spans="1:5">
      <c r="A6106" s="712">
        <v>101857</v>
      </c>
      <c r="B6106" s="711" t="s">
        <v>7267</v>
      </c>
      <c r="C6106" s="711" t="s">
        <v>281</v>
      </c>
      <c r="D6106" s="711" t="s">
        <v>5884</v>
      </c>
      <c r="E6106" s="713">
        <v>25.83</v>
      </c>
    </row>
    <row r="6107" spans="1:5">
      <c r="A6107" s="712">
        <v>101858</v>
      </c>
      <c r="B6107" s="711" t="s">
        <v>7268</v>
      </c>
      <c r="C6107" s="711" t="s">
        <v>281</v>
      </c>
      <c r="D6107" s="711" t="s">
        <v>5884</v>
      </c>
      <c r="E6107" s="713">
        <v>21.29</v>
      </c>
    </row>
    <row r="6108" spans="1:5">
      <c r="A6108" s="712">
        <v>101858</v>
      </c>
      <c r="B6108" s="711" t="s">
        <v>7268</v>
      </c>
      <c r="C6108" s="711" t="s">
        <v>281</v>
      </c>
      <c r="D6108" s="711" t="s">
        <v>5884</v>
      </c>
      <c r="E6108" s="713">
        <v>21.29</v>
      </c>
    </row>
    <row r="6109" spans="1:5">
      <c r="A6109" s="712">
        <v>101859</v>
      </c>
      <c r="B6109" s="711" t="s">
        <v>7269</v>
      </c>
      <c r="C6109" s="711" t="s">
        <v>281</v>
      </c>
      <c r="D6109" s="711" t="s">
        <v>5884</v>
      </c>
      <c r="E6109" s="713">
        <v>23.41</v>
      </c>
    </row>
    <row r="6110" spans="1:5">
      <c r="A6110" s="712">
        <v>101859</v>
      </c>
      <c r="B6110" s="711" t="s">
        <v>7269</v>
      </c>
      <c r="C6110" s="711" t="s">
        <v>281</v>
      </c>
      <c r="D6110" s="711" t="s">
        <v>5884</v>
      </c>
      <c r="E6110" s="713">
        <v>23.41</v>
      </c>
    </row>
    <row r="6111" spans="1:5">
      <c r="A6111" s="712">
        <v>101860</v>
      </c>
      <c r="B6111" s="711" t="s">
        <v>7270</v>
      </c>
      <c r="C6111" s="711" t="s">
        <v>281</v>
      </c>
      <c r="D6111" s="711" t="s">
        <v>5884</v>
      </c>
      <c r="E6111" s="713">
        <v>26.76</v>
      </c>
    </row>
    <row r="6112" spans="1:5">
      <c r="A6112" s="712">
        <v>101860</v>
      </c>
      <c r="B6112" s="711" t="s">
        <v>7270</v>
      </c>
      <c r="C6112" s="711" t="s">
        <v>281</v>
      </c>
      <c r="D6112" s="711" t="s">
        <v>5884</v>
      </c>
      <c r="E6112" s="713">
        <v>26.76</v>
      </c>
    </row>
    <row r="6113" spans="1:5">
      <c r="A6113" s="712">
        <v>101861</v>
      </c>
      <c r="B6113" s="711" t="s">
        <v>7271</v>
      </c>
      <c r="C6113" s="711" t="s">
        <v>281</v>
      </c>
      <c r="D6113" s="711" t="s">
        <v>5884</v>
      </c>
      <c r="E6113" s="713">
        <v>25.1</v>
      </c>
    </row>
    <row r="6114" spans="1:5">
      <c r="A6114" s="712">
        <v>101861</v>
      </c>
      <c r="B6114" s="711" t="s">
        <v>7271</v>
      </c>
      <c r="C6114" s="711" t="s">
        <v>281</v>
      </c>
      <c r="D6114" s="711" t="s">
        <v>5884</v>
      </c>
      <c r="E6114" s="713">
        <v>25.1</v>
      </c>
    </row>
    <row r="6115" spans="1:5">
      <c r="A6115" s="712">
        <v>101862</v>
      </c>
      <c r="B6115" s="711" t="s">
        <v>7272</v>
      </c>
      <c r="C6115" s="711" t="s">
        <v>281</v>
      </c>
      <c r="D6115" s="711" t="s">
        <v>5884</v>
      </c>
      <c r="E6115" s="713">
        <v>27.26</v>
      </c>
    </row>
    <row r="6116" spans="1:5">
      <c r="A6116" s="712">
        <v>101862</v>
      </c>
      <c r="B6116" s="711" t="s">
        <v>7272</v>
      </c>
      <c r="C6116" s="711" t="s">
        <v>281</v>
      </c>
      <c r="D6116" s="711" t="s">
        <v>5884</v>
      </c>
      <c r="E6116" s="713">
        <v>27.26</v>
      </c>
    </row>
    <row r="6117" spans="1:5">
      <c r="A6117" s="712">
        <v>101863</v>
      </c>
      <c r="B6117" s="711" t="s">
        <v>7273</v>
      </c>
      <c r="C6117" s="711" t="s">
        <v>281</v>
      </c>
      <c r="D6117" s="711" t="s">
        <v>5884</v>
      </c>
      <c r="E6117" s="713">
        <v>21.58</v>
      </c>
    </row>
    <row r="6118" spans="1:5">
      <c r="A6118" s="712">
        <v>101863</v>
      </c>
      <c r="B6118" s="711" t="s">
        <v>7273</v>
      </c>
      <c r="C6118" s="711" t="s">
        <v>281</v>
      </c>
      <c r="D6118" s="711" t="s">
        <v>5884</v>
      </c>
      <c r="E6118" s="713">
        <v>21.58</v>
      </c>
    </row>
    <row r="6119" spans="1:5">
      <c r="A6119" s="712">
        <v>101864</v>
      </c>
      <c r="B6119" s="711" t="s">
        <v>7274</v>
      </c>
      <c r="C6119" s="711" t="s">
        <v>281</v>
      </c>
      <c r="D6119" s="711" t="s">
        <v>5884</v>
      </c>
      <c r="E6119" s="713">
        <v>24.93</v>
      </c>
    </row>
    <row r="6120" spans="1:5">
      <c r="A6120" s="712">
        <v>101864</v>
      </c>
      <c r="B6120" s="711" t="s">
        <v>7274</v>
      </c>
      <c r="C6120" s="711" t="s">
        <v>281</v>
      </c>
      <c r="D6120" s="711" t="s">
        <v>5884</v>
      </c>
      <c r="E6120" s="713">
        <v>24.93</v>
      </c>
    </row>
    <row r="6121" spans="1:5">
      <c r="A6121" s="712">
        <v>101865</v>
      </c>
      <c r="B6121" s="711" t="s">
        <v>7275</v>
      </c>
      <c r="C6121" s="711" t="s">
        <v>281</v>
      </c>
      <c r="D6121" s="711" t="s">
        <v>5884</v>
      </c>
      <c r="E6121" s="713">
        <v>28.27</v>
      </c>
    </row>
    <row r="6122" spans="1:5">
      <c r="A6122" s="712">
        <v>101865</v>
      </c>
      <c r="B6122" s="711" t="s">
        <v>7275</v>
      </c>
      <c r="C6122" s="711" t="s">
        <v>281</v>
      </c>
      <c r="D6122" s="711" t="s">
        <v>5884</v>
      </c>
      <c r="E6122" s="713">
        <v>28.27</v>
      </c>
    </row>
    <row r="6123" spans="1:5">
      <c r="A6123" s="712">
        <v>101866</v>
      </c>
      <c r="B6123" s="711" t="s">
        <v>7276</v>
      </c>
      <c r="C6123" s="711" t="s">
        <v>281</v>
      </c>
      <c r="D6123" s="711" t="s">
        <v>5884</v>
      </c>
      <c r="E6123" s="713">
        <v>25.26</v>
      </c>
    </row>
    <row r="6124" spans="1:5">
      <c r="A6124" s="712">
        <v>101866</v>
      </c>
      <c r="B6124" s="711" t="s">
        <v>7276</v>
      </c>
      <c r="C6124" s="711" t="s">
        <v>281</v>
      </c>
      <c r="D6124" s="711" t="s">
        <v>5884</v>
      </c>
      <c r="E6124" s="713">
        <v>25.26</v>
      </c>
    </row>
    <row r="6125" spans="1:5">
      <c r="A6125" s="712">
        <v>101867</v>
      </c>
      <c r="B6125" s="711" t="s">
        <v>7277</v>
      </c>
      <c r="C6125" s="711" t="s">
        <v>281</v>
      </c>
      <c r="D6125" s="711" t="s">
        <v>5884</v>
      </c>
      <c r="E6125" s="713">
        <v>28.62</v>
      </c>
    </row>
    <row r="6126" spans="1:5">
      <c r="A6126" s="712">
        <v>101867</v>
      </c>
      <c r="B6126" s="711" t="s">
        <v>7277</v>
      </c>
      <c r="C6126" s="711" t="s">
        <v>281</v>
      </c>
      <c r="D6126" s="711" t="s">
        <v>5884</v>
      </c>
      <c r="E6126" s="713">
        <v>28.62</v>
      </c>
    </row>
    <row r="6127" spans="1:5">
      <c r="A6127" s="712">
        <v>101868</v>
      </c>
      <c r="B6127" s="711" t="s">
        <v>7278</v>
      </c>
      <c r="C6127" s="711" t="s">
        <v>281</v>
      </c>
      <c r="D6127" s="711" t="s">
        <v>5884</v>
      </c>
      <c r="E6127" s="713">
        <v>22.93</v>
      </c>
    </row>
    <row r="6128" spans="1:5">
      <c r="A6128" s="712">
        <v>101868</v>
      </c>
      <c r="B6128" s="711" t="s">
        <v>7278</v>
      </c>
      <c r="C6128" s="711" t="s">
        <v>281</v>
      </c>
      <c r="D6128" s="711" t="s">
        <v>5884</v>
      </c>
      <c r="E6128" s="713">
        <v>22.93</v>
      </c>
    </row>
    <row r="6129" spans="1:5">
      <c r="A6129" s="712">
        <v>101869</v>
      </c>
      <c r="B6129" s="711" t="s">
        <v>7279</v>
      </c>
      <c r="C6129" s="711" t="s">
        <v>281</v>
      </c>
      <c r="D6129" s="711" t="s">
        <v>5884</v>
      </c>
      <c r="E6129" s="713">
        <v>26.27</v>
      </c>
    </row>
    <row r="6130" spans="1:5">
      <c r="A6130" s="712">
        <v>101869</v>
      </c>
      <c r="B6130" s="711" t="s">
        <v>7279</v>
      </c>
      <c r="C6130" s="711" t="s">
        <v>281</v>
      </c>
      <c r="D6130" s="711" t="s">
        <v>5884</v>
      </c>
      <c r="E6130" s="713">
        <v>26.27</v>
      </c>
    </row>
    <row r="6131" spans="1:5">
      <c r="A6131" s="712">
        <v>101870</v>
      </c>
      <c r="B6131" s="711" t="s">
        <v>7280</v>
      </c>
      <c r="C6131" s="711" t="s">
        <v>281</v>
      </c>
      <c r="D6131" s="711" t="s">
        <v>5884</v>
      </c>
      <c r="E6131" s="713">
        <v>29.62</v>
      </c>
    </row>
    <row r="6132" spans="1:5">
      <c r="A6132" s="712">
        <v>101870</v>
      </c>
      <c r="B6132" s="711" t="s">
        <v>7280</v>
      </c>
      <c r="C6132" s="711" t="s">
        <v>281</v>
      </c>
      <c r="D6132" s="711" t="s">
        <v>5884</v>
      </c>
      <c r="E6132" s="713">
        <v>29.62</v>
      </c>
    </row>
    <row r="6133" spans="1:5">
      <c r="A6133" s="712">
        <v>102096</v>
      </c>
      <c r="B6133" s="711" t="s">
        <v>7281</v>
      </c>
      <c r="C6133" s="711" t="s">
        <v>424</v>
      </c>
      <c r="D6133" s="711" t="s">
        <v>5883</v>
      </c>
      <c r="E6133" s="714">
        <v>1110.83</v>
      </c>
    </row>
    <row r="6134" spans="1:5">
      <c r="A6134" s="712">
        <v>102098</v>
      </c>
      <c r="B6134" s="711" t="s">
        <v>7282</v>
      </c>
      <c r="C6134" s="711" t="s">
        <v>424</v>
      </c>
      <c r="D6134" s="711" t="s">
        <v>5883</v>
      </c>
      <c r="E6134" s="714">
        <v>1156.81</v>
      </c>
    </row>
    <row r="6135" spans="1:5">
      <c r="A6135" s="712">
        <v>102100</v>
      </c>
      <c r="B6135" s="711" t="s">
        <v>7283</v>
      </c>
      <c r="C6135" s="711" t="s">
        <v>281</v>
      </c>
      <c r="D6135" s="711" t="s">
        <v>5883</v>
      </c>
      <c r="E6135" s="713">
        <v>7.72</v>
      </c>
    </row>
    <row r="6136" spans="1:5">
      <c r="A6136" s="712">
        <v>102101</v>
      </c>
      <c r="B6136" s="711" t="s">
        <v>7284</v>
      </c>
      <c r="C6136" s="711" t="s">
        <v>281</v>
      </c>
      <c r="D6136" s="711" t="s">
        <v>5883</v>
      </c>
      <c r="E6136" s="713">
        <v>2.7</v>
      </c>
    </row>
    <row r="6137" spans="1:5">
      <c r="A6137" s="712">
        <v>102101</v>
      </c>
      <c r="B6137" s="711" t="s">
        <v>7284</v>
      </c>
      <c r="C6137" s="711" t="s">
        <v>281</v>
      </c>
      <c r="D6137" s="711" t="s">
        <v>5883</v>
      </c>
      <c r="E6137" s="713">
        <v>2.7</v>
      </c>
    </row>
    <row r="6138" spans="1:5">
      <c r="A6138" s="712">
        <v>100576</v>
      </c>
      <c r="B6138" s="711" t="s">
        <v>588</v>
      </c>
      <c r="C6138" s="711" t="s">
        <v>281</v>
      </c>
      <c r="D6138" s="711" t="s">
        <v>5883</v>
      </c>
      <c r="E6138" s="713">
        <v>1.41</v>
      </c>
    </row>
    <row r="6139" spans="1:5">
      <c r="A6139" s="712">
        <v>100577</v>
      </c>
      <c r="B6139" s="711" t="s">
        <v>589</v>
      </c>
      <c r="C6139" s="711" t="s">
        <v>281</v>
      </c>
      <c r="D6139" s="711" t="s">
        <v>5883</v>
      </c>
      <c r="E6139" s="713">
        <v>0.66</v>
      </c>
    </row>
    <row r="6140" spans="1:5">
      <c r="A6140" s="712">
        <v>96388</v>
      </c>
      <c r="B6140" s="711" t="s">
        <v>279</v>
      </c>
      <c r="C6140" s="711" t="s">
        <v>424</v>
      </c>
      <c r="D6140" s="711" t="s">
        <v>5883</v>
      </c>
      <c r="E6140" s="713">
        <v>6.66</v>
      </c>
    </row>
    <row r="6141" spans="1:5">
      <c r="A6141" s="712">
        <v>96389</v>
      </c>
      <c r="B6141" s="711" t="s">
        <v>4754</v>
      </c>
      <c r="C6141" s="711" t="s">
        <v>424</v>
      </c>
      <c r="D6141" s="711" t="s">
        <v>5883</v>
      </c>
      <c r="E6141" s="713">
        <v>32.630000000000003</v>
      </c>
    </row>
    <row r="6142" spans="1:5">
      <c r="A6142" s="712">
        <v>96390</v>
      </c>
      <c r="B6142" s="711" t="s">
        <v>4755</v>
      </c>
      <c r="C6142" s="711" t="s">
        <v>424</v>
      </c>
      <c r="D6142" s="711" t="s">
        <v>5883</v>
      </c>
      <c r="E6142" s="713">
        <v>52.58</v>
      </c>
    </row>
    <row r="6143" spans="1:5">
      <c r="A6143" s="712">
        <v>96391</v>
      </c>
      <c r="B6143" s="711" t="s">
        <v>4756</v>
      </c>
      <c r="C6143" s="711" t="s">
        <v>424</v>
      </c>
      <c r="D6143" s="711" t="s">
        <v>5883</v>
      </c>
      <c r="E6143" s="713">
        <v>73.59</v>
      </c>
    </row>
    <row r="6144" spans="1:5">
      <c r="A6144" s="712">
        <v>96392</v>
      </c>
      <c r="B6144" s="711" t="s">
        <v>4757</v>
      </c>
      <c r="C6144" s="711" t="s">
        <v>424</v>
      </c>
      <c r="D6144" s="711" t="s">
        <v>5883</v>
      </c>
      <c r="E6144" s="713">
        <v>93.83</v>
      </c>
    </row>
    <row r="6145" spans="1:5">
      <c r="A6145" s="712">
        <v>96396</v>
      </c>
      <c r="B6145" s="711" t="s">
        <v>596</v>
      </c>
      <c r="C6145" s="711" t="s">
        <v>424</v>
      </c>
      <c r="D6145" s="711" t="s">
        <v>5883</v>
      </c>
      <c r="E6145" s="713">
        <v>201.95</v>
      </c>
    </row>
    <row r="6146" spans="1:5">
      <c r="A6146" s="712">
        <v>96397</v>
      </c>
      <c r="B6146" s="711" t="s">
        <v>4758</v>
      </c>
      <c r="C6146" s="711" t="s">
        <v>424</v>
      </c>
      <c r="D6146" s="711" t="s">
        <v>5883</v>
      </c>
      <c r="E6146" s="713">
        <v>236.62</v>
      </c>
    </row>
    <row r="6147" spans="1:5">
      <c r="A6147" s="712">
        <v>96398</v>
      </c>
      <c r="B6147" s="711" t="s">
        <v>4759</v>
      </c>
      <c r="C6147" s="711" t="s">
        <v>424</v>
      </c>
      <c r="D6147" s="711" t="s">
        <v>5883</v>
      </c>
      <c r="E6147" s="713">
        <v>287.20999999999998</v>
      </c>
    </row>
    <row r="6148" spans="1:5">
      <c r="A6148" s="712">
        <v>96399</v>
      </c>
      <c r="B6148" s="711" t="s">
        <v>4760</v>
      </c>
      <c r="C6148" s="711" t="s">
        <v>424</v>
      </c>
      <c r="D6148" s="711" t="s">
        <v>5883</v>
      </c>
      <c r="E6148" s="713">
        <v>136.66999999999999</v>
      </c>
    </row>
    <row r="6149" spans="1:5">
      <c r="A6149" s="712">
        <v>96400</v>
      </c>
      <c r="B6149" s="711" t="s">
        <v>4761</v>
      </c>
      <c r="C6149" s="711" t="s">
        <v>424</v>
      </c>
      <c r="D6149" s="711" t="s">
        <v>5883</v>
      </c>
      <c r="E6149" s="713">
        <v>175.74</v>
      </c>
    </row>
    <row r="6150" spans="1:5">
      <c r="A6150" s="712">
        <v>96401</v>
      </c>
      <c r="B6150" s="711" t="s">
        <v>290</v>
      </c>
      <c r="C6150" s="711" t="s">
        <v>281</v>
      </c>
      <c r="D6150" s="711" t="s">
        <v>5883</v>
      </c>
      <c r="E6150" s="713">
        <v>6.58</v>
      </c>
    </row>
    <row r="6151" spans="1:5">
      <c r="A6151" s="712">
        <v>96402</v>
      </c>
      <c r="B6151" s="711" t="s">
        <v>280</v>
      </c>
      <c r="C6151" s="711" t="s">
        <v>281</v>
      </c>
      <c r="D6151" s="711" t="s">
        <v>5883</v>
      </c>
      <c r="E6151" s="713">
        <v>1.79</v>
      </c>
    </row>
    <row r="6152" spans="1:5">
      <c r="A6152" s="712">
        <v>100564</v>
      </c>
      <c r="B6152" s="711" t="s">
        <v>4762</v>
      </c>
      <c r="C6152" s="711" t="s">
        <v>424</v>
      </c>
      <c r="D6152" s="711" t="s">
        <v>5883</v>
      </c>
      <c r="E6152" s="713">
        <v>115.61</v>
      </c>
    </row>
    <row r="6153" spans="1:5">
      <c r="A6153" s="712">
        <v>100565</v>
      </c>
      <c r="B6153" s="711" t="s">
        <v>4763</v>
      </c>
      <c r="C6153" s="711" t="s">
        <v>424</v>
      </c>
      <c r="D6153" s="711" t="s">
        <v>5883</v>
      </c>
      <c r="E6153" s="713">
        <v>98.65</v>
      </c>
    </row>
    <row r="6154" spans="1:5">
      <c r="A6154" s="712">
        <v>100566</v>
      </c>
      <c r="B6154" s="711" t="s">
        <v>4764</v>
      </c>
      <c r="C6154" s="711" t="s">
        <v>424</v>
      </c>
      <c r="D6154" s="711" t="s">
        <v>5883</v>
      </c>
      <c r="E6154" s="713">
        <v>155.25</v>
      </c>
    </row>
    <row r="6155" spans="1:5">
      <c r="A6155" s="712">
        <v>100567</v>
      </c>
      <c r="B6155" s="711" t="s">
        <v>4765</v>
      </c>
      <c r="C6155" s="711" t="s">
        <v>424</v>
      </c>
      <c r="D6155" s="711" t="s">
        <v>5883</v>
      </c>
      <c r="E6155" s="713">
        <v>173.78</v>
      </c>
    </row>
    <row r="6156" spans="1:5">
      <c r="A6156" s="712">
        <v>100568</v>
      </c>
      <c r="B6156" s="711" t="s">
        <v>4766</v>
      </c>
      <c r="C6156" s="711" t="s">
        <v>424</v>
      </c>
      <c r="D6156" s="711" t="s">
        <v>5883</v>
      </c>
      <c r="E6156" s="713">
        <v>191.91</v>
      </c>
    </row>
    <row r="6157" spans="1:5">
      <c r="A6157" s="712">
        <v>100569</v>
      </c>
      <c r="B6157" s="711" t="s">
        <v>4767</v>
      </c>
      <c r="C6157" s="711" t="s">
        <v>424</v>
      </c>
      <c r="D6157" s="711" t="s">
        <v>5883</v>
      </c>
      <c r="E6157" s="713">
        <v>138.9</v>
      </c>
    </row>
    <row r="6158" spans="1:5">
      <c r="A6158" s="712">
        <v>100570</v>
      </c>
      <c r="B6158" s="711" t="s">
        <v>4768</v>
      </c>
      <c r="C6158" s="711" t="s">
        <v>424</v>
      </c>
      <c r="D6158" s="711" t="s">
        <v>5883</v>
      </c>
      <c r="E6158" s="713">
        <v>159.03</v>
      </c>
    </row>
    <row r="6159" spans="1:5">
      <c r="A6159" s="712">
        <v>100571</v>
      </c>
      <c r="B6159" s="711" t="s">
        <v>4769</v>
      </c>
      <c r="C6159" s="711" t="s">
        <v>424</v>
      </c>
      <c r="D6159" s="711" t="s">
        <v>5883</v>
      </c>
      <c r="E6159" s="713">
        <v>176.31</v>
      </c>
    </row>
    <row r="6160" spans="1:5">
      <c r="A6160" s="712">
        <v>100572</v>
      </c>
      <c r="B6160" s="711" t="s">
        <v>4770</v>
      </c>
      <c r="C6160" s="711" t="s">
        <v>424</v>
      </c>
      <c r="D6160" s="711" t="s">
        <v>5883</v>
      </c>
      <c r="E6160" s="713">
        <v>118.85</v>
      </c>
    </row>
    <row r="6161" spans="1:5">
      <c r="A6161" s="712">
        <v>100573</v>
      </c>
      <c r="B6161" s="711" t="s">
        <v>4771</v>
      </c>
      <c r="C6161" s="711" t="s">
        <v>424</v>
      </c>
      <c r="D6161" s="711" t="s">
        <v>5883</v>
      </c>
      <c r="E6161" s="713">
        <v>101.89</v>
      </c>
    </row>
    <row r="6162" spans="1:5">
      <c r="A6162" s="712">
        <v>100574</v>
      </c>
      <c r="B6162" s="711" t="s">
        <v>4772</v>
      </c>
      <c r="C6162" s="711" t="s">
        <v>424</v>
      </c>
      <c r="D6162" s="711" t="s">
        <v>5883</v>
      </c>
      <c r="E6162" s="713">
        <v>0.87</v>
      </c>
    </row>
    <row r="6163" spans="1:5">
      <c r="A6163" s="712">
        <v>100575</v>
      </c>
      <c r="B6163" s="711" t="s">
        <v>4773</v>
      </c>
      <c r="C6163" s="711" t="s">
        <v>281</v>
      </c>
      <c r="D6163" s="711" t="s">
        <v>5883</v>
      </c>
      <c r="E6163" s="713">
        <v>7.0000000000000007E-2</v>
      </c>
    </row>
    <row r="6164" spans="1:5">
      <c r="A6164" s="712">
        <v>101767</v>
      </c>
      <c r="B6164" s="711" t="s">
        <v>7285</v>
      </c>
      <c r="C6164" s="711" t="s">
        <v>424</v>
      </c>
      <c r="D6164" s="711" t="s">
        <v>5883</v>
      </c>
      <c r="E6164" s="713">
        <v>16.690000000000001</v>
      </c>
    </row>
    <row r="6165" spans="1:5">
      <c r="A6165" s="712">
        <v>101768</v>
      </c>
      <c r="B6165" s="711" t="s">
        <v>7286</v>
      </c>
      <c r="C6165" s="711" t="s">
        <v>424</v>
      </c>
      <c r="D6165" s="711" t="s">
        <v>5883</v>
      </c>
      <c r="E6165" s="713">
        <v>25.43</v>
      </c>
    </row>
    <row r="6166" spans="1:5">
      <c r="A6166" s="712">
        <v>92391</v>
      </c>
      <c r="B6166" s="711" t="s">
        <v>4774</v>
      </c>
      <c r="C6166" s="711" t="s">
        <v>281</v>
      </c>
      <c r="D6166" s="711" t="s">
        <v>5884</v>
      </c>
      <c r="E6166" s="713">
        <v>49.65</v>
      </c>
    </row>
    <row r="6167" spans="1:5">
      <c r="A6167" s="712">
        <v>92392</v>
      </c>
      <c r="B6167" s="711" t="s">
        <v>4775</v>
      </c>
      <c r="C6167" s="711" t="s">
        <v>281</v>
      </c>
      <c r="D6167" s="711" t="s">
        <v>5884</v>
      </c>
      <c r="E6167" s="713">
        <v>100.56</v>
      </c>
    </row>
    <row r="6168" spans="1:5">
      <c r="A6168" s="712">
        <v>92393</v>
      </c>
      <c r="B6168" s="711" t="s">
        <v>4776</v>
      </c>
      <c r="C6168" s="711" t="s">
        <v>281</v>
      </c>
      <c r="D6168" s="711" t="s">
        <v>5884</v>
      </c>
      <c r="E6168" s="713">
        <v>49.7</v>
      </c>
    </row>
    <row r="6169" spans="1:5">
      <c r="A6169" s="712">
        <v>92394</v>
      </c>
      <c r="B6169" s="711" t="s">
        <v>4777</v>
      </c>
      <c r="C6169" s="711" t="s">
        <v>281</v>
      </c>
      <c r="D6169" s="711" t="s">
        <v>5884</v>
      </c>
      <c r="E6169" s="713">
        <v>61.92</v>
      </c>
    </row>
    <row r="6170" spans="1:5">
      <c r="A6170" s="712">
        <v>92395</v>
      </c>
      <c r="B6170" s="711" t="s">
        <v>4778</v>
      </c>
      <c r="C6170" s="711" t="s">
        <v>281</v>
      </c>
      <c r="D6170" s="711" t="s">
        <v>5884</v>
      </c>
      <c r="E6170" s="713">
        <v>75.09</v>
      </c>
    </row>
    <row r="6171" spans="1:5">
      <c r="A6171" s="712">
        <v>92396</v>
      </c>
      <c r="B6171" s="711" t="s">
        <v>4779</v>
      </c>
      <c r="C6171" s="711" t="s">
        <v>281</v>
      </c>
      <c r="D6171" s="711" t="s">
        <v>5884</v>
      </c>
      <c r="E6171" s="713">
        <v>61</v>
      </c>
    </row>
    <row r="6172" spans="1:5">
      <c r="A6172" s="712">
        <v>92397</v>
      </c>
      <c r="B6172" s="711" t="s">
        <v>889</v>
      </c>
      <c r="C6172" s="711" t="s">
        <v>281</v>
      </c>
      <c r="D6172" s="711" t="s">
        <v>5884</v>
      </c>
      <c r="E6172" s="713">
        <v>49.95</v>
      </c>
    </row>
    <row r="6173" spans="1:5">
      <c r="A6173" s="712">
        <v>92398</v>
      </c>
      <c r="B6173" s="711" t="s">
        <v>890</v>
      </c>
      <c r="C6173" s="711" t="s">
        <v>281</v>
      </c>
      <c r="D6173" s="711" t="s">
        <v>5884</v>
      </c>
      <c r="E6173" s="713">
        <v>63.59</v>
      </c>
    </row>
    <row r="6174" spans="1:5">
      <c r="A6174" s="712">
        <v>92399</v>
      </c>
      <c r="B6174" s="711" t="s">
        <v>4780</v>
      </c>
      <c r="C6174" s="711" t="s">
        <v>281</v>
      </c>
      <c r="D6174" s="711" t="s">
        <v>5884</v>
      </c>
      <c r="E6174" s="713">
        <v>64.849999999999994</v>
      </c>
    </row>
    <row r="6175" spans="1:5">
      <c r="A6175" s="712">
        <v>92400</v>
      </c>
      <c r="B6175" s="711" t="s">
        <v>7287</v>
      </c>
      <c r="C6175" s="711" t="s">
        <v>281</v>
      </c>
      <c r="D6175" s="711" t="s">
        <v>5884</v>
      </c>
      <c r="E6175" s="713">
        <v>75.81</v>
      </c>
    </row>
    <row r="6176" spans="1:5">
      <c r="A6176" s="712">
        <v>92401</v>
      </c>
      <c r="B6176" s="711" t="s">
        <v>4781</v>
      </c>
      <c r="C6176" s="711" t="s">
        <v>281</v>
      </c>
      <c r="D6176" s="711" t="s">
        <v>5884</v>
      </c>
      <c r="E6176" s="713">
        <v>77.16</v>
      </c>
    </row>
    <row r="6177" spans="1:5">
      <c r="A6177" s="712">
        <v>92402</v>
      </c>
      <c r="B6177" s="711" t="s">
        <v>4782</v>
      </c>
      <c r="C6177" s="711" t="s">
        <v>281</v>
      </c>
      <c r="D6177" s="711" t="s">
        <v>5884</v>
      </c>
      <c r="E6177" s="713">
        <v>62.52</v>
      </c>
    </row>
    <row r="6178" spans="1:5">
      <c r="A6178" s="712">
        <v>92403</v>
      </c>
      <c r="B6178" s="711" t="s">
        <v>4783</v>
      </c>
      <c r="C6178" s="711" t="s">
        <v>281</v>
      </c>
      <c r="D6178" s="711" t="s">
        <v>5884</v>
      </c>
      <c r="E6178" s="713">
        <v>51.37</v>
      </c>
    </row>
    <row r="6179" spans="1:5">
      <c r="A6179" s="712">
        <v>92404</v>
      </c>
      <c r="B6179" s="711" t="s">
        <v>4784</v>
      </c>
      <c r="C6179" s="711" t="s">
        <v>281</v>
      </c>
      <c r="D6179" s="711" t="s">
        <v>5884</v>
      </c>
      <c r="E6179" s="713">
        <v>65.02</v>
      </c>
    </row>
    <row r="6180" spans="1:5">
      <c r="A6180" s="712">
        <v>92405</v>
      </c>
      <c r="B6180" s="711" t="s">
        <v>4785</v>
      </c>
      <c r="C6180" s="711" t="s">
        <v>281</v>
      </c>
      <c r="D6180" s="711" t="s">
        <v>5884</v>
      </c>
      <c r="E6180" s="713">
        <v>66.25</v>
      </c>
    </row>
    <row r="6181" spans="1:5">
      <c r="A6181" s="712">
        <v>92406</v>
      </c>
      <c r="B6181" s="711" t="s">
        <v>4786</v>
      </c>
      <c r="C6181" s="711" t="s">
        <v>281</v>
      </c>
      <c r="D6181" s="711" t="s">
        <v>5884</v>
      </c>
      <c r="E6181" s="713">
        <v>77.23</v>
      </c>
    </row>
    <row r="6182" spans="1:5">
      <c r="A6182" s="712">
        <v>92407</v>
      </c>
      <c r="B6182" s="711" t="s">
        <v>4787</v>
      </c>
      <c r="C6182" s="711" t="s">
        <v>281</v>
      </c>
      <c r="D6182" s="711" t="s">
        <v>5884</v>
      </c>
      <c r="E6182" s="713">
        <v>78.55</v>
      </c>
    </row>
    <row r="6183" spans="1:5">
      <c r="A6183" s="712">
        <v>93679</v>
      </c>
      <c r="B6183" s="711" t="s">
        <v>4788</v>
      </c>
      <c r="C6183" s="711" t="s">
        <v>281</v>
      </c>
      <c r="D6183" s="711" t="s">
        <v>5884</v>
      </c>
      <c r="E6183" s="713">
        <v>67.290000000000006</v>
      </c>
    </row>
    <row r="6184" spans="1:5">
      <c r="A6184" s="712">
        <v>93680</v>
      </c>
      <c r="B6184" s="711" t="s">
        <v>4789</v>
      </c>
      <c r="C6184" s="711" t="s">
        <v>281</v>
      </c>
      <c r="D6184" s="711" t="s">
        <v>5884</v>
      </c>
      <c r="E6184" s="713">
        <v>55.97</v>
      </c>
    </row>
    <row r="6185" spans="1:5">
      <c r="A6185" s="712">
        <v>93681</v>
      </c>
      <c r="B6185" s="711" t="s">
        <v>4790</v>
      </c>
      <c r="C6185" s="711" t="s">
        <v>281</v>
      </c>
      <c r="D6185" s="711" t="s">
        <v>5884</v>
      </c>
      <c r="E6185" s="713">
        <v>68.41</v>
      </c>
    </row>
    <row r="6186" spans="1:5">
      <c r="A6186" s="712">
        <v>93682</v>
      </c>
      <c r="B6186" s="711" t="s">
        <v>4791</v>
      </c>
      <c r="C6186" s="711" t="s">
        <v>281</v>
      </c>
      <c r="D6186" s="711" t="s">
        <v>5884</v>
      </c>
      <c r="E6186" s="713">
        <v>69.709999999999994</v>
      </c>
    </row>
    <row r="6187" spans="1:5">
      <c r="A6187" s="712">
        <v>97104</v>
      </c>
      <c r="B6187" s="711" t="s">
        <v>7288</v>
      </c>
      <c r="C6187" s="711" t="s">
        <v>281</v>
      </c>
      <c r="D6187" s="711" t="s">
        <v>5883</v>
      </c>
      <c r="E6187" s="713">
        <v>83.62</v>
      </c>
    </row>
    <row r="6188" spans="1:5">
      <c r="A6188" s="712">
        <v>97105</v>
      </c>
      <c r="B6188" s="711" t="s">
        <v>7289</v>
      </c>
      <c r="C6188" s="711" t="s">
        <v>281</v>
      </c>
      <c r="D6188" s="711" t="s">
        <v>5883</v>
      </c>
      <c r="E6188" s="713">
        <v>98.08</v>
      </c>
    </row>
    <row r="6189" spans="1:5">
      <c r="A6189" s="712">
        <v>97106</v>
      </c>
      <c r="B6189" s="711" t="s">
        <v>609</v>
      </c>
      <c r="C6189" s="711" t="s">
        <v>281</v>
      </c>
      <c r="D6189" s="711" t="s">
        <v>5883</v>
      </c>
      <c r="E6189" s="713">
        <v>107.12</v>
      </c>
    </row>
    <row r="6190" spans="1:5">
      <c r="A6190" s="712">
        <v>97107</v>
      </c>
      <c r="B6190" s="711" t="s">
        <v>7290</v>
      </c>
      <c r="C6190" s="711" t="s">
        <v>281</v>
      </c>
      <c r="D6190" s="711" t="s">
        <v>5883</v>
      </c>
      <c r="E6190" s="713">
        <v>116.14</v>
      </c>
    </row>
    <row r="6191" spans="1:5">
      <c r="A6191" s="712">
        <v>97108</v>
      </c>
      <c r="B6191" s="711" t="s">
        <v>7291</v>
      </c>
      <c r="C6191" s="711" t="s">
        <v>281</v>
      </c>
      <c r="D6191" s="711" t="s">
        <v>5883</v>
      </c>
      <c r="E6191" s="713">
        <v>135.87</v>
      </c>
    </row>
    <row r="6192" spans="1:5">
      <c r="A6192" s="712">
        <v>97109</v>
      </c>
      <c r="B6192" s="711" t="s">
        <v>7292</v>
      </c>
      <c r="C6192" s="711" t="s">
        <v>281</v>
      </c>
      <c r="D6192" s="711" t="s">
        <v>5883</v>
      </c>
      <c r="E6192" s="713">
        <v>144.82</v>
      </c>
    </row>
    <row r="6193" spans="1:5">
      <c r="A6193" s="712">
        <v>97110</v>
      </c>
      <c r="B6193" s="711" t="s">
        <v>7293</v>
      </c>
      <c r="C6193" s="711" t="s">
        <v>281</v>
      </c>
      <c r="D6193" s="711" t="s">
        <v>5883</v>
      </c>
      <c r="E6193" s="713">
        <v>123.86</v>
      </c>
    </row>
    <row r="6194" spans="1:5">
      <c r="A6194" s="712">
        <v>97111</v>
      </c>
      <c r="B6194" s="711" t="s">
        <v>7294</v>
      </c>
      <c r="C6194" s="711" t="s">
        <v>281</v>
      </c>
      <c r="D6194" s="711" t="s">
        <v>5883</v>
      </c>
      <c r="E6194" s="713">
        <v>141.59</v>
      </c>
    </row>
    <row r="6195" spans="1:5">
      <c r="A6195" s="712">
        <v>97112</v>
      </c>
      <c r="B6195" s="711" t="s">
        <v>7295</v>
      </c>
      <c r="C6195" s="711" t="s">
        <v>281</v>
      </c>
      <c r="D6195" s="711" t="s">
        <v>5883</v>
      </c>
      <c r="E6195" s="713">
        <v>152.49</v>
      </c>
    </row>
    <row r="6196" spans="1:5">
      <c r="A6196" s="712">
        <v>97113</v>
      </c>
      <c r="B6196" s="711" t="s">
        <v>7296</v>
      </c>
      <c r="C6196" s="711" t="s">
        <v>281</v>
      </c>
      <c r="D6196" s="711" t="s">
        <v>5884</v>
      </c>
      <c r="E6196" s="713">
        <v>1.24</v>
      </c>
    </row>
    <row r="6197" spans="1:5">
      <c r="A6197" s="712">
        <v>97114</v>
      </c>
      <c r="B6197" s="711" t="s">
        <v>4792</v>
      </c>
      <c r="C6197" s="711" t="s">
        <v>585</v>
      </c>
      <c r="D6197" s="711" t="s">
        <v>5884</v>
      </c>
      <c r="E6197" s="713">
        <v>0.38</v>
      </c>
    </row>
    <row r="6198" spans="1:5">
      <c r="A6198" s="712">
        <v>97115</v>
      </c>
      <c r="B6198" s="711" t="s">
        <v>4793</v>
      </c>
      <c r="C6198" s="711" t="s">
        <v>285</v>
      </c>
      <c r="D6198" s="711" t="s">
        <v>5884</v>
      </c>
      <c r="E6198" s="713">
        <v>45.27</v>
      </c>
    </row>
    <row r="6199" spans="1:5">
      <c r="A6199" s="712">
        <v>97116</v>
      </c>
      <c r="B6199" s="711" t="s">
        <v>7297</v>
      </c>
      <c r="C6199" s="711" t="s">
        <v>285</v>
      </c>
      <c r="D6199" s="711" t="s">
        <v>5884</v>
      </c>
      <c r="E6199" s="713">
        <v>15.91</v>
      </c>
    </row>
    <row r="6200" spans="1:5">
      <c r="A6200" s="712">
        <v>97117</v>
      </c>
      <c r="B6200" s="711" t="s">
        <v>7298</v>
      </c>
      <c r="C6200" s="711" t="s">
        <v>285</v>
      </c>
      <c r="D6200" s="711" t="s">
        <v>5884</v>
      </c>
      <c r="E6200" s="713">
        <v>15.37</v>
      </c>
    </row>
    <row r="6201" spans="1:5">
      <c r="A6201" s="712">
        <v>97118</v>
      </c>
      <c r="B6201" s="711" t="s">
        <v>7299</v>
      </c>
      <c r="C6201" s="711" t="s">
        <v>285</v>
      </c>
      <c r="D6201" s="711" t="s">
        <v>5884</v>
      </c>
      <c r="E6201" s="713">
        <v>13.51</v>
      </c>
    </row>
    <row r="6202" spans="1:5">
      <c r="A6202" s="712">
        <v>97119</v>
      </c>
      <c r="B6202" s="711" t="s">
        <v>7300</v>
      </c>
      <c r="C6202" s="711" t="s">
        <v>285</v>
      </c>
      <c r="D6202" s="711" t="s">
        <v>5884</v>
      </c>
      <c r="E6202" s="713">
        <v>12.91</v>
      </c>
    </row>
    <row r="6203" spans="1:5">
      <c r="A6203" s="712">
        <v>97120</v>
      </c>
      <c r="B6203" s="711" t="s">
        <v>4794</v>
      </c>
      <c r="C6203" s="711" t="s">
        <v>285</v>
      </c>
      <c r="D6203" s="711" t="s">
        <v>5884</v>
      </c>
      <c r="E6203" s="713">
        <v>9.6199999999999992</v>
      </c>
    </row>
    <row r="6204" spans="1:5">
      <c r="A6204" s="712">
        <v>97802</v>
      </c>
      <c r="B6204" s="711" t="s">
        <v>4795</v>
      </c>
      <c r="C6204" s="711" t="s">
        <v>281</v>
      </c>
      <c r="D6204" s="711" t="s">
        <v>5883</v>
      </c>
      <c r="E6204" s="713">
        <v>5.19</v>
      </c>
    </row>
    <row r="6205" spans="1:5">
      <c r="A6205" s="712">
        <v>97803</v>
      </c>
      <c r="B6205" s="711" t="s">
        <v>4796</v>
      </c>
      <c r="C6205" s="711" t="s">
        <v>281</v>
      </c>
      <c r="D6205" s="711" t="s">
        <v>5883</v>
      </c>
      <c r="E6205" s="713">
        <v>7.63</v>
      </c>
    </row>
    <row r="6206" spans="1:5">
      <c r="A6206" s="712">
        <v>97805</v>
      </c>
      <c r="B6206" s="711" t="s">
        <v>4797</v>
      </c>
      <c r="C6206" s="711" t="s">
        <v>281</v>
      </c>
      <c r="D6206" s="711" t="s">
        <v>5883</v>
      </c>
      <c r="E6206" s="713">
        <v>13.34</v>
      </c>
    </row>
    <row r="6207" spans="1:5">
      <c r="A6207" s="712">
        <v>97806</v>
      </c>
      <c r="B6207" s="711" t="s">
        <v>4798</v>
      </c>
      <c r="C6207" s="711" t="s">
        <v>281</v>
      </c>
      <c r="D6207" s="711" t="s">
        <v>5883</v>
      </c>
      <c r="E6207" s="713">
        <v>15.74</v>
      </c>
    </row>
    <row r="6208" spans="1:5">
      <c r="A6208" s="712">
        <v>97807</v>
      </c>
      <c r="B6208" s="711" t="s">
        <v>4799</v>
      </c>
      <c r="C6208" s="711" t="s">
        <v>281</v>
      </c>
      <c r="D6208" s="711" t="s">
        <v>5883</v>
      </c>
      <c r="E6208" s="713">
        <v>17.940000000000001</v>
      </c>
    </row>
    <row r="6209" spans="1:5">
      <c r="A6209" s="712">
        <v>97809</v>
      </c>
      <c r="B6209" s="711" t="s">
        <v>4800</v>
      </c>
      <c r="C6209" s="711" t="s">
        <v>281</v>
      </c>
      <c r="D6209" s="711" t="s">
        <v>5883</v>
      </c>
      <c r="E6209" s="713">
        <v>14.98</v>
      </c>
    </row>
    <row r="6210" spans="1:5">
      <c r="A6210" s="712">
        <v>97810</v>
      </c>
      <c r="B6210" s="711" t="s">
        <v>4801</v>
      </c>
      <c r="C6210" s="711" t="s">
        <v>281</v>
      </c>
      <c r="D6210" s="711" t="s">
        <v>5883</v>
      </c>
      <c r="E6210" s="713">
        <v>16.09</v>
      </c>
    </row>
    <row r="6211" spans="1:5">
      <c r="A6211" s="712">
        <v>97811</v>
      </c>
      <c r="B6211" s="711" t="s">
        <v>4802</v>
      </c>
      <c r="C6211" s="711" t="s">
        <v>281</v>
      </c>
      <c r="D6211" s="711" t="s">
        <v>5883</v>
      </c>
      <c r="E6211" s="713">
        <v>18.34</v>
      </c>
    </row>
    <row r="6212" spans="1:5">
      <c r="A6212" s="712">
        <v>101167</v>
      </c>
      <c r="B6212" s="711" t="s">
        <v>4803</v>
      </c>
      <c r="C6212" s="711" t="s">
        <v>281</v>
      </c>
      <c r="D6212" s="711" t="s">
        <v>5883</v>
      </c>
      <c r="E6212" s="713">
        <v>232.89</v>
      </c>
    </row>
    <row r="6213" spans="1:5">
      <c r="A6213" s="712">
        <v>101168</v>
      </c>
      <c r="B6213" s="711" t="s">
        <v>4804</v>
      </c>
      <c r="C6213" s="711" t="s">
        <v>281</v>
      </c>
      <c r="D6213" s="711" t="s">
        <v>5883</v>
      </c>
      <c r="E6213" s="713">
        <v>264.10000000000002</v>
      </c>
    </row>
    <row r="6214" spans="1:5">
      <c r="A6214" s="712">
        <v>101169</v>
      </c>
      <c r="B6214" s="711" t="s">
        <v>4805</v>
      </c>
      <c r="C6214" s="711" t="s">
        <v>281</v>
      </c>
      <c r="D6214" s="711" t="s">
        <v>5883</v>
      </c>
      <c r="E6214" s="713">
        <v>241.72</v>
      </c>
    </row>
    <row r="6215" spans="1:5">
      <c r="A6215" s="712">
        <v>101170</v>
      </c>
      <c r="B6215" s="711" t="s">
        <v>4806</v>
      </c>
      <c r="C6215" s="711" t="s">
        <v>281</v>
      </c>
      <c r="D6215" s="711" t="s">
        <v>5883</v>
      </c>
      <c r="E6215" s="713">
        <v>43.02</v>
      </c>
    </row>
    <row r="6216" spans="1:5">
      <c r="A6216" s="712">
        <v>101171</v>
      </c>
      <c r="B6216" s="711" t="s">
        <v>7301</v>
      </c>
      <c r="C6216" s="711" t="s">
        <v>281</v>
      </c>
      <c r="D6216" s="711" t="s">
        <v>5883</v>
      </c>
      <c r="E6216" s="713">
        <v>83.51</v>
      </c>
    </row>
    <row r="6217" spans="1:5">
      <c r="A6217" s="712">
        <v>101172</v>
      </c>
      <c r="B6217" s="711" t="s">
        <v>4807</v>
      </c>
      <c r="C6217" s="711" t="s">
        <v>281</v>
      </c>
      <c r="D6217" s="711" t="s">
        <v>5883</v>
      </c>
      <c r="E6217" s="713">
        <v>58.17</v>
      </c>
    </row>
    <row r="6218" spans="1:5">
      <c r="A6218" s="712">
        <v>72947</v>
      </c>
      <c r="B6218" s="711" t="s">
        <v>70</v>
      </c>
      <c r="C6218" s="711" t="s">
        <v>281</v>
      </c>
      <c r="D6218" s="711" t="s">
        <v>5883</v>
      </c>
      <c r="E6218" s="713">
        <v>16.760000000000002</v>
      </c>
    </row>
    <row r="6219" spans="1:5">
      <c r="A6219" s="712">
        <v>83693</v>
      </c>
      <c r="B6219" s="711" t="s">
        <v>4808</v>
      </c>
      <c r="C6219" s="711" t="s">
        <v>281</v>
      </c>
      <c r="D6219" s="711" t="s">
        <v>5884</v>
      </c>
      <c r="E6219" s="713">
        <v>3.81</v>
      </c>
    </row>
    <row r="6220" spans="1:5">
      <c r="A6220" s="712">
        <v>95995</v>
      </c>
      <c r="B6220" s="711" t="s">
        <v>4809</v>
      </c>
      <c r="C6220" s="711" t="s">
        <v>424</v>
      </c>
      <c r="D6220" s="711" t="s">
        <v>5883</v>
      </c>
      <c r="E6220" s="713">
        <v>911.92</v>
      </c>
    </row>
    <row r="6221" spans="1:5">
      <c r="A6221" s="712">
        <v>95996</v>
      </c>
      <c r="B6221" s="711" t="s">
        <v>4810</v>
      </c>
      <c r="C6221" s="711" t="s">
        <v>424</v>
      </c>
      <c r="D6221" s="711" t="s">
        <v>5883</v>
      </c>
      <c r="E6221" s="713">
        <v>865.15</v>
      </c>
    </row>
    <row r="6222" spans="1:5">
      <c r="A6222" s="712">
        <v>96001</v>
      </c>
      <c r="B6222" s="711" t="s">
        <v>4811</v>
      </c>
      <c r="C6222" s="711" t="s">
        <v>281</v>
      </c>
      <c r="D6222" s="711" t="s">
        <v>5883</v>
      </c>
      <c r="E6222" s="713">
        <v>5.03</v>
      </c>
    </row>
    <row r="6223" spans="1:5">
      <c r="A6223" s="712">
        <v>96393</v>
      </c>
      <c r="B6223" s="711" t="s">
        <v>4812</v>
      </c>
      <c r="C6223" s="711" t="s">
        <v>424</v>
      </c>
      <c r="D6223" s="711" t="s">
        <v>5883</v>
      </c>
      <c r="E6223" s="713">
        <v>194.55</v>
      </c>
    </row>
    <row r="6224" spans="1:5">
      <c r="A6224" s="712">
        <v>96394</v>
      </c>
      <c r="B6224" s="711" t="s">
        <v>4813</v>
      </c>
      <c r="C6224" s="711" t="s">
        <v>424</v>
      </c>
      <c r="D6224" s="711" t="s">
        <v>5883</v>
      </c>
      <c r="E6224" s="713">
        <v>228.24</v>
      </c>
    </row>
    <row r="6225" spans="1:5">
      <c r="A6225" s="712">
        <v>96395</v>
      </c>
      <c r="B6225" s="711" t="s">
        <v>4814</v>
      </c>
      <c r="C6225" s="711" t="s">
        <v>424</v>
      </c>
      <c r="D6225" s="711" t="s">
        <v>5883</v>
      </c>
      <c r="E6225" s="713">
        <v>279.81</v>
      </c>
    </row>
    <row r="6226" spans="1:5">
      <c r="A6226" s="712">
        <v>100624</v>
      </c>
      <c r="B6226" s="711" t="s">
        <v>7302</v>
      </c>
      <c r="C6226" s="711" t="s">
        <v>424</v>
      </c>
      <c r="D6226" s="711" t="s">
        <v>5883</v>
      </c>
      <c r="E6226" s="713">
        <v>916.75</v>
      </c>
    </row>
    <row r="6227" spans="1:5">
      <c r="A6227" s="712">
        <v>100625</v>
      </c>
      <c r="B6227" s="711" t="s">
        <v>7303</v>
      </c>
      <c r="C6227" s="711" t="s">
        <v>424</v>
      </c>
      <c r="D6227" s="711" t="s">
        <v>5883</v>
      </c>
      <c r="E6227" s="713">
        <v>819.1</v>
      </c>
    </row>
    <row r="6228" spans="1:5">
      <c r="A6228" s="712">
        <v>101020</v>
      </c>
      <c r="B6228" s="711" t="s">
        <v>4815</v>
      </c>
      <c r="C6228" s="711" t="s">
        <v>577</v>
      </c>
      <c r="D6228" s="711" t="s">
        <v>5883</v>
      </c>
      <c r="E6228" s="713">
        <v>341.3</v>
      </c>
    </row>
    <row r="6229" spans="1:5">
      <c r="A6229" s="712">
        <v>101021</v>
      </c>
      <c r="B6229" s="711" t="s">
        <v>4816</v>
      </c>
      <c r="C6229" s="711" t="s">
        <v>577</v>
      </c>
      <c r="D6229" s="711" t="s">
        <v>5883</v>
      </c>
      <c r="E6229" s="713">
        <v>345.61</v>
      </c>
    </row>
    <row r="6230" spans="1:5">
      <c r="A6230" s="712">
        <v>101022</v>
      </c>
      <c r="B6230" s="711" t="s">
        <v>4817</v>
      </c>
      <c r="C6230" s="711" t="s">
        <v>577</v>
      </c>
      <c r="D6230" s="711" t="s">
        <v>5883</v>
      </c>
      <c r="E6230" s="713">
        <v>303.07</v>
      </c>
    </row>
    <row r="6231" spans="1:5">
      <c r="A6231" s="712">
        <v>101023</v>
      </c>
      <c r="B6231" s="711" t="s">
        <v>4818</v>
      </c>
      <c r="C6231" s="711" t="s">
        <v>577</v>
      </c>
      <c r="D6231" s="711" t="s">
        <v>5883</v>
      </c>
      <c r="E6231" s="713">
        <v>309.19</v>
      </c>
    </row>
    <row r="6232" spans="1:5">
      <c r="A6232" s="712">
        <v>101024</v>
      </c>
      <c r="B6232" s="711" t="s">
        <v>4819</v>
      </c>
      <c r="C6232" s="711" t="s">
        <v>577</v>
      </c>
      <c r="D6232" s="711" t="s">
        <v>5883</v>
      </c>
      <c r="E6232" s="713">
        <v>307.02</v>
      </c>
    </row>
    <row r="6233" spans="1:5">
      <c r="A6233" s="712">
        <v>101025</v>
      </c>
      <c r="B6233" s="711" t="s">
        <v>4820</v>
      </c>
      <c r="C6233" s="711" t="s">
        <v>577</v>
      </c>
      <c r="D6233" s="711" t="s">
        <v>5883</v>
      </c>
      <c r="E6233" s="713">
        <v>311.33999999999997</v>
      </c>
    </row>
    <row r="6234" spans="1:5">
      <c r="A6234" s="712">
        <v>101026</v>
      </c>
      <c r="B6234" s="711" t="s">
        <v>4821</v>
      </c>
      <c r="C6234" s="711" t="s">
        <v>577</v>
      </c>
      <c r="D6234" s="711" t="s">
        <v>5883</v>
      </c>
      <c r="E6234" s="713">
        <v>320.69</v>
      </c>
    </row>
    <row r="6235" spans="1:5">
      <c r="A6235" s="712">
        <v>101027</v>
      </c>
      <c r="B6235" s="711" t="s">
        <v>4822</v>
      </c>
      <c r="C6235" s="711" t="s">
        <v>577</v>
      </c>
      <c r="D6235" s="711" t="s">
        <v>5883</v>
      </c>
      <c r="E6235" s="713">
        <v>355.45</v>
      </c>
    </row>
    <row r="6236" spans="1:5">
      <c r="A6236" s="712">
        <v>88411</v>
      </c>
      <c r="B6236" s="711" t="s">
        <v>4823</v>
      </c>
      <c r="C6236" s="711" t="s">
        <v>281</v>
      </c>
      <c r="D6236" s="711" t="s">
        <v>5942</v>
      </c>
      <c r="E6236" s="713">
        <v>2.48</v>
      </c>
    </row>
    <row r="6237" spans="1:5">
      <c r="A6237" s="712">
        <v>88412</v>
      </c>
      <c r="B6237" s="711" t="s">
        <v>4824</v>
      </c>
      <c r="C6237" s="711" t="s">
        <v>281</v>
      </c>
      <c r="D6237" s="711" t="s">
        <v>5942</v>
      </c>
      <c r="E6237" s="713">
        <v>1.91</v>
      </c>
    </row>
    <row r="6238" spans="1:5">
      <c r="A6238" s="712">
        <v>88413</v>
      </c>
      <c r="B6238" s="711" t="s">
        <v>4825</v>
      </c>
      <c r="C6238" s="711" t="s">
        <v>281</v>
      </c>
      <c r="D6238" s="711" t="s">
        <v>5942</v>
      </c>
      <c r="E6238" s="713">
        <v>3.64</v>
      </c>
    </row>
    <row r="6239" spans="1:5">
      <c r="A6239" s="712">
        <v>88414</v>
      </c>
      <c r="B6239" s="711" t="s">
        <v>4826</v>
      </c>
      <c r="C6239" s="711" t="s">
        <v>281</v>
      </c>
      <c r="D6239" s="711" t="s">
        <v>5942</v>
      </c>
      <c r="E6239" s="713">
        <v>4.01</v>
      </c>
    </row>
    <row r="6240" spans="1:5">
      <c r="A6240" s="712">
        <v>88415</v>
      </c>
      <c r="B6240" s="711" t="s">
        <v>4827</v>
      </c>
      <c r="C6240" s="711" t="s">
        <v>281</v>
      </c>
      <c r="D6240" s="711" t="s">
        <v>5942</v>
      </c>
      <c r="E6240" s="713">
        <v>2.67</v>
      </c>
    </row>
    <row r="6241" spans="1:5">
      <c r="A6241" s="712">
        <v>88416</v>
      </c>
      <c r="B6241" s="711" t="s">
        <v>4828</v>
      </c>
      <c r="C6241" s="711" t="s">
        <v>281</v>
      </c>
      <c r="D6241" s="711" t="s">
        <v>5884</v>
      </c>
      <c r="E6241" s="713">
        <v>17.239999999999998</v>
      </c>
    </row>
    <row r="6242" spans="1:5">
      <c r="A6242" s="712">
        <v>88417</v>
      </c>
      <c r="B6242" s="711" t="s">
        <v>4829</v>
      </c>
      <c r="C6242" s="711" t="s">
        <v>281</v>
      </c>
      <c r="D6242" s="711" t="s">
        <v>5884</v>
      </c>
      <c r="E6242" s="713">
        <v>15.2</v>
      </c>
    </row>
    <row r="6243" spans="1:5">
      <c r="A6243" s="712">
        <v>88420</v>
      </c>
      <c r="B6243" s="711" t="s">
        <v>4830</v>
      </c>
      <c r="C6243" s="711" t="s">
        <v>281</v>
      </c>
      <c r="D6243" s="711" t="s">
        <v>5884</v>
      </c>
      <c r="E6243" s="713">
        <v>21.36</v>
      </c>
    </row>
    <row r="6244" spans="1:5">
      <c r="A6244" s="712">
        <v>88421</v>
      </c>
      <c r="B6244" s="711" t="s">
        <v>4831</v>
      </c>
      <c r="C6244" s="711" t="s">
        <v>281</v>
      </c>
      <c r="D6244" s="711" t="s">
        <v>5884</v>
      </c>
      <c r="E6244" s="713">
        <v>22.66</v>
      </c>
    </row>
    <row r="6245" spans="1:5">
      <c r="A6245" s="712">
        <v>88423</v>
      </c>
      <c r="B6245" s="711" t="s">
        <v>4832</v>
      </c>
      <c r="C6245" s="711" t="s">
        <v>281</v>
      </c>
      <c r="D6245" s="711" t="s">
        <v>5884</v>
      </c>
      <c r="E6245" s="713">
        <v>17.87</v>
      </c>
    </row>
    <row r="6246" spans="1:5">
      <c r="A6246" s="712">
        <v>88424</v>
      </c>
      <c r="B6246" s="711" t="s">
        <v>4833</v>
      </c>
      <c r="C6246" s="711" t="s">
        <v>281</v>
      </c>
      <c r="D6246" s="711" t="s">
        <v>5884</v>
      </c>
      <c r="E6246" s="713">
        <v>20.04</v>
      </c>
    </row>
    <row r="6247" spans="1:5">
      <c r="A6247" s="712">
        <v>88426</v>
      </c>
      <c r="B6247" s="711" t="s">
        <v>4834</v>
      </c>
      <c r="C6247" s="711" t="s">
        <v>281</v>
      </c>
      <c r="D6247" s="711" t="s">
        <v>5884</v>
      </c>
      <c r="E6247" s="713">
        <v>16.52</v>
      </c>
    </row>
    <row r="6248" spans="1:5">
      <c r="A6248" s="712">
        <v>88428</v>
      </c>
      <c r="B6248" s="711" t="s">
        <v>4835</v>
      </c>
      <c r="C6248" s="711" t="s">
        <v>281</v>
      </c>
      <c r="D6248" s="711" t="s">
        <v>5884</v>
      </c>
      <c r="E6248" s="713">
        <v>27.14</v>
      </c>
    </row>
    <row r="6249" spans="1:5">
      <c r="A6249" s="712">
        <v>88429</v>
      </c>
      <c r="B6249" s="711" t="s">
        <v>4836</v>
      </c>
      <c r="C6249" s="711" t="s">
        <v>281</v>
      </c>
      <c r="D6249" s="711" t="s">
        <v>5884</v>
      </c>
      <c r="E6249" s="713">
        <v>29.4</v>
      </c>
    </row>
    <row r="6250" spans="1:5">
      <c r="A6250" s="712">
        <v>88431</v>
      </c>
      <c r="B6250" s="711" t="s">
        <v>4837</v>
      </c>
      <c r="C6250" s="711" t="s">
        <v>281</v>
      </c>
      <c r="D6250" s="711" t="s">
        <v>5884</v>
      </c>
      <c r="E6250" s="713">
        <v>21.15</v>
      </c>
    </row>
    <row r="6251" spans="1:5">
      <c r="A6251" s="712">
        <v>88432</v>
      </c>
      <c r="B6251" s="711" t="s">
        <v>4838</v>
      </c>
      <c r="C6251" s="711" t="s">
        <v>281</v>
      </c>
      <c r="D6251" s="711" t="s">
        <v>5884</v>
      </c>
      <c r="E6251" s="713">
        <v>15</v>
      </c>
    </row>
    <row r="6252" spans="1:5">
      <c r="A6252" s="712">
        <v>88482</v>
      </c>
      <c r="B6252" s="711" t="s">
        <v>4839</v>
      </c>
      <c r="C6252" s="711" t="s">
        <v>281</v>
      </c>
      <c r="D6252" s="711" t="s">
        <v>5884</v>
      </c>
      <c r="E6252" s="713">
        <v>3.42</v>
      </c>
    </row>
    <row r="6253" spans="1:5">
      <c r="A6253" s="712">
        <v>88483</v>
      </c>
      <c r="B6253" s="711" t="s">
        <v>4840</v>
      </c>
      <c r="C6253" s="711" t="s">
        <v>281</v>
      </c>
      <c r="D6253" s="711" t="s">
        <v>5884</v>
      </c>
      <c r="E6253" s="713">
        <v>3.18</v>
      </c>
    </row>
    <row r="6254" spans="1:5">
      <c r="A6254" s="712">
        <v>88484</v>
      </c>
      <c r="B6254" s="711" t="s">
        <v>4841</v>
      </c>
      <c r="C6254" s="711" t="s">
        <v>281</v>
      </c>
      <c r="D6254" s="711" t="s">
        <v>5942</v>
      </c>
      <c r="E6254" s="713">
        <v>2.68</v>
      </c>
    </row>
    <row r="6255" spans="1:5">
      <c r="A6255" s="712">
        <v>88485</v>
      </c>
      <c r="B6255" s="711" t="s">
        <v>4842</v>
      </c>
      <c r="C6255" s="711" t="s">
        <v>281</v>
      </c>
      <c r="D6255" s="711" t="s">
        <v>5942</v>
      </c>
      <c r="E6255" s="713">
        <v>2.34</v>
      </c>
    </row>
    <row r="6256" spans="1:5">
      <c r="A6256" s="712">
        <v>88486</v>
      </c>
      <c r="B6256" s="711" t="s">
        <v>4843</v>
      </c>
      <c r="C6256" s="711" t="s">
        <v>281</v>
      </c>
      <c r="D6256" s="711" t="s">
        <v>5884</v>
      </c>
      <c r="E6256" s="713">
        <v>11.04</v>
      </c>
    </row>
    <row r="6257" spans="1:5">
      <c r="A6257" s="712">
        <v>88487</v>
      </c>
      <c r="B6257" s="711" t="s">
        <v>4844</v>
      </c>
      <c r="C6257" s="711" t="s">
        <v>281</v>
      </c>
      <c r="D6257" s="711" t="s">
        <v>5884</v>
      </c>
      <c r="E6257" s="713">
        <v>9.9499999999999993</v>
      </c>
    </row>
    <row r="6258" spans="1:5">
      <c r="A6258" s="712">
        <v>88488</v>
      </c>
      <c r="B6258" s="711" t="s">
        <v>4845</v>
      </c>
      <c r="C6258" s="711" t="s">
        <v>281</v>
      </c>
      <c r="D6258" s="711" t="s">
        <v>5884</v>
      </c>
      <c r="E6258" s="713">
        <v>14.09</v>
      </c>
    </row>
    <row r="6259" spans="1:5">
      <c r="A6259" s="712">
        <v>88489</v>
      </c>
      <c r="B6259" s="711" t="s">
        <v>4846</v>
      </c>
      <c r="C6259" s="711" t="s">
        <v>281</v>
      </c>
      <c r="D6259" s="711" t="s">
        <v>5884</v>
      </c>
      <c r="E6259" s="713">
        <v>12.52</v>
      </c>
    </row>
    <row r="6260" spans="1:5">
      <c r="A6260" s="712">
        <v>88490</v>
      </c>
      <c r="B6260" s="711" t="s">
        <v>4847</v>
      </c>
      <c r="C6260" s="711" t="s">
        <v>281</v>
      </c>
      <c r="D6260" s="711" t="s">
        <v>5883</v>
      </c>
      <c r="E6260" s="713">
        <v>8.2799999999999994</v>
      </c>
    </row>
    <row r="6261" spans="1:5">
      <c r="A6261" s="712">
        <v>88491</v>
      </c>
      <c r="B6261" s="711" t="s">
        <v>4848</v>
      </c>
      <c r="C6261" s="711" t="s">
        <v>281</v>
      </c>
      <c r="D6261" s="711" t="s">
        <v>5883</v>
      </c>
      <c r="E6261" s="713">
        <v>8.01</v>
      </c>
    </row>
    <row r="6262" spans="1:5">
      <c r="A6262" s="712">
        <v>88492</v>
      </c>
      <c r="B6262" s="711" t="s">
        <v>4849</v>
      </c>
      <c r="C6262" s="711" t="s">
        <v>281</v>
      </c>
      <c r="D6262" s="711" t="s">
        <v>5883</v>
      </c>
      <c r="E6262" s="713">
        <v>9.9</v>
      </c>
    </row>
    <row r="6263" spans="1:5">
      <c r="A6263" s="712">
        <v>88493</v>
      </c>
      <c r="B6263" s="711" t="s">
        <v>4850</v>
      </c>
      <c r="C6263" s="711" t="s">
        <v>281</v>
      </c>
      <c r="D6263" s="711" t="s">
        <v>5883</v>
      </c>
      <c r="E6263" s="713">
        <v>9.5299999999999994</v>
      </c>
    </row>
    <row r="6264" spans="1:5">
      <c r="A6264" s="712">
        <v>88494</v>
      </c>
      <c r="B6264" s="711" t="s">
        <v>4851</v>
      </c>
      <c r="C6264" s="711" t="s">
        <v>281</v>
      </c>
      <c r="D6264" s="711" t="s">
        <v>5884</v>
      </c>
      <c r="E6264" s="713">
        <v>16.72</v>
      </c>
    </row>
    <row r="6265" spans="1:5">
      <c r="A6265" s="712">
        <v>88495</v>
      </c>
      <c r="B6265" s="711" t="s">
        <v>4852</v>
      </c>
      <c r="C6265" s="711" t="s">
        <v>281</v>
      </c>
      <c r="D6265" s="711" t="s">
        <v>5884</v>
      </c>
      <c r="E6265" s="713">
        <v>9.27</v>
      </c>
    </row>
    <row r="6266" spans="1:5">
      <c r="A6266" s="712">
        <v>88496</v>
      </c>
      <c r="B6266" s="711" t="s">
        <v>4853</v>
      </c>
      <c r="C6266" s="711" t="s">
        <v>281</v>
      </c>
      <c r="D6266" s="711" t="s">
        <v>5884</v>
      </c>
      <c r="E6266" s="713">
        <v>22.76</v>
      </c>
    </row>
    <row r="6267" spans="1:5">
      <c r="A6267" s="712">
        <v>88497</v>
      </c>
      <c r="B6267" s="711" t="s">
        <v>4854</v>
      </c>
      <c r="C6267" s="711" t="s">
        <v>281</v>
      </c>
      <c r="D6267" s="711" t="s">
        <v>5884</v>
      </c>
      <c r="E6267" s="713">
        <v>12.82</v>
      </c>
    </row>
    <row r="6268" spans="1:5">
      <c r="A6268" s="712">
        <v>95305</v>
      </c>
      <c r="B6268" s="711" t="s">
        <v>4855</v>
      </c>
      <c r="C6268" s="711" t="s">
        <v>281</v>
      </c>
      <c r="D6268" s="711" t="s">
        <v>5884</v>
      </c>
      <c r="E6268" s="713">
        <v>13.03</v>
      </c>
    </row>
    <row r="6269" spans="1:5">
      <c r="A6269" s="712">
        <v>95306</v>
      </c>
      <c r="B6269" s="711" t="s">
        <v>4856</v>
      </c>
      <c r="C6269" s="711" t="s">
        <v>281</v>
      </c>
      <c r="D6269" s="711" t="s">
        <v>5884</v>
      </c>
      <c r="E6269" s="713">
        <v>15</v>
      </c>
    </row>
    <row r="6270" spans="1:5">
      <c r="A6270" s="712">
        <v>95622</v>
      </c>
      <c r="B6270" s="711" t="s">
        <v>4857</v>
      </c>
      <c r="C6270" s="711" t="s">
        <v>281</v>
      </c>
      <c r="D6270" s="711" t="s">
        <v>5884</v>
      </c>
      <c r="E6270" s="713">
        <v>12.42</v>
      </c>
    </row>
    <row r="6271" spans="1:5">
      <c r="A6271" s="712">
        <v>95623</v>
      </c>
      <c r="B6271" s="711" t="s">
        <v>4858</v>
      </c>
      <c r="C6271" s="711" t="s">
        <v>281</v>
      </c>
      <c r="D6271" s="711" t="s">
        <v>5884</v>
      </c>
      <c r="E6271" s="713">
        <v>9.64</v>
      </c>
    </row>
    <row r="6272" spans="1:5">
      <c r="A6272" s="712">
        <v>95624</v>
      </c>
      <c r="B6272" s="711" t="s">
        <v>4859</v>
      </c>
      <c r="C6272" s="711" t="s">
        <v>281</v>
      </c>
      <c r="D6272" s="711" t="s">
        <v>5884</v>
      </c>
      <c r="E6272" s="713">
        <v>18.09</v>
      </c>
    </row>
    <row r="6273" spans="1:5">
      <c r="A6273" s="712">
        <v>95625</v>
      </c>
      <c r="B6273" s="711" t="s">
        <v>4860</v>
      </c>
      <c r="C6273" s="711" t="s">
        <v>281</v>
      </c>
      <c r="D6273" s="711" t="s">
        <v>5884</v>
      </c>
      <c r="E6273" s="713">
        <v>19.88</v>
      </c>
    </row>
    <row r="6274" spans="1:5">
      <c r="A6274" s="712">
        <v>95626</v>
      </c>
      <c r="B6274" s="711" t="s">
        <v>4861</v>
      </c>
      <c r="C6274" s="711" t="s">
        <v>281</v>
      </c>
      <c r="D6274" s="711" t="s">
        <v>5884</v>
      </c>
      <c r="E6274" s="713">
        <v>13.33</v>
      </c>
    </row>
    <row r="6275" spans="1:5">
      <c r="A6275" s="712">
        <v>96126</v>
      </c>
      <c r="B6275" s="711" t="s">
        <v>4862</v>
      </c>
      <c r="C6275" s="711" t="s">
        <v>281</v>
      </c>
      <c r="D6275" s="711" t="s">
        <v>5884</v>
      </c>
      <c r="E6275" s="713">
        <v>15.56</v>
      </c>
    </row>
    <row r="6276" spans="1:5">
      <c r="A6276" s="712">
        <v>96127</v>
      </c>
      <c r="B6276" s="711" t="s">
        <v>4863</v>
      </c>
      <c r="C6276" s="711" t="s">
        <v>281</v>
      </c>
      <c r="D6276" s="711" t="s">
        <v>5884</v>
      </c>
      <c r="E6276" s="713">
        <v>12.07</v>
      </c>
    </row>
    <row r="6277" spans="1:5">
      <c r="A6277" s="712">
        <v>96128</v>
      </c>
      <c r="B6277" s="711" t="s">
        <v>4864</v>
      </c>
      <c r="C6277" s="711" t="s">
        <v>281</v>
      </c>
      <c r="D6277" s="711" t="s">
        <v>5884</v>
      </c>
      <c r="E6277" s="713">
        <v>22.61</v>
      </c>
    </row>
    <row r="6278" spans="1:5">
      <c r="A6278" s="712">
        <v>96129</v>
      </c>
      <c r="B6278" s="711" t="s">
        <v>4865</v>
      </c>
      <c r="C6278" s="711" t="s">
        <v>281</v>
      </c>
      <c r="D6278" s="711" t="s">
        <v>5884</v>
      </c>
      <c r="E6278" s="713">
        <v>24.86</v>
      </c>
    </row>
    <row r="6279" spans="1:5">
      <c r="A6279" s="712">
        <v>96130</v>
      </c>
      <c r="B6279" s="711" t="s">
        <v>4866</v>
      </c>
      <c r="C6279" s="711" t="s">
        <v>281</v>
      </c>
      <c r="D6279" s="711" t="s">
        <v>5884</v>
      </c>
      <c r="E6279" s="713">
        <v>16.66</v>
      </c>
    </row>
    <row r="6280" spans="1:5">
      <c r="A6280" s="712">
        <v>96131</v>
      </c>
      <c r="B6280" s="711" t="s">
        <v>4867</v>
      </c>
      <c r="C6280" s="711" t="s">
        <v>281</v>
      </c>
      <c r="D6280" s="711" t="s">
        <v>5884</v>
      </c>
      <c r="E6280" s="713">
        <v>21.59</v>
      </c>
    </row>
    <row r="6281" spans="1:5">
      <c r="A6281" s="712">
        <v>96132</v>
      </c>
      <c r="B6281" s="711" t="s">
        <v>4868</v>
      </c>
      <c r="C6281" s="711" t="s">
        <v>281</v>
      </c>
      <c r="D6281" s="711" t="s">
        <v>5884</v>
      </c>
      <c r="E6281" s="713">
        <v>16.95</v>
      </c>
    </row>
    <row r="6282" spans="1:5">
      <c r="A6282" s="712">
        <v>96133</v>
      </c>
      <c r="B6282" s="711" t="s">
        <v>4869</v>
      </c>
      <c r="C6282" s="711" t="s">
        <v>281</v>
      </c>
      <c r="D6282" s="711" t="s">
        <v>5884</v>
      </c>
      <c r="E6282" s="713">
        <v>30.98</v>
      </c>
    </row>
    <row r="6283" spans="1:5">
      <c r="A6283" s="712">
        <v>96134</v>
      </c>
      <c r="B6283" s="711" t="s">
        <v>4870</v>
      </c>
      <c r="C6283" s="711" t="s">
        <v>281</v>
      </c>
      <c r="D6283" s="711" t="s">
        <v>5884</v>
      </c>
      <c r="E6283" s="713">
        <v>33.96</v>
      </c>
    </row>
    <row r="6284" spans="1:5">
      <c r="A6284" s="712">
        <v>96135</v>
      </c>
      <c r="B6284" s="711" t="s">
        <v>4871</v>
      </c>
      <c r="C6284" s="711" t="s">
        <v>281</v>
      </c>
      <c r="D6284" s="711" t="s">
        <v>5884</v>
      </c>
      <c r="E6284" s="713">
        <v>23.07</v>
      </c>
    </row>
    <row r="6285" spans="1:5">
      <c r="A6285" s="712">
        <v>6082</v>
      </c>
      <c r="B6285" s="711" t="s">
        <v>4872</v>
      </c>
      <c r="C6285" s="711" t="s">
        <v>281</v>
      </c>
      <c r="D6285" s="711" t="s">
        <v>5884</v>
      </c>
      <c r="E6285" s="713">
        <v>16.88</v>
      </c>
    </row>
    <row r="6286" spans="1:5">
      <c r="A6286" s="712">
        <v>40905</v>
      </c>
      <c r="B6286" s="711" t="s">
        <v>4873</v>
      </c>
      <c r="C6286" s="711" t="s">
        <v>281</v>
      </c>
      <c r="D6286" s="711" t="s">
        <v>5884</v>
      </c>
      <c r="E6286" s="713">
        <v>21.85</v>
      </c>
    </row>
    <row r="6287" spans="1:5">
      <c r="A6287" s="712" t="s">
        <v>4874</v>
      </c>
      <c r="B6287" s="711" t="s">
        <v>4875</v>
      </c>
      <c r="C6287" s="711" t="s">
        <v>281</v>
      </c>
      <c r="D6287" s="711" t="s">
        <v>5884</v>
      </c>
      <c r="E6287" s="713">
        <v>16.899999999999999</v>
      </c>
    </row>
    <row r="6288" spans="1:5">
      <c r="A6288" s="712" t="s">
        <v>4874</v>
      </c>
      <c r="B6288" s="711" t="s">
        <v>4875</v>
      </c>
      <c r="C6288" s="711" t="s">
        <v>281</v>
      </c>
      <c r="D6288" s="711" t="s">
        <v>5884</v>
      </c>
      <c r="E6288" s="713">
        <v>16.899999999999999</v>
      </c>
    </row>
    <row r="6289" spans="1:5">
      <c r="A6289" s="712" t="s">
        <v>4876</v>
      </c>
      <c r="B6289" s="711" t="s">
        <v>4877</v>
      </c>
      <c r="C6289" s="711" t="s">
        <v>281</v>
      </c>
      <c r="D6289" s="711" t="s">
        <v>5884</v>
      </c>
      <c r="E6289" s="713">
        <v>23.85</v>
      </c>
    </row>
    <row r="6290" spans="1:5">
      <c r="A6290" s="712" t="s">
        <v>4876</v>
      </c>
      <c r="B6290" s="711" t="s">
        <v>4877</v>
      </c>
      <c r="C6290" s="711" t="s">
        <v>281</v>
      </c>
      <c r="D6290" s="711" t="s">
        <v>5884</v>
      </c>
      <c r="E6290" s="713">
        <v>23.85</v>
      </c>
    </row>
    <row r="6291" spans="1:5">
      <c r="A6291" s="712" t="s">
        <v>4878</v>
      </c>
      <c r="B6291" s="711" t="s">
        <v>4879</v>
      </c>
      <c r="C6291" s="711" t="s">
        <v>281</v>
      </c>
      <c r="D6291" s="711" t="s">
        <v>5884</v>
      </c>
      <c r="E6291" s="713">
        <v>23.93</v>
      </c>
    </row>
    <row r="6292" spans="1:5">
      <c r="A6292" s="712" t="s">
        <v>4878</v>
      </c>
      <c r="B6292" s="711" t="s">
        <v>4879</v>
      </c>
      <c r="C6292" s="711" t="s">
        <v>281</v>
      </c>
      <c r="D6292" s="711" t="s">
        <v>5884</v>
      </c>
      <c r="E6292" s="713">
        <v>23.93</v>
      </c>
    </row>
    <row r="6293" spans="1:5">
      <c r="A6293" s="712" t="s">
        <v>4880</v>
      </c>
      <c r="B6293" s="711" t="s">
        <v>4881</v>
      </c>
      <c r="C6293" s="711" t="s">
        <v>281</v>
      </c>
      <c r="D6293" s="711" t="s">
        <v>5884</v>
      </c>
      <c r="E6293" s="713">
        <v>23.79</v>
      </c>
    </row>
    <row r="6294" spans="1:5">
      <c r="A6294" s="712" t="s">
        <v>4880</v>
      </c>
      <c r="B6294" s="711" t="s">
        <v>4881</v>
      </c>
      <c r="C6294" s="711" t="s">
        <v>281</v>
      </c>
      <c r="D6294" s="711" t="s">
        <v>5884</v>
      </c>
      <c r="E6294" s="713">
        <v>23.79</v>
      </c>
    </row>
    <row r="6295" spans="1:5">
      <c r="A6295" s="712">
        <v>79463</v>
      </c>
      <c r="B6295" s="711" t="s">
        <v>4882</v>
      </c>
      <c r="C6295" s="711" t="s">
        <v>281</v>
      </c>
      <c r="D6295" s="711" t="s">
        <v>5884</v>
      </c>
      <c r="E6295" s="713">
        <v>13.6</v>
      </c>
    </row>
    <row r="6296" spans="1:5">
      <c r="A6296" s="712">
        <v>79463</v>
      </c>
      <c r="B6296" s="711" t="s">
        <v>4882</v>
      </c>
      <c r="C6296" s="711" t="s">
        <v>281</v>
      </c>
      <c r="D6296" s="711" t="s">
        <v>5884</v>
      </c>
      <c r="E6296" s="713">
        <v>13.6</v>
      </c>
    </row>
    <row r="6297" spans="1:5">
      <c r="A6297" s="712">
        <v>79464</v>
      </c>
      <c r="B6297" s="711" t="s">
        <v>4883</v>
      </c>
      <c r="C6297" s="711" t="s">
        <v>281</v>
      </c>
      <c r="D6297" s="711" t="s">
        <v>5884</v>
      </c>
      <c r="E6297" s="713">
        <v>18.11</v>
      </c>
    </row>
    <row r="6298" spans="1:5">
      <c r="A6298" s="712">
        <v>79464</v>
      </c>
      <c r="B6298" s="711" t="s">
        <v>4883</v>
      </c>
      <c r="C6298" s="711" t="s">
        <v>281</v>
      </c>
      <c r="D6298" s="711" t="s">
        <v>5884</v>
      </c>
      <c r="E6298" s="713">
        <v>18.11</v>
      </c>
    </row>
    <row r="6299" spans="1:5">
      <c r="A6299" s="712">
        <v>79466</v>
      </c>
      <c r="B6299" s="711" t="s">
        <v>4884</v>
      </c>
      <c r="C6299" s="711" t="s">
        <v>281</v>
      </c>
      <c r="D6299" s="711" t="s">
        <v>5884</v>
      </c>
      <c r="E6299" s="713">
        <v>18.84</v>
      </c>
    </row>
    <row r="6300" spans="1:5">
      <c r="A6300" s="712">
        <v>79466</v>
      </c>
      <c r="B6300" s="711" t="s">
        <v>4884</v>
      </c>
      <c r="C6300" s="711" t="s">
        <v>281</v>
      </c>
      <c r="D6300" s="711" t="s">
        <v>5884</v>
      </c>
      <c r="E6300" s="713">
        <v>18.84</v>
      </c>
    </row>
    <row r="6301" spans="1:5">
      <c r="A6301" s="712" t="s">
        <v>4885</v>
      </c>
      <c r="B6301" s="711" t="s">
        <v>4886</v>
      </c>
      <c r="C6301" s="711" t="s">
        <v>281</v>
      </c>
      <c r="D6301" s="711" t="s">
        <v>5884</v>
      </c>
      <c r="E6301" s="713">
        <v>22.39</v>
      </c>
    </row>
    <row r="6302" spans="1:5">
      <c r="A6302" s="712" t="s">
        <v>4885</v>
      </c>
      <c r="B6302" s="711" t="s">
        <v>4886</v>
      </c>
      <c r="C6302" s="711" t="s">
        <v>281</v>
      </c>
      <c r="D6302" s="711" t="s">
        <v>5884</v>
      </c>
      <c r="E6302" s="713">
        <v>22.39</v>
      </c>
    </row>
    <row r="6303" spans="1:5">
      <c r="A6303" s="712">
        <v>84645</v>
      </c>
      <c r="B6303" s="711" t="s">
        <v>4887</v>
      </c>
      <c r="C6303" s="711" t="s">
        <v>281</v>
      </c>
      <c r="D6303" s="711" t="s">
        <v>5884</v>
      </c>
      <c r="E6303" s="713">
        <v>18.579999999999998</v>
      </c>
    </row>
    <row r="6304" spans="1:5">
      <c r="A6304" s="712">
        <v>84645</v>
      </c>
      <c r="B6304" s="711" t="s">
        <v>4887</v>
      </c>
      <c r="C6304" s="711" t="s">
        <v>281</v>
      </c>
      <c r="D6304" s="711" t="s">
        <v>5884</v>
      </c>
      <c r="E6304" s="713">
        <v>18.579999999999998</v>
      </c>
    </row>
    <row r="6305" spans="1:5">
      <c r="A6305" s="712">
        <v>84657</v>
      </c>
      <c r="B6305" s="711" t="s">
        <v>4888</v>
      </c>
      <c r="C6305" s="711" t="s">
        <v>281</v>
      </c>
      <c r="D6305" s="711" t="s">
        <v>5884</v>
      </c>
      <c r="E6305" s="713">
        <v>10</v>
      </c>
    </row>
    <row r="6306" spans="1:5">
      <c r="A6306" s="712">
        <v>84657</v>
      </c>
      <c r="B6306" s="711" t="s">
        <v>4888</v>
      </c>
      <c r="C6306" s="711" t="s">
        <v>281</v>
      </c>
      <c r="D6306" s="711" t="s">
        <v>5884</v>
      </c>
      <c r="E6306" s="713">
        <v>10</v>
      </c>
    </row>
    <row r="6307" spans="1:5">
      <c r="A6307" s="712">
        <v>84659</v>
      </c>
      <c r="B6307" s="711" t="s">
        <v>4889</v>
      </c>
      <c r="C6307" s="711" t="s">
        <v>281</v>
      </c>
      <c r="D6307" s="711" t="s">
        <v>5884</v>
      </c>
      <c r="E6307" s="713">
        <v>15.13</v>
      </c>
    </row>
    <row r="6308" spans="1:5">
      <c r="A6308" s="712">
        <v>84659</v>
      </c>
      <c r="B6308" s="711" t="s">
        <v>4889</v>
      </c>
      <c r="C6308" s="711" t="s">
        <v>281</v>
      </c>
      <c r="D6308" s="711" t="s">
        <v>5884</v>
      </c>
      <c r="E6308" s="713">
        <v>15.13</v>
      </c>
    </row>
    <row r="6309" spans="1:5">
      <c r="A6309" s="712">
        <v>84679</v>
      </c>
      <c r="B6309" s="711" t="s">
        <v>4890</v>
      </c>
      <c r="C6309" s="711" t="s">
        <v>281</v>
      </c>
      <c r="D6309" s="711" t="s">
        <v>5884</v>
      </c>
      <c r="E6309" s="713">
        <v>19.239999999999998</v>
      </c>
    </row>
    <row r="6310" spans="1:5">
      <c r="A6310" s="712">
        <v>84679</v>
      </c>
      <c r="B6310" s="711" t="s">
        <v>4890</v>
      </c>
      <c r="C6310" s="711" t="s">
        <v>281</v>
      </c>
      <c r="D6310" s="711" t="s">
        <v>5884</v>
      </c>
      <c r="E6310" s="713">
        <v>19.239999999999998</v>
      </c>
    </row>
    <row r="6311" spans="1:5">
      <c r="A6311" s="712">
        <v>95464</v>
      </c>
      <c r="B6311" s="711" t="s">
        <v>4891</v>
      </c>
      <c r="C6311" s="711" t="s">
        <v>281</v>
      </c>
      <c r="D6311" s="711" t="s">
        <v>5884</v>
      </c>
      <c r="E6311" s="713">
        <v>21.93</v>
      </c>
    </row>
    <row r="6312" spans="1:5">
      <c r="A6312" s="712">
        <v>95464</v>
      </c>
      <c r="B6312" s="711" t="s">
        <v>4891</v>
      </c>
      <c r="C6312" s="711" t="s">
        <v>281</v>
      </c>
      <c r="D6312" s="711" t="s">
        <v>5884</v>
      </c>
      <c r="E6312" s="713">
        <v>21.93</v>
      </c>
    </row>
    <row r="6313" spans="1:5">
      <c r="A6313" s="712">
        <v>100716</v>
      </c>
      <c r="B6313" s="711" t="s">
        <v>4892</v>
      </c>
      <c r="C6313" s="711" t="s">
        <v>281</v>
      </c>
      <c r="D6313" s="711" t="s">
        <v>5883</v>
      </c>
      <c r="E6313" s="713">
        <v>21.79</v>
      </c>
    </row>
    <row r="6314" spans="1:5">
      <c r="A6314" s="712">
        <v>100716</v>
      </c>
      <c r="B6314" s="711" t="s">
        <v>4892</v>
      </c>
      <c r="C6314" s="711" t="s">
        <v>281</v>
      </c>
      <c r="D6314" s="711" t="s">
        <v>5883</v>
      </c>
      <c r="E6314" s="713">
        <v>21.79</v>
      </c>
    </row>
    <row r="6315" spans="1:5">
      <c r="A6315" s="712">
        <v>100717</v>
      </c>
      <c r="B6315" s="711" t="s">
        <v>4893</v>
      </c>
      <c r="C6315" s="711" t="s">
        <v>281</v>
      </c>
      <c r="D6315" s="711" t="s">
        <v>5884</v>
      </c>
      <c r="E6315" s="713">
        <v>7.46</v>
      </c>
    </row>
    <row r="6316" spans="1:5">
      <c r="A6316" s="712">
        <v>100717</v>
      </c>
      <c r="B6316" s="711" t="s">
        <v>4893</v>
      </c>
      <c r="C6316" s="711" t="s">
        <v>281</v>
      </c>
      <c r="D6316" s="711" t="s">
        <v>5884</v>
      </c>
      <c r="E6316" s="713">
        <v>7.46</v>
      </c>
    </row>
    <row r="6317" spans="1:5">
      <c r="A6317" s="712">
        <v>100718</v>
      </c>
      <c r="B6317" s="711" t="s">
        <v>4894</v>
      </c>
      <c r="C6317" s="711" t="s">
        <v>585</v>
      </c>
      <c r="D6317" s="711" t="s">
        <v>5884</v>
      </c>
      <c r="E6317" s="713">
        <v>1.05</v>
      </c>
    </row>
    <row r="6318" spans="1:5">
      <c r="A6318" s="712">
        <v>100718</v>
      </c>
      <c r="B6318" s="711" t="s">
        <v>4894</v>
      </c>
      <c r="C6318" s="711" t="s">
        <v>585</v>
      </c>
      <c r="D6318" s="711" t="s">
        <v>5884</v>
      </c>
      <c r="E6318" s="713">
        <v>1.05</v>
      </c>
    </row>
    <row r="6319" spans="1:5">
      <c r="A6319" s="712">
        <v>100719</v>
      </c>
      <c r="B6319" s="711" t="s">
        <v>4895</v>
      </c>
      <c r="C6319" s="711" t="s">
        <v>281</v>
      </c>
      <c r="D6319" s="711" t="s">
        <v>5883</v>
      </c>
      <c r="E6319" s="713">
        <v>6.8</v>
      </c>
    </row>
    <row r="6320" spans="1:5">
      <c r="A6320" s="712">
        <v>100719</v>
      </c>
      <c r="B6320" s="711" t="s">
        <v>4895</v>
      </c>
      <c r="C6320" s="711" t="s">
        <v>281</v>
      </c>
      <c r="D6320" s="711" t="s">
        <v>5883</v>
      </c>
      <c r="E6320" s="713">
        <v>6.8</v>
      </c>
    </row>
    <row r="6321" spans="1:5">
      <c r="A6321" s="712">
        <v>100720</v>
      </c>
      <c r="B6321" s="711" t="s">
        <v>4896</v>
      </c>
      <c r="C6321" s="711" t="s">
        <v>281</v>
      </c>
      <c r="D6321" s="711" t="s">
        <v>5884</v>
      </c>
      <c r="E6321" s="713">
        <v>7.45</v>
      </c>
    </row>
    <row r="6322" spans="1:5">
      <c r="A6322" s="712">
        <v>100720</v>
      </c>
      <c r="B6322" s="711" t="s">
        <v>4896</v>
      </c>
      <c r="C6322" s="711" t="s">
        <v>281</v>
      </c>
      <c r="D6322" s="711" t="s">
        <v>5884</v>
      </c>
      <c r="E6322" s="713">
        <v>7.45</v>
      </c>
    </row>
    <row r="6323" spans="1:5">
      <c r="A6323" s="712">
        <v>100721</v>
      </c>
      <c r="B6323" s="711" t="s">
        <v>4897</v>
      </c>
      <c r="C6323" s="711" t="s">
        <v>281</v>
      </c>
      <c r="D6323" s="711" t="s">
        <v>5883</v>
      </c>
      <c r="E6323" s="713">
        <v>17.579999999999998</v>
      </c>
    </row>
    <row r="6324" spans="1:5">
      <c r="A6324" s="712">
        <v>100721</v>
      </c>
      <c r="B6324" s="711" t="s">
        <v>4897</v>
      </c>
      <c r="C6324" s="711" t="s">
        <v>281</v>
      </c>
      <c r="D6324" s="711" t="s">
        <v>5883</v>
      </c>
      <c r="E6324" s="713">
        <v>17.579999999999998</v>
      </c>
    </row>
    <row r="6325" spans="1:5">
      <c r="A6325" s="712">
        <v>100722</v>
      </c>
      <c r="B6325" s="711" t="s">
        <v>4898</v>
      </c>
      <c r="C6325" s="711" t="s">
        <v>281</v>
      </c>
      <c r="D6325" s="711" t="s">
        <v>5884</v>
      </c>
      <c r="E6325" s="713">
        <v>17.68</v>
      </c>
    </row>
    <row r="6326" spans="1:5">
      <c r="A6326" s="712">
        <v>100722</v>
      </c>
      <c r="B6326" s="711" t="s">
        <v>4898</v>
      </c>
      <c r="C6326" s="711" t="s">
        <v>281</v>
      </c>
      <c r="D6326" s="711" t="s">
        <v>5884</v>
      </c>
      <c r="E6326" s="713">
        <v>17.68</v>
      </c>
    </row>
    <row r="6327" spans="1:5">
      <c r="A6327" s="712">
        <v>100723</v>
      </c>
      <c r="B6327" s="711" t="s">
        <v>4899</v>
      </c>
      <c r="C6327" s="711" t="s">
        <v>281</v>
      </c>
      <c r="D6327" s="711" t="s">
        <v>5883</v>
      </c>
      <c r="E6327" s="713">
        <v>7.94</v>
      </c>
    </row>
    <row r="6328" spans="1:5">
      <c r="A6328" s="712">
        <v>100723</v>
      </c>
      <c r="B6328" s="711" t="s">
        <v>4899</v>
      </c>
      <c r="C6328" s="711" t="s">
        <v>281</v>
      </c>
      <c r="D6328" s="711" t="s">
        <v>5883</v>
      </c>
      <c r="E6328" s="713">
        <v>7.94</v>
      </c>
    </row>
    <row r="6329" spans="1:5">
      <c r="A6329" s="712">
        <v>100724</v>
      </c>
      <c r="B6329" s="711" t="s">
        <v>4900</v>
      </c>
      <c r="C6329" s="711" t="s">
        <v>281</v>
      </c>
      <c r="D6329" s="711" t="s">
        <v>5884</v>
      </c>
      <c r="E6329" s="713">
        <v>9.9600000000000009</v>
      </c>
    </row>
    <row r="6330" spans="1:5">
      <c r="A6330" s="712">
        <v>100724</v>
      </c>
      <c r="B6330" s="711" t="s">
        <v>4900</v>
      </c>
      <c r="C6330" s="711" t="s">
        <v>281</v>
      </c>
      <c r="D6330" s="711" t="s">
        <v>5884</v>
      </c>
      <c r="E6330" s="713">
        <v>9.9600000000000009</v>
      </c>
    </row>
    <row r="6331" spans="1:5">
      <c r="A6331" s="712">
        <v>100725</v>
      </c>
      <c r="B6331" s="711" t="s">
        <v>4901</v>
      </c>
      <c r="C6331" s="711" t="s">
        <v>281</v>
      </c>
      <c r="D6331" s="711" t="s">
        <v>5883</v>
      </c>
      <c r="E6331" s="713">
        <v>18.41</v>
      </c>
    </row>
    <row r="6332" spans="1:5">
      <c r="A6332" s="712">
        <v>100725</v>
      </c>
      <c r="B6332" s="711" t="s">
        <v>4901</v>
      </c>
      <c r="C6332" s="711" t="s">
        <v>281</v>
      </c>
      <c r="D6332" s="711" t="s">
        <v>5883</v>
      </c>
      <c r="E6332" s="713">
        <v>18.41</v>
      </c>
    </row>
    <row r="6333" spans="1:5">
      <c r="A6333" s="712">
        <v>100726</v>
      </c>
      <c r="B6333" s="711" t="s">
        <v>4902</v>
      </c>
      <c r="C6333" s="711" t="s">
        <v>281</v>
      </c>
      <c r="D6333" s="711" t="s">
        <v>5884</v>
      </c>
      <c r="E6333" s="713">
        <v>20.13</v>
      </c>
    </row>
    <row r="6334" spans="1:5">
      <c r="A6334" s="712">
        <v>100726</v>
      </c>
      <c r="B6334" s="711" t="s">
        <v>4902</v>
      </c>
      <c r="C6334" s="711" t="s">
        <v>281</v>
      </c>
      <c r="D6334" s="711" t="s">
        <v>5884</v>
      </c>
      <c r="E6334" s="713">
        <v>20.13</v>
      </c>
    </row>
    <row r="6335" spans="1:5">
      <c r="A6335" s="712">
        <v>100727</v>
      </c>
      <c r="B6335" s="711" t="s">
        <v>4903</v>
      </c>
      <c r="C6335" s="711" t="s">
        <v>281</v>
      </c>
      <c r="D6335" s="711" t="s">
        <v>5883</v>
      </c>
      <c r="E6335" s="713">
        <v>11.11</v>
      </c>
    </row>
    <row r="6336" spans="1:5">
      <c r="A6336" s="712">
        <v>100727</v>
      </c>
      <c r="B6336" s="711" t="s">
        <v>4903</v>
      </c>
      <c r="C6336" s="711" t="s">
        <v>281</v>
      </c>
      <c r="D6336" s="711" t="s">
        <v>5883</v>
      </c>
      <c r="E6336" s="713">
        <v>11.11</v>
      </c>
    </row>
    <row r="6337" spans="1:5">
      <c r="A6337" s="712">
        <v>100728</v>
      </c>
      <c r="B6337" s="711" t="s">
        <v>4904</v>
      </c>
      <c r="C6337" s="711" t="s">
        <v>281</v>
      </c>
      <c r="D6337" s="711" t="s">
        <v>5884</v>
      </c>
      <c r="E6337" s="713">
        <v>11.83</v>
      </c>
    </row>
    <row r="6338" spans="1:5">
      <c r="A6338" s="712">
        <v>100728</v>
      </c>
      <c r="B6338" s="711" t="s">
        <v>4904</v>
      </c>
      <c r="C6338" s="711" t="s">
        <v>281</v>
      </c>
      <c r="D6338" s="711" t="s">
        <v>5884</v>
      </c>
      <c r="E6338" s="713">
        <v>11.83</v>
      </c>
    </row>
    <row r="6339" spans="1:5">
      <c r="A6339" s="712">
        <v>100729</v>
      </c>
      <c r="B6339" s="711" t="s">
        <v>4905</v>
      </c>
      <c r="C6339" s="711" t="s">
        <v>281</v>
      </c>
      <c r="D6339" s="711" t="s">
        <v>5883</v>
      </c>
      <c r="E6339" s="713">
        <v>14</v>
      </c>
    </row>
    <row r="6340" spans="1:5">
      <c r="A6340" s="712">
        <v>100729</v>
      </c>
      <c r="B6340" s="711" t="s">
        <v>4905</v>
      </c>
      <c r="C6340" s="711" t="s">
        <v>281</v>
      </c>
      <c r="D6340" s="711" t="s">
        <v>5883</v>
      </c>
      <c r="E6340" s="713">
        <v>14</v>
      </c>
    </row>
    <row r="6341" spans="1:5">
      <c r="A6341" s="712">
        <v>100730</v>
      </c>
      <c r="B6341" s="711" t="s">
        <v>4906</v>
      </c>
      <c r="C6341" s="711" t="s">
        <v>281</v>
      </c>
      <c r="D6341" s="711" t="s">
        <v>5884</v>
      </c>
      <c r="E6341" s="713">
        <v>16.8</v>
      </c>
    </row>
    <row r="6342" spans="1:5">
      <c r="A6342" s="712">
        <v>100730</v>
      </c>
      <c r="B6342" s="711" t="s">
        <v>4906</v>
      </c>
      <c r="C6342" s="711" t="s">
        <v>281</v>
      </c>
      <c r="D6342" s="711" t="s">
        <v>5884</v>
      </c>
      <c r="E6342" s="713">
        <v>16.8</v>
      </c>
    </row>
    <row r="6343" spans="1:5">
      <c r="A6343" s="712">
        <v>100733</v>
      </c>
      <c r="B6343" s="711" t="s">
        <v>4907</v>
      </c>
      <c r="C6343" s="711" t="s">
        <v>281</v>
      </c>
      <c r="D6343" s="711" t="s">
        <v>5883</v>
      </c>
      <c r="E6343" s="713">
        <v>9.56</v>
      </c>
    </row>
    <row r="6344" spans="1:5">
      <c r="A6344" s="712">
        <v>100733</v>
      </c>
      <c r="B6344" s="711" t="s">
        <v>4907</v>
      </c>
      <c r="C6344" s="711" t="s">
        <v>281</v>
      </c>
      <c r="D6344" s="711" t="s">
        <v>5883</v>
      </c>
      <c r="E6344" s="713">
        <v>9.56</v>
      </c>
    </row>
    <row r="6345" spans="1:5">
      <c r="A6345" s="712">
        <v>100734</v>
      </c>
      <c r="B6345" s="711" t="s">
        <v>4908</v>
      </c>
      <c r="C6345" s="711" t="s">
        <v>281</v>
      </c>
      <c r="D6345" s="711" t="s">
        <v>5884</v>
      </c>
      <c r="E6345" s="713">
        <v>12.03</v>
      </c>
    </row>
    <row r="6346" spans="1:5">
      <c r="A6346" s="712">
        <v>100734</v>
      </c>
      <c r="B6346" s="711" t="s">
        <v>4908</v>
      </c>
      <c r="C6346" s="711" t="s">
        <v>281</v>
      </c>
      <c r="D6346" s="711" t="s">
        <v>5884</v>
      </c>
      <c r="E6346" s="713">
        <v>12.03</v>
      </c>
    </row>
    <row r="6347" spans="1:5">
      <c r="A6347" s="712">
        <v>100735</v>
      </c>
      <c r="B6347" s="711" t="s">
        <v>4909</v>
      </c>
      <c r="C6347" s="711" t="s">
        <v>281</v>
      </c>
      <c r="D6347" s="711" t="s">
        <v>5883</v>
      </c>
      <c r="E6347" s="713">
        <v>8.0399999999999991</v>
      </c>
    </row>
    <row r="6348" spans="1:5">
      <c r="A6348" s="712">
        <v>100735</v>
      </c>
      <c r="B6348" s="711" t="s">
        <v>4909</v>
      </c>
      <c r="C6348" s="711" t="s">
        <v>281</v>
      </c>
      <c r="D6348" s="711" t="s">
        <v>5883</v>
      </c>
      <c r="E6348" s="713">
        <v>8.0399999999999991</v>
      </c>
    </row>
    <row r="6349" spans="1:5">
      <c r="A6349" s="712">
        <v>100736</v>
      </c>
      <c r="B6349" s="711" t="s">
        <v>4910</v>
      </c>
      <c r="C6349" s="711" t="s">
        <v>281</v>
      </c>
      <c r="D6349" s="711" t="s">
        <v>5884</v>
      </c>
      <c r="E6349" s="713">
        <v>10.82</v>
      </c>
    </row>
    <row r="6350" spans="1:5">
      <c r="A6350" s="712">
        <v>100736</v>
      </c>
      <c r="B6350" s="711" t="s">
        <v>4910</v>
      </c>
      <c r="C6350" s="711" t="s">
        <v>281</v>
      </c>
      <c r="D6350" s="711" t="s">
        <v>5884</v>
      </c>
      <c r="E6350" s="713">
        <v>10.82</v>
      </c>
    </row>
    <row r="6351" spans="1:5">
      <c r="A6351" s="712">
        <v>100739</v>
      </c>
      <c r="B6351" s="711" t="s">
        <v>4911</v>
      </c>
      <c r="C6351" s="711" t="s">
        <v>281</v>
      </c>
      <c r="D6351" s="711" t="s">
        <v>5883</v>
      </c>
      <c r="E6351" s="713">
        <v>7.29</v>
      </c>
    </row>
    <row r="6352" spans="1:5">
      <c r="A6352" s="712">
        <v>100739</v>
      </c>
      <c r="B6352" s="711" t="s">
        <v>4911</v>
      </c>
      <c r="C6352" s="711" t="s">
        <v>281</v>
      </c>
      <c r="D6352" s="711" t="s">
        <v>5883</v>
      </c>
      <c r="E6352" s="713">
        <v>7.29</v>
      </c>
    </row>
    <row r="6353" spans="1:5">
      <c r="A6353" s="712">
        <v>100740</v>
      </c>
      <c r="B6353" s="711" t="s">
        <v>4912</v>
      </c>
      <c r="C6353" s="711" t="s">
        <v>281</v>
      </c>
      <c r="D6353" s="711" t="s">
        <v>5884</v>
      </c>
      <c r="E6353" s="713">
        <v>8.16</v>
      </c>
    </row>
    <row r="6354" spans="1:5">
      <c r="A6354" s="712">
        <v>100740</v>
      </c>
      <c r="B6354" s="711" t="s">
        <v>4912</v>
      </c>
      <c r="C6354" s="711" t="s">
        <v>281</v>
      </c>
      <c r="D6354" s="711" t="s">
        <v>5884</v>
      </c>
      <c r="E6354" s="713">
        <v>8.16</v>
      </c>
    </row>
    <row r="6355" spans="1:5">
      <c r="A6355" s="712">
        <v>100741</v>
      </c>
      <c r="B6355" s="711" t="s">
        <v>4913</v>
      </c>
      <c r="C6355" s="711" t="s">
        <v>281</v>
      </c>
      <c r="D6355" s="711" t="s">
        <v>5883</v>
      </c>
      <c r="E6355" s="713">
        <v>17.989999999999998</v>
      </c>
    </row>
    <row r="6356" spans="1:5">
      <c r="A6356" s="712">
        <v>100741</v>
      </c>
      <c r="B6356" s="711" t="s">
        <v>4913</v>
      </c>
      <c r="C6356" s="711" t="s">
        <v>281</v>
      </c>
      <c r="D6356" s="711" t="s">
        <v>5883</v>
      </c>
      <c r="E6356" s="713">
        <v>17.989999999999998</v>
      </c>
    </row>
    <row r="6357" spans="1:5">
      <c r="A6357" s="712">
        <v>100742</v>
      </c>
      <c r="B6357" s="711" t="s">
        <v>4914</v>
      </c>
      <c r="C6357" s="711" t="s">
        <v>281</v>
      </c>
      <c r="D6357" s="711" t="s">
        <v>5884</v>
      </c>
      <c r="E6357" s="713">
        <v>18.39</v>
      </c>
    </row>
    <row r="6358" spans="1:5">
      <c r="A6358" s="712">
        <v>100742</v>
      </c>
      <c r="B6358" s="711" t="s">
        <v>4914</v>
      </c>
      <c r="C6358" s="711" t="s">
        <v>281</v>
      </c>
      <c r="D6358" s="711" t="s">
        <v>5884</v>
      </c>
      <c r="E6358" s="713">
        <v>18.39</v>
      </c>
    </row>
    <row r="6359" spans="1:5">
      <c r="A6359" s="712">
        <v>100743</v>
      </c>
      <c r="B6359" s="711" t="s">
        <v>4915</v>
      </c>
      <c r="C6359" s="711" t="s">
        <v>281</v>
      </c>
      <c r="D6359" s="711" t="s">
        <v>5883</v>
      </c>
      <c r="E6359" s="713">
        <v>7.12</v>
      </c>
    </row>
    <row r="6360" spans="1:5">
      <c r="A6360" s="712">
        <v>100743</v>
      </c>
      <c r="B6360" s="711" t="s">
        <v>4915</v>
      </c>
      <c r="C6360" s="711" t="s">
        <v>281</v>
      </c>
      <c r="D6360" s="711" t="s">
        <v>5883</v>
      </c>
      <c r="E6360" s="713">
        <v>7.12</v>
      </c>
    </row>
    <row r="6361" spans="1:5">
      <c r="A6361" s="712">
        <v>100744</v>
      </c>
      <c r="B6361" s="711" t="s">
        <v>4916</v>
      </c>
      <c r="C6361" s="711" t="s">
        <v>281</v>
      </c>
      <c r="D6361" s="711" t="s">
        <v>5942</v>
      </c>
      <c r="E6361" s="713">
        <v>8.06</v>
      </c>
    </row>
    <row r="6362" spans="1:5">
      <c r="A6362" s="712">
        <v>100744</v>
      </c>
      <c r="B6362" s="711" t="s">
        <v>4916</v>
      </c>
      <c r="C6362" s="711" t="s">
        <v>281</v>
      </c>
      <c r="D6362" s="711" t="s">
        <v>5942</v>
      </c>
      <c r="E6362" s="713">
        <v>8.06</v>
      </c>
    </row>
    <row r="6363" spans="1:5">
      <c r="A6363" s="712">
        <v>100745</v>
      </c>
      <c r="B6363" s="711" t="s">
        <v>4917</v>
      </c>
      <c r="C6363" s="711" t="s">
        <v>281</v>
      </c>
      <c r="D6363" s="711" t="s">
        <v>5883</v>
      </c>
      <c r="E6363" s="713">
        <v>17.809999999999999</v>
      </c>
    </row>
    <row r="6364" spans="1:5">
      <c r="A6364" s="712">
        <v>100745</v>
      </c>
      <c r="B6364" s="711" t="s">
        <v>4917</v>
      </c>
      <c r="C6364" s="711" t="s">
        <v>281</v>
      </c>
      <c r="D6364" s="711" t="s">
        <v>5883</v>
      </c>
      <c r="E6364" s="713">
        <v>17.809999999999999</v>
      </c>
    </row>
    <row r="6365" spans="1:5">
      <c r="A6365" s="712">
        <v>100746</v>
      </c>
      <c r="B6365" s="711" t="s">
        <v>4918</v>
      </c>
      <c r="C6365" s="711" t="s">
        <v>281</v>
      </c>
      <c r="D6365" s="711" t="s">
        <v>5942</v>
      </c>
      <c r="E6365" s="713">
        <v>18.28</v>
      </c>
    </row>
    <row r="6366" spans="1:5">
      <c r="A6366" s="712">
        <v>100746</v>
      </c>
      <c r="B6366" s="711" t="s">
        <v>4918</v>
      </c>
      <c r="C6366" s="711" t="s">
        <v>281</v>
      </c>
      <c r="D6366" s="711" t="s">
        <v>5942</v>
      </c>
      <c r="E6366" s="713">
        <v>18.28</v>
      </c>
    </row>
    <row r="6367" spans="1:5">
      <c r="A6367" s="712">
        <v>100747</v>
      </c>
      <c r="B6367" s="711" t="s">
        <v>4919</v>
      </c>
      <c r="C6367" s="711" t="s">
        <v>281</v>
      </c>
      <c r="D6367" s="711" t="s">
        <v>5883</v>
      </c>
      <c r="E6367" s="713">
        <v>7.19</v>
      </c>
    </row>
    <row r="6368" spans="1:5">
      <c r="A6368" s="712">
        <v>100747</v>
      </c>
      <c r="B6368" s="711" t="s">
        <v>4919</v>
      </c>
      <c r="C6368" s="711" t="s">
        <v>281</v>
      </c>
      <c r="D6368" s="711" t="s">
        <v>5883</v>
      </c>
      <c r="E6368" s="713">
        <v>7.19</v>
      </c>
    </row>
    <row r="6369" spans="1:5">
      <c r="A6369" s="712">
        <v>100748</v>
      </c>
      <c r="B6369" s="711" t="s">
        <v>4920</v>
      </c>
      <c r="C6369" s="711" t="s">
        <v>281</v>
      </c>
      <c r="D6369" s="711" t="s">
        <v>5884</v>
      </c>
      <c r="E6369" s="713">
        <v>8.1</v>
      </c>
    </row>
    <row r="6370" spans="1:5">
      <c r="A6370" s="712">
        <v>100748</v>
      </c>
      <c r="B6370" s="711" t="s">
        <v>4920</v>
      </c>
      <c r="C6370" s="711" t="s">
        <v>281</v>
      </c>
      <c r="D6370" s="711" t="s">
        <v>5884</v>
      </c>
      <c r="E6370" s="713">
        <v>8.1</v>
      </c>
    </row>
    <row r="6371" spans="1:5">
      <c r="A6371" s="712">
        <v>100749</v>
      </c>
      <c r="B6371" s="711" t="s">
        <v>4921</v>
      </c>
      <c r="C6371" s="711" t="s">
        <v>281</v>
      </c>
      <c r="D6371" s="711" t="s">
        <v>5883</v>
      </c>
      <c r="E6371" s="713">
        <v>17.88</v>
      </c>
    </row>
    <row r="6372" spans="1:5">
      <c r="A6372" s="712">
        <v>100749</v>
      </c>
      <c r="B6372" s="711" t="s">
        <v>4921</v>
      </c>
      <c r="C6372" s="711" t="s">
        <v>281</v>
      </c>
      <c r="D6372" s="711" t="s">
        <v>5883</v>
      </c>
      <c r="E6372" s="713">
        <v>17.88</v>
      </c>
    </row>
    <row r="6373" spans="1:5">
      <c r="A6373" s="712">
        <v>100750</v>
      </c>
      <c r="B6373" s="711" t="s">
        <v>4922</v>
      </c>
      <c r="C6373" s="711" t="s">
        <v>281</v>
      </c>
      <c r="D6373" s="711" t="s">
        <v>5884</v>
      </c>
      <c r="E6373" s="713">
        <v>18.32</v>
      </c>
    </row>
    <row r="6374" spans="1:5">
      <c r="A6374" s="712">
        <v>100750</v>
      </c>
      <c r="B6374" s="711" t="s">
        <v>4922</v>
      </c>
      <c r="C6374" s="711" t="s">
        <v>281</v>
      </c>
      <c r="D6374" s="711" t="s">
        <v>5884</v>
      </c>
      <c r="E6374" s="713">
        <v>18.32</v>
      </c>
    </row>
    <row r="6375" spans="1:5">
      <c r="A6375" s="712">
        <v>100751</v>
      </c>
      <c r="B6375" s="711" t="s">
        <v>4923</v>
      </c>
      <c r="C6375" s="711" t="s">
        <v>281</v>
      </c>
      <c r="D6375" s="711" t="s">
        <v>5883</v>
      </c>
      <c r="E6375" s="713">
        <v>28.02</v>
      </c>
    </row>
    <row r="6376" spans="1:5">
      <c r="A6376" s="712">
        <v>100751</v>
      </c>
      <c r="B6376" s="711" t="s">
        <v>4923</v>
      </c>
      <c r="C6376" s="711" t="s">
        <v>281</v>
      </c>
      <c r="D6376" s="711" t="s">
        <v>5883</v>
      </c>
      <c r="E6376" s="713">
        <v>28.02</v>
      </c>
    </row>
    <row r="6377" spans="1:5">
      <c r="A6377" s="712">
        <v>100752</v>
      </c>
      <c r="B6377" s="711" t="s">
        <v>4924</v>
      </c>
      <c r="C6377" s="711" t="s">
        <v>281</v>
      </c>
      <c r="D6377" s="711" t="s">
        <v>5884</v>
      </c>
      <c r="E6377" s="713">
        <v>33.6</v>
      </c>
    </row>
    <row r="6378" spans="1:5">
      <c r="A6378" s="712">
        <v>100752</v>
      </c>
      <c r="B6378" s="711" t="s">
        <v>4924</v>
      </c>
      <c r="C6378" s="711" t="s">
        <v>281</v>
      </c>
      <c r="D6378" s="711" t="s">
        <v>5884</v>
      </c>
      <c r="E6378" s="713">
        <v>33.6</v>
      </c>
    </row>
    <row r="6379" spans="1:5">
      <c r="A6379" s="712">
        <v>100753</v>
      </c>
      <c r="B6379" s="711" t="s">
        <v>4925</v>
      </c>
      <c r="C6379" s="711" t="s">
        <v>281</v>
      </c>
      <c r="D6379" s="711" t="s">
        <v>5883</v>
      </c>
      <c r="E6379" s="713">
        <v>16.100000000000001</v>
      </c>
    </row>
    <row r="6380" spans="1:5">
      <c r="A6380" s="712">
        <v>100753</v>
      </c>
      <c r="B6380" s="711" t="s">
        <v>4925</v>
      </c>
      <c r="C6380" s="711" t="s">
        <v>281</v>
      </c>
      <c r="D6380" s="711" t="s">
        <v>5883</v>
      </c>
      <c r="E6380" s="713">
        <v>16.100000000000001</v>
      </c>
    </row>
    <row r="6381" spans="1:5">
      <c r="A6381" s="712">
        <v>100754</v>
      </c>
      <c r="B6381" s="711" t="s">
        <v>4926</v>
      </c>
      <c r="C6381" s="711" t="s">
        <v>281</v>
      </c>
      <c r="D6381" s="711" t="s">
        <v>5884</v>
      </c>
      <c r="E6381" s="713">
        <v>21.66</v>
      </c>
    </row>
    <row r="6382" spans="1:5">
      <c r="A6382" s="712">
        <v>100754</v>
      </c>
      <c r="B6382" s="711" t="s">
        <v>4926</v>
      </c>
      <c r="C6382" s="711" t="s">
        <v>281</v>
      </c>
      <c r="D6382" s="711" t="s">
        <v>5884</v>
      </c>
      <c r="E6382" s="713">
        <v>21.66</v>
      </c>
    </row>
    <row r="6383" spans="1:5">
      <c r="A6383" s="712">
        <v>100757</v>
      </c>
      <c r="B6383" s="711" t="s">
        <v>4927</v>
      </c>
      <c r="C6383" s="711" t="s">
        <v>281</v>
      </c>
      <c r="D6383" s="711" t="s">
        <v>5883</v>
      </c>
      <c r="E6383" s="713">
        <v>36.01</v>
      </c>
    </row>
    <row r="6384" spans="1:5">
      <c r="A6384" s="712">
        <v>100757</v>
      </c>
      <c r="B6384" s="711" t="s">
        <v>4927</v>
      </c>
      <c r="C6384" s="711" t="s">
        <v>281</v>
      </c>
      <c r="D6384" s="711" t="s">
        <v>5883</v>
      </c>
      <c r="E6384" s="713">
        <v>36.01</v>
      </c>
    </row>
    <row r="6385" spans="1:5">
      <c r="A6385" s="712">
        <v>100758</v>
      </c>
      <c r="B6385" s="711" t="s">
        <v>4928</v>
      </c>
      <c r="C6385" s="711" t="s">
        <v>281</v>
      </c>
      <c r="D6385" s="711" t="s">
        <v>5884</v>
      </c>
      <c r="E6385" s="713">
        <v>36.79</v>
      </c>
    </row>
    <row r="6386" spans="1:5">
      <c r="A6386" s="712">
        <v>100758</v>
      </c>
      <c r="B6386" s="711" t="s">
        <v>4928</v>
      </c>
      <c r="C6386" s="711" t="s">
        <v>281</v>
      </c>
      <c r="D6386" s="711" t="s">
        <v>5884</v>
      </c>
      <c r="E6386" s="713">
        <v>36.79</v>
      </c>
    </row>
    <row r="6387" spans="1:5">
      <c r="A6387" s="712">
        <v>100759</v>
      </c>
      <c r="B6387" s="711" t="s">
        <v>4929</v>
      </c>
      <c r="C6387" s="711" t="s">
        <v>281</v>
      </c>
      <c r="D6387" s="711" t="s">
        <v>5883</v>
      </c>
      <c r="E6387" s="713">
        <v>35.65</v>
      </c>
    </row>
    <row r="6388" spans="1:5">
      <c r="A6388" s="712">
        <v>100759</v>
      </c>
      <c r="B6388" s="711" t="s">
        <v>4929</v>
      </c>
      <c r="C6388" s="711" t="s">
        <v>281</v>
      </c>
      <c r="D6388" s="711" t="s">
        <v>5883</v>
      </c>
      <c r="E6388" s="713">
        <v>35.65</v>
      </c>
    </row>
    <row r="6389" spans="1:5">
      <c r="A6389" s="712">
        <v>100760</v>
      </c>
      <c r="B6389" s="711" t="s">
        <v>4930</v>
      </c>
      <c r="C6389" s="711" t="s">
        <v>281</v>
      </c>
      <c r="D6389" s="711" t="s">
        <v>5942</v>
      </c>
      <c r="E6389" s="713">
        <v>36.58</v>
      </c>
    </row>
    <row r="6390" spans="1:5">
      <c r="A6390" s="712">
        <v>100760</v>
      </c>
      <c r="B6390" s="711" t="s">
        <v>4930</v>
      </c>
      <c r="C6390" s="711" t="s">
        <v>281</v>
      </c>
      <c r="D6390" s="711" t="s">
        <v>5942</v>
      </c>
      <c r="E6390" s="713">
        <v>36.58</v>
      </c>
    </row>
    <row r="6391" spans="1:5">
      <c r="A6391" s="712">
        <v>100761</v>
      </c>
      <c r="B6391" s="711" t="s">
        <v>4931</v>
      </c>
      <c r="C6391" s="711" t="s">
        <v>281</v>
      </c>
      <c r="D6391" s="711" t="s">
        <v>5883</v>
      </c>
      <c r="E6391" s="713">
        <v>35.799999999999997</v>
      </c>
    </row>
    <row r="6392" spans="1:5">
      <c r="A6392" s="712">
        <v>100761</v>
      </c>
      <c r="B6392" s="711" t="s">
        <v>4931</v>
      </c>
      <c r="C6392" s="711" t="s">
        <v>281</v>
      </c>
      <c r="D6392" s="711" t="s">
        <v>5883</v>
      </c>
      <c r="E6392" s="713">
        <v>35.799999999999997</v>
      </c>
    </row>
    <row r="6393" spans="1:5">
      <c r="A6393" s="712">
        <v>100762</v>
      </c>
      <c r="B6393" s="711" t="s">
        <v>4932</v>
      </c>
      <c r="C6393" s="711" t="s">
        <v>281</v>
      </c>
      <c r="D6393" s="711" t="s">
        <v>5884</v>
      </c>
      <c r="E6393" s="713">
        <v>36.67</v>
      </c>
    </row>
    <row r="6394" spans="1:5">
      <c r="A6394" s="712">
        <v>100762</v>
      </c>
      <c r="B6394" s="711" t="s">
        <v>4932</v>
      </c>
      <c r="C6394" s="711" t="s">
        <v>281</v>
      </c>
      <c r="D6394" s="711" t="s">
        <v>5884</v>
      </c>
      <c r="E6394" s="713">
        <v>36.67</v>
      </c>
    </row>
    <row r="6395" spans="1:5">
      <c r="A6395" s="712">
        <v>41595</v>
      </c>
      <c r="B6395" s="711" t="s">
        <v>4933</v>
      </c>
      <c r="C6395" s="711" t="s">
        <v>585</v>
      </c>
      <c r="D6395" s="711" t="s">
        <v>5884</v>
      </c>
      <c r="E6395" s="713">
        <v>10.58</v>
      </c>
    </row>
    <row r="6396" spans="1:5">
      <c r="A6396" s="712" t="s">
        <v>4934</v>
      </c>
      <c r="B6396" s="711" t="s">
        <v>4935</v>
      </c>
      <c r="C6396" s="711" t="s">
        <v>281</v>
      </c>
      <c r="D6396" s="711" t="s">
        <v>5884</v>
      </c>
      <c r="E6396" s="713">
        <v>14.08</v>
      </c>
    </row>
    <row r="6397" spans="1:5">
      <c r="A6397" s="712" t="s">
        <v>4934</v>
      </c>
      <c r="B6397" s="711" t="s">
        <v>4935</v>
      </c>
      <c r="C6397" s="711" t="s">
        <v>281</v>
      </c>
      <c r="D6397" s="711" t="s">
        <v>5884</v>
      </c>
      <c r="E6397" s="713">
        <v>14.08</v>
      </c>
    </row>
    <row r="6398" spans="1:5">
      <c r="A6398" s="712">
        <v>79467</v>
      </c>
      <c r="B6398" s="711" t="s">
        <v>4936</v>
      </c>
      <c r="C6398" s="711" t="s">
        <v>4937</v>
      </c>
      <c r="D6398" s="711" t="s">
        <v>5884</v>
      </c>
      <c r="E6398" s="713">
        <v>11.93</v>
      </c>
    </row>
    <row r="6399" spans="1:5">
      <c r="A6399" s="712">
        <v>79467</v>
      </c>
      <c r="B6399" s="711" t="s">
        <v>4936</v>
      </c>
      <c r="C6399" s="711" t="s">
        <v>4937</v>
      </c>
      <c r="D6399" s="711" t="s">
        <v>5884</v>
      </c>
      <c r="E6399" s="713">
        <v>11.93</v>
      </c>
    </row>
    <row r="6400" spans="1:5">
      <c r="A6400" s="712" t="s">
        <v>4938</v>
      </c>
      <c r="B6400" s="711" t="s">
        <v>4939</v>
      </c>
      <c r="C6400" s="711" t="s">
        <v>281</v>
      </c>
      <c r="D6400" s="711" t="s">
        <v>5884</v>
      </c>
      <c r="E6400" s="713">
        <v>19.77</v>
      </c>
    </row>
    <row r="6401" spans="1:5">
      <c r="A6401" s="712" t="s">
        <v>4938</v>
      </c>
      <c r="B6401" s="711" t="s">
        <v>4939</v>
      </c>
      <c r="C6401" s="711" t="s">
        <v>281</v>
      </c>
      <c r="D6401" s="711" t="s">
        <v>5884</v>
      </c>
      <c r="E6401" s="713">
        <v>19.77</v>
      </c>
    </row>
    <row r="6402" spans="1:5">
      <c r="A6402" s="712">
        <v>84665</v>
      </c>
      <c r="B6402" s="711" t="s">
        <v>4940</v>
      </c>
      <c r="C6402" s="711" t="s">
        <v>281</v>
      </c>
      <c r="D6402" s="711" t="s">
        <v>5884</v>
      </c>
      <c r="E6402" s="713">
        <v>21.23</v>
      </c>
    </row>
    <row r="6403" spans="1:5">
      <c r="A6403" s="712">
        <v>84665</v>
      </c>
      <c r="B6403" s="711" t="s">
        <v>4940</v>
      </c>
      <c r="C6403" s="711" t="s">
        <v>281</v>
      </c>
      <c r="D6403" s="711" t="s">
        <v>5884</v>
      </c>
      <c r="E6403" s="713">
        <v>21.23</v>
      </c>
    </row>
    <row r="6404" spans="1:5">
      <c r="A6404" s="712">
        <v>101749</v>
      </c>
      <c r="B6404" s="711" t="s">
        <v>7304</v>
      </c>
      <c r="C6404" s="711" t="s">
        <v>281</v>
      </c>
      <c r="D6404" s="711" t="s">
        <v>5884</v>
      </c>
      <c r="E6404" s="713">
        <v>38.25</v>
      </c>
    </row>
    <row r="6405" spans="1:5">
      <c r="A6405" s="712">
        <v>101749</v>
      </c>
      <c r="B6405" s="711" t="s">
        <v>7304</v>
      </c>
      <c r="C6405" s="711" t="s">
        <v>281</v>
      </c>
      <c r="D6405" s="711" t="s">
        <v>5884</v>
      </c>
      <c r="E6405" s="713">
        <v>38.25</v>
      </c>
    </row>
    <row r="6406" spans="1:5">
      <c r="A6406" s="712">
        <v>101750</v>
      </c>
      <c r="B6406" s="711" t="s">
        <v>7305</v>
      </c>
      <c r="C6406" s="711" t="s">
        <v>281</v>
      </c>
      <c r="D6406" s="711" t="s">
        <v>5884</v>
      </c>
      <c r="E6406" s="713">
        <v>36.42</v>
      </c>
    </row>
    <row r="6407" spans="1:5">
      <c r="A6407" s="712">
        <v>101750</v>
      </c>
      <c r="B6407" s="711" t="s">
        <v>7305</v>
      </c>
      <c r="C6407" s="711" t="s">
        <v>281</v>
      </c>
      <c r="D6407" s="711" t="s">
        <v>5884</v>
      </c>
      <c r="E6407" s="713">
        <v>36.42</v>
      </c>
    </row>
    <row r="6408" spans="1:5">
      <c r="A6408" s="712">
        <v>101729</v>
      </c>
      <c r="B6408" s="711" t="s">
        <v>7306</v>
      </c>
      <c r="C6408" s="711" t="s">
        <v>281</v>
      </c>
      <c r="D6408" s="711" t="s">
        <v>5883</v>
      </c>
      <c r="E6408" s="713">
        <v>159.02000000000001</v>
      </c>
    </row>
    <row r="6409" spans="1:5">
      <c r="A6409" s="712">
        <v>101746</v>
      </c>
      <c r="B6409" s="711" t="s">
        <v>7307</v>
      </c>
      <c r="C6409" s="711" t="s">
        <v>281</v>
      </c>
      <c r="D6409" s="711" t="s">
        <v>5883</v>
      </c>
      <c r="E6409" s="713">
        <v>247.95</v>
      </c>
    </row>
    <row r="6410" spans="1:5">
      <c r="A6410" s="712">
        <v>101751</v>
      </c>
      <c r="B6410" s="711" t="s">
        <v>7308</v>
      </c>
      <c r="C6410" s="711" t="s">
        <v>281</v>
      </c>
      <c r="D6410" s="711" t="s">
        <v>5883</v>
      </c>
      <c r="E6410" s="713">
        <v>164.48</v>
      </c>
    </row>
    <row r="6411" spans="1:5">
      <c r="A6411" s="712">
        <v>101751</v>
      </c>
      <c r="B6411" s="711" t="s">
        <v>7308</v>
      </c>
      <c r="C6411" s="711" t="s">
        <v>281</v>
      </c>
      <c r="D6411" s="711" t="s">
        <v>5883</v>
      </c>
      <c r="E6411" s="713">
        <v>164.48</v>
      </c>
    </row>
    <row r="6412" spans="1:5">
      <c r="A6412" s="712">
        <v>87246</v>
      </c>
      <c r="B6412" s="711" t="s">
        <v>7309</v>
      </c>
      <c r="C6412" s="711" t="s">
        <v>281</v>
      </c>
      <c r="D6412" s="711" t="s">
        <v>5884</v>
      </c>
      <c r="E6412" s="713">
        <v>42.71</v>
      </c>
    </row>
    <row r="6413" spans="1:5">
      <c r="A6413" s="712">
        <v>87247</v>
      </c>
      <c r="B6413" s="711" t="s">
        <v>7310</v>
      </c>
      <c r="C6413" s="711" t="s">
        <v>281</v>
      </c>
      <c r="D6413" s="711" t="s">
        <v>5884</v>
      </c>
      <c r="E6413" s="713">
        <v>36.99</v>
      </c>
    </row>
    <row r="6414" spans="1:5">
      <c r="A6414" s="712">
        <v>87248</v>
      </c>
      <c r="B6414" s="711" t="s">
        <v>7311</v>
      </c>
      <c r="C6414" s="711" t="s">
        <v>281</v>
      </c>
      <c r="D6414" s="711" t="s">
        <v>5884</v>
      </c>
      <c r="E6414" s="713">
        <v>32.26</v>
      </c>
    </row>
    <row r="6415" spans="1:5">
      <c r="A6415" s="712">
        <v>87249</v>
      </c>
      <c r="B6415" s="711" t="s">
        <v>7312</v>
      </c>
      <c r="C6415" s="711" t="s">
        <v>281</v>
      </c>
      <c r="D6415" s="711" t="s">
        <v>5884</v>
      </c>
      <c r="E6415" s="713">
        <v>48.1</v>
      </c>
    </row>
    <row r="6416" spans="1:5">
      <c r="A6416" s="712">
        <v>87250</v>
      </c>
      <c r="B6416" s="711" t="s">
        <v>7313</v>
      </c>
      <c r="C6416" s="711" t="s">
        <v>281</v>
      </c>
      <c r="D6416" s="711" t="s">
        <v>5884</v>
      </c>
      <c r="E6416" s="713">
        <v>39.06</v>
      </c>
    </row>
    <row r="6417" spans="1:5">
      <c r="A6417" s="712">
        <v>87251</v>
      </c>
      <c r="B6417" s="711" t="s">
        <v>7314</v>
      </c>
      <c r="C6417" s="711" t="s">
        <v>281</v>
      </c>
      <c r="D6417" s="711" t="s">
        <v>5884</v>
      </c>
      <c r="E6417" s="713">
        <v>33.119999999999997</v>
      </c>
    </row>
    <row r="6418" spans="1:5">
      <c r="A6418" s="712">
        <v>87255</v>
      </c>
      <c r="B6418" s="711" t="s">
        <v>7315</v>
      </c>
      <c r="C6418" s="711" t="s">
        <v>281</v>
      </c>
      <c r="D6418" s="711" t="s">
        <v>5884</v>
      </c>
      <c r="E6418" s="713">
        <v>76.52</v>
      </c>
    </row>
    <row r="6419" spans="1:5">
      <c r="A6419" s="712">
        <v>87256</v>
      </c>
      <c r="B6419" s="711" t="s">
        <v>7316</v>
      </c>
      <c r="C6419" s="711" t="s">
        <v>281</v>
      </c>
      <c r="D6419" s="711" t="s">
        <v>5884</v>
      </c>
      <c r="E6419" s="713">
        <v>65.760000000000005</v>
      </c>
    </row>
    <row r="6420" spans="1:5">
      <c r="A6420" s="712">
        <v>87257</v>
      </c>
      <c r="B6420" s="711" t="s">
        <v>7317</v>
      </c>
      <c r="C6420" s="711" t="s">
        <v>281</v>
      </c>
      <c r="D6420" s="711" t="s">
        <v>5884</v>
      </c>
      <c r="E6420" s="713">
        <v>58.83</v>
      </c>
    </row>
    <row r="6421" spans="1:5">
      <c r="A6421" s="712">
        <v>87258</v>
      </c>
      <c r="B6421" s="711" t="s">
        <v>4941</v>
      </c>
      <c r="C6421" s="711" t="s">
        <v>281</v>
      </c>
      <c r="D6421" s="711" t="s">
        <v>5884</v>
      </c>
      <c r="E6421" s="713">
        <v>99.96</v>
      </c>
    </row>
    <row r="6422" spans="1:5">
      <c r="A6422" s="712">
        <v>87259</v>
      </c>
      <c r="B6422" s="711" t="s">
        <v>4942</v>
      </c>
      <c r="C6422" s="711" t="s">
        <v>281</v>
      </c>
      <c r="D6422" s="711" t="s">
        <v>5884</v>
      </c>
      <c r="E6422" s="713">
        <v>89.76</v>
      </c>
    </row>
    <row r="6423" spans="1:5">
      <c r="A6423" s="712">
        <v>87260</v>
      </c>
      <c r="B6423" s="711" t="s">
        <v>4943</v>
      </c>
      <c r="C6423" s="711" t="s">
        <v>281</v>
      </c>
      <c r="D6423" s="711" t="s">
        <v>5884</v>
      </c>
      <c r="E6423" s="713">
        <v>83.69</v>
      </c>
    </row>
    <row r="6424" spans="1:5">
      <c r="A6424" s="712">
        <v>87261</v>
      </c>
      <c r="B6424" s="711" t="s">
        <v>4944</v>
      </c>
      <c r="C6424" s="711" t="s">
        <v>281</v>
      </c>
      <c r="D6424" s="711" t="s">
        <v>5884</v>
      </c>
      <c r="E6424" s="713">
        <v>115.06</v>
      </c>
    </row>
    <row r="6425" spans="1:5">
      <c r="A6425" s="712">
        <v>87262</v>
      </c>
      <c r="B6425" s="711" t="s">
        <v>4945</v>
      </c>
      <c r="C6425" s="711" t="s">
        <v>281</v>
      </c>
      <c r="D6425" s="711" t="s">
        <v>5884</v>
      </c>
      <c r="E6425" s="713">
        <v>103.34</v>
      </c>
    </row>
    <row r="6426" spans="1:5">
      <c r="A6426" s="712">
        <v>87263</v>
      </c>
      <c r="B6426" s="711" t="s">
        <v>4946</v>
      </c>
      <c r="C6426" s="711" t="s">
        <v>281</v>
      </c>
      <c r="D6426" s="711" t="s">
        <v>5884</v>
      </c>
      <c r="E6426" s="713">
        <v>96.17</v>
      </c>
    </row>
    <row r="6427" spans="1:5">
      <c r="A6427" s="712">
        <v>89046</v>
      </c>
      <c r="B6427" s="711" t="s">
        <v>7318</v>
      </c>
      <c r="C6427" s="711" t="s">
        <v>281</v>
      </c>
      <c r="D6427" s="711" t="s">
        <v>5884</v>
      </c>
      <c r="E6427" s="713">
        <v>36.71</v>
      </c>
    </row>
    <row r="6428" spans="1:5">
      <c r="A6428" s="712">
        <v>89171</v>
      </c>
      <c r="B6428" s="711" t="s">
        <v>7319</v>
      </c>
      <c r="C6428" s="711" t="s">
        <v>281</v>
      </c>
      <c r="D6428" s="711" t="s">
        <v>5884</v>
      </c>
      <c r="E6428" s="713">
        <v>34.409999999999997</v>
      </c>
    </row>
    <row r="6429" spans="1:5">
      <c r="A6429" s="712">
        <v>93389</v>
      </c>
      <c r="B6429" s="711" t="s">
        <v>7320</v>
      </c>
      <c r="C6429" s="711" t="s">
        <v>281</v>
      </c>
      <c r="D6429" s="711" t="s">
        <v>5884</v>
      </c>
      <c r="E6429" s="713">
        <v>38.869999999999997</v>
      </c>
    </row>
    <row r="6430" spans="1:5">
      <c r="A6430" s="712">
        <v>93390</v>
      </c>
      <c r="B6430" s="711" t="s">
        <v>7321</v>
      </c>
      <c r="C6430" s="711" t="s">
        <v>281</v>
      </c>
      <c r="D6430" s="711" t="s">
        <v>5884</v>
      </c>
      <c r="E6430" s="713">
        <v>33.21</v>
      </c>
    </row>
    <row r="6431" spans="1:5">
      <c r="A6431" s="712">
        <v>93391</v>
      </c>
      <c r="B6431" s="711" t="s">
        <v>7322</v>
      </c>
      <c r="C6431" s="711" t="s">
        <v>281</v>
      </c>
      <c r="D6431" s="711" t="s">
        <v>5884</v>
      </c>
      <c r="E6431" s="713">
        <v>28.48</v>
      </c>
    </row>
    <row r="6432" spans="1:5">
      <c r="A6432" s="712">
        <v>98670</v>
      </c>
      <c r="B6432" s="711" t="s">
        <v>4947</v>
      </c>
      <c r="C6432" s="711" t="s">
        <v>281</v>
      </c>
      <c r="D6432" s="711" t="s">
        <v>5883</v>
      </c>
      <c r="E6432" s="713">
        <v>131.79</v>
      </c>
    </row>
    <row r="6433" spans="1:5">
      <c r="A6433" s="712">
        <v>98671</v>
      </c>
      <c r="B6433" s="711" t="s">
        <v>7323</v>
      </c>
      <c r="C6433" s="711" t="s">
        <v>281</v>
      </c>
      <c r="D6433" s="711" t="s">
        <v>5884</v>
      </c>
      <c r="E6433" s="713">
        <v>331.24</v>
      </c>
    </row>
    <row r="6434" spans="1:5">
      <c r="A6434" s="712">
        <v>98672</v>
      </c>
      <c r="B6434" s="711" t="s">
        <v>7324</v>
      </c>
      <c r="C6434" s="711" t="s">
        <v>281</v>
      </c>
      <c r="D6434" s="711" t="s">
        <v>5884</v>
      </c>
      <c r="E6434" s="713">
        <v>309.14999999999998</v>
      </c>
    </row>
    <row r="6435" spans="1:5">
      <c r="A6435" s="712">
        <v>98673</v>
      </c>
      <c r="B6435" s="711" t="s">
        <v>4948</v>
      </c>
      <c r="C6435" s="711" t="s">
        <v>281</v>
      </c>
      <c r="D6435" s="711" t="s">
        <v>5883</v>
      </c>
      <c r="E6435" s="713">
        <v>236.06</v>
      </c>
    </row>
    <row r="6436" spans="1:5">
      <c r="A6436" s="712">
        <v>98678</v>
      </c>
      <c r="B6436" s="711" t="s">
        <v>7325</v>
      </c>
      <c r="C6436" s="711" t="s">
        <v>281</v>
      </c>
      <c r="D6436" s="711" t="s">
        <v>5884</v>
      </c>
      <c r="E6436" s="713">
        <v>294.43</v>
      </c>
    </row>
    <row r="6437" spans="1:5">
      <c r="A6437" s="712">
        <v>98679</v>
      </c>
      <c r="B6437" s="711" t="s">
        <v>7326</v>
      </c>
      <c r="C6437" s="711" t="s">
        <v>281</v>
      </c>
      <c r="D6437" s="711" t="s">
        <v>5884</v>
      </c>
      <c r="E6437" s="713">
        <v>26.26</v>
      </c>
    </row>
    <row r="6438" spans="1:5">
      <c r="A6438" s="712">
        <v>98680</v>
      </c>
      <c r="B6438" s="711" t="s">
        <v>7327</v>
      </c>
      <c r="C6438" s="711" t="s">
        <v>281</v>
      </c>
      <c r="D6438" s="711" t="s">
        <v>5884</v>
      </c>
      <c r="E6438" s="713">
        <v>32.86</v>
      </c>
    </row>
    <row r="6439" spans="1:5">
      <c r="A6439" s="712">
        <v>98681</v>
      </c>
      <c r="B6439" s="711" t="s">
        <v>7328</v>
      </c>
      <c r="C6439" s="711" t="s">
        <v>281</v>
      </c>
      <c r="D6439" s="711" t="s">
        <v>5884</v>
      </c>
      <c r="E6439" s="713">
        <v>24.42</v>
      </c>
    </row>
    <row r="6440" spans="1:5">
      <c r="A6440" s="712">
        <v>98682</v>
      </c>
      <c r="B6440" s="711" t="s">
        <v>7329</v>
      </c>
      <c r="C6440" s="711" t="s">
        <v>281</v>
      </c>
      <c r="D6440" s="711" t="s">
        <v>5884</v>
      </c>
      <c r="E6440" s="713">
        <v>31.02</v>
      </c>
    </row>
    <row r="6441" spans="1:5">
      <c r="A6441" s="712">
        <v>98685</v>
      </c>
      <c r="B6441" s="711" t="s">
        <v>7330</v>
      </c>
      <c r="C6441" s="711" t="s">
        <v>585</v>
      </c>
      <c r="D6441" s="711" t="s">
        <v>5884</v>
      </c>
      <c r="E6441" s="713">
        <v>60.14</v>
      </c>
    </row>
    <row r="6442" spans="1:5">
      <c r="A6442" s="712">
        <v>98686</v>
      </c>
      <c r="B6442" s="711" t="s">
        <v>7331</v>
      </c>
      <c r="C6442" s="711" t="s">
        <v>585</v>
      </c>
      <c r="D6442" s="711" t="s">
        <v>5883</v>
      </c>
      <c r="E6442" s="713">
        <v>31.09</v>
      </c>
    </row>
    <row r="6443" spans="1:5">
      <c r="A6443" s="712">
        <v>98688</v>
      </c>
      <c r="B6443" s="711" t="s">
        <v>7332</v>
      </c>
      <c r="C6443" s="711" t="s">
        <v>585</v>
      </c>
      <c r="D6443" s="711" t="s">
        <v>5884</v>
      </c>
      <c r="E6443" s="713">
        <v>33.950000000000003</v>
      </c>
    </row>
    <row r="6444" spans="1:5">
      <c r="A6444" s="712">
        <v>98689</v>
      </c>
      <c r="B6444" s="711" t="s">
        <v>7333</v>
      </c>
      <c r="C6444" s="711" t="s">
        <v>585</v>
      </c>
      <c r="D6444" s="711" t="s">
        <v>5884</v>
      </c>
      <c r="E6444" s="713">
        <v>85.15</v>
      </c>
    </row>
    <row r="6445" spans="1:5">
      <c r="A6445" s="712">
        <v>101090</v>
      </c>
      <c r="B6445" s="711" t="s">
        <v>4949</v>
      </c>
      <c r="C6445" s="711" t="s">
        <v>281</v>
      </c>
      <c r="D6445" s="711" t="s">
        <v>5884</v>
      </c>
      <c r="E6445" s="713">
        <v>152.94999999999999</v>
      </c>
    </row>
    <row r="6446" spans="1:5">
      <c r="A6446" s="712">
        <v>101091</v>
      </c>
      <c r="B6446" s="711" t="s">
        <v>4950</v>
      </c>
      <c r="C6446" s="711" t="s">
        <v>281</v>
      </c>
      <c r="D6446" s="711" t="s">
        <v>5883</v>
      </c>
      <c r="E6446" s="713">
        <v>100.61</v>
      </c>
    </row>
    <row r="6447" spans="1:5">
      <c r="A6447" s="712">
        <v>101725</v>
      </c>
      <c r="B6447" s="711" t="s">
        <v>7334</v>
      </c>
      <c r="C6447" s="711" t="s">
        <v>281</v>
      </c>
      <c r="D6447" s="711" t="s">
        <v>5883</v>
      </c>
      <c r="E6447" s="713">
        <v>200.3</v>
      </c>
    </row>
    <row r="6448" spans="1:5">
      <c r="A6448" s="712">
        <v>101726</v>
      </c>
      <c r="B6448" s="711" t="s">
        <v>7335</v>
      </c>
      <c r="C6448" s="711" t="s">
        <v>281</v>
      </c>
      <c r="D6448" s="711" t="s">
        <v>5883</v>
      </c>
      <c r="E6448" s="713">
        <v>131.79</v>
      </c>
    </row>
    <row r="6449" spans="1:5">
      <c r="A6449" s="712">
        <v>101731</v>
      </c>
      <c r="B6449" s="711" t="s">
        <v>7336</v>
      </c>
      <c r="C6449" s="711" t="s">
        <v>281</v>
      </c>
      <c r="D6449" s="711" t="s">
        <v>5884</v>
      </c>
      <c r="E6449" s="713">
        <v>220.96</v>
      </c>
    </row>
    <row r="6450" spans="1:5">
      <c r="A6450" s="712">
        <v>101732</v>
      </c>
      <c r="B6450" s="711" t="s">
        <v>7337</v>
      </c>
      <c r="C6450" s="711" t="s">
        <v>281</v>
      </c>
      <c r="D6450" s="711" t="s">
        <v>5884</v>
      </c>
      <c r="E6450" s="713">
        <v>68.599999999999994</v>
      </c>
    </row>
    <row r="6451" spans="1:5">
      <c r="A6451" s="712">
        <v>101752</v>
      </c>
      <c r="B6451" s="711" t="s">
        <v>7338</v>
      </c>
      <c r="C6451" s="711" t="s">
        <v>281</v>
      </c>
      <c r="D6451" s="711" t="s">
        <v>5883</v>
      </c>
      <c r="E6451" s="713">
        <v>32.92</v>
      </c>
    </row>
    <row r="6452" spans="1:5">
      <c r="A6452" s="712">
        <v>101752</v>
      </c>
      <c r="B6452" s="711" t="s">
        <v>7338</v>
      </c>
      <c r="C6452" s="711" t="s">
        <v>281</v>
      </c>
      <c r="D6452" s="711" t="s">
        <v>5883</v>
      </c>
      <c r="E6452" s="713">
        <v>32.92</v>
      </c>
    </row>
    <row r="6453" spans="1:5">
      <c r="A6453" s="712">
        <v>101094</v>
      </c>
      <c r="B6453" s="711" t="s">
        <v>4951</v>
      </c>
      <c r="C6453" s="711" t="s">
        <v>585</v>
      </c>
      <c r="D6453" s="711" t="s">
        <v>5884</v>
      </c>
      <c r="E6453" s="713">
        <v>193.49</v>
      </c>
    </row>
    <row r="6454" spans="1:5">
      <c r="A6454" s="712">
        <v>101727</v>
      </c>
      <c r="B6454" s="711" t="s">
        <v>7339</v>
      </c>
      <c r="C6454" s="711" t="s">
        <v>281</v>
      </c>
      <c r="D6454" s="711" t="s">
        <v>5884</v>
      </c>
      <c r="E6454" s="713">
        <v>233.31</v>
      </c>
    </row>
    <row r="6455" spans="1:5">
      <c r="A6455" s="712">
        <v>101733</v>
      </c>
      <c r="B6455" s="711" t="s">
        <v>7340</v>
      </c>
      <c r="C6455" s="711" t="s">
        <v>281</v>
      </c>
      <c r="D6455" s="711" t="s">
        <v>5884</v>
      </c>
      <c r="E6455" s="713">
        <v>305.85000000000002</v>
      </c>
    </row>
    <row r="6456" spans="1:5">
      <c r="A6456" s="712">
        <v>101734</v>
      </c>
      <c r="B6456" s="711" t="s">
        <v>7341</v>
      </c>
      <c r="C6456" s="711" t="s">
        <v>281</v>
      </c>
      <c r="D6456" s="711" t="s">
        <v>5884</v>
      </c>
      <c r="E6456" s="713">
        <v>474.12</v>
      </c>
    </row>
    <row r="6457" spans="1:5">
      <c r="A6457" s="712">
        <v>101735</v>
      </c>
      <c r="B6457" s="711" t="s">
        <v>7342</v>
      </c>
      <c r="C6457" s="711" t="s">
        <v>281</v>
      </c>
      <c r="D6457" s="711" t="s">
        <v>5884</v>
      </c>
      <c r="E6457" s="713">
        <v>486.34</v>
      </c>
    </row>
    <row r="6458" spans="1:5">
      <c r="A6458" s="712">
        <v>101736</v>
      </c>
      <c r="B6458" s="711" t="s">
        <v>7343</v>
      </c>
      <c r="C6458" s="711" t="s">
        <v>281</v>
      </c>
      <c r="D6458" s="711" t="s">
        <v>5884</v>
      </c>
      <c r="E6458" s="713">
        <v>104.62</v>
      </c>
    </row>
    <row r="6459" spans="1:5">
      <c r="A6459" s="712">
        <v>101737</v>
      </c>
      <c r="B6459" s="711" t="s">
        <v>7344</v>
      </c>
      <c r="C6459" s="711" t="s">
        <v>281</v>
      </c>
      <c r="D6459" s="711" t="s">
        <v>5884</v>
      </c>
      <c r="E6459" s="713">
        <v>128.77000000000001</v>
      </c>
    </row>
    <row r="6460" spans="1:5">
      <c r="A6460" s="712">
        <v>101748</v>
      </c>
      <c r="B6460" s="711" t="s">
        <v>7345</v>
      </c>
      <c r="C6460" s="711" t="s">
        <v>281</v>
      </c>
      <c r="D6460" s="711" t="s">
        <v>5883</v>
      </c>
      <c r="E6460" s="713">
        <v>2.68</v>
      </c>
    </row>
    <row r="6461" spans="1:5">
      <c r="A6461" s="712">
        <v>72815</v>
      </c>
      <c r="B6461" s="711" t="s">
        <v>4952</v>
      </c>
      <c r="C6461" s="711" t="s">
        <v>281</v>
      </c>
      <c r="D6461" s="711" t="s">
        <v>5884</v>
      </c>
      <c r="E6461" s="713">
        <v>46.52</v>
      </c>
    </row>
    <row r="6462" spans="1:5">
      <c r="A6462" s="712">
        <v>101092</v>
      </c>
      <c r="B6462" s="711" t="s">
        <v>4953</v>
      </c>
      <c r="C6462" s="711" t="s">
        <v>281</v>
      </c>
      <c r="D6462" s="711" t="s">
        <v>5884</v>
      </c>
      <c r="E6462" s="713">
        <v>338.53</v>
      </c>
    </row>
    <row r="6463" spans="1:5">
      <c r="A6463" s="712">
        <v>101093</v>
      </c>
      <c r="B6463" s="711" t="s">
        <v>4954</v>
      </c>
      <c r="C6463" s="711" t="s">
        <v>281</v>
      </c>
      <c r="D6463" s="711" t="s">
        <v>5884</v>
      </c>
      <c r="E6463" s="713">
        <v>316.44</v>
      </c>
    </row>
    <row r="6464" spans="1:5">
      <c r="A6464" s="712">
        <v>98695</v>
      </c>
      <c r="B6464" s="711" t="s">
        <v>7346</v>
      </c>
      <c r="C6464" s="711" t="s">
        <v>585</v>
      </c>
      <c r="D6464" s="711" t="s">
        <v>5884</v>
      </c>
      <c r="E6464" s="713">
        <v>56.5</v>
      </c>
    </row>
    <row r="6465" spans="1:5">
      <c r="A6465" s="712">
        <v>98697</v>
      </c>
      <c r="B6465" s="711" t="s">
        <v>7347</v>
      </c>
      <c r="C6465" s="711" t="s">
        <v>585</v>
      </c>
      <c r="D6465" s="711" t="s">
        <v>5884</v>
      </c>
      <c r="E6465" s="713">
        <v>37.1</v>
      </c>
    </row>
    <row r="6466" spans="1:5">
      <c r="A6466" s="712">
        <v>101738</v>
      </c>
      <c r="B6466" s="711" t="s">
        <v>7348</v>
      </c>
      <c r="C6466" s="711" t="s">
        <v>585</v>
      </c>
      <c r="D6466" s="711" t="s">
        <v>5883</v>
      </c>
      <c r="E6466" s="713">
        <v>24.67</v>
      </c>
    </row>
    <row r="6467" spans="1:5">
      <c r="A6467" s="712">
        <v>101739</v>
      </c>
      <c r="B6467" s="711" t="s">
        <v>7349</v>
      </c>
      <c r="C6467" s="711" t="s">
        <v>585</v>
      </c>
      <c r="D6467" s="711" t="s">
        <v>5883</v>
      </c>
      <c r="E6467" s="713">
        <v>27.63</v>
      </c>
    </row>
    <row r="6468" spans="1:5">
      <c r="A6468" s="712">
        <v>88648</v>
      </c>
      <c r="B6468" s="711" t="s">
        <v>4955</v>
      </c>
      <c r="C6468" s="711" t="s">
        <v>585</v>
      </c>
      <c r="D6468" s="711" t="s">
        <v>5884</v>
      </c>
      <c r="E6468" s="713">
        <v>4.9800000000000004</v>
      </c>
    </row>
    <row r="6469" spans="1:5">
      <c r="A6469" s="712">
        <v>88649</v>
      </c>
      <c r="B6469" s="711" t="s">
        <v>4956</v>
      </c>
      <c r="C6469" s="711" t="s">
        <v>585</v>
      </c>
      <c r="D6469" s="711" t="s">
        <v>5884</v>
      </c>
      <c r="E6469" s="713">
        <v>5.63</v>
      </c>
    </row>
    <row r="6470" spans="1:5">
      <c r="A6470" s="712">
        <v>88650</v>
      </c>
      <c r="B6470" s="711" t="s">
        <v>4957</v>
      </c>
      <c r="C6470" s="711" t="s">
        <v>585</v>
      </c>
      <c r="D6470" s="711" t="s">
        <v>5884</v>
      </c>
      <c r="E6470" s="713">
        <v>10.72</v>
      </c>
    </row>
    <row r="6471" spans="1:5">
      <c r="A6471" s="712">
        <v>96467</v>
      </c>
      <c r="B6471" s="711" t="s">
        <v>4958</v>
      </c>
      <c r="C6471" s="711" t="s">
        <v>585</v>
      </c>
      <c r="D6471" s="711" t="s">
        <v>5884</v>
      </c>
      <c r="E6471" s="713">
        <v>4.54</v>
      </c>
    </row>
    <row r="6472" spans="1:5">
      <c r="A6472" s="712">
        <v>101740</v>
      </c>
      <c r="B6472" s="711" t="s">
        <v>7350</v>
      </c>
      <c r="C6472" s="711" t="s">
        <v>585</v>
      </c>
      <c r="D6472" s="711" t="s">
        <v>5884</v>
      </c>
      <c r="E6472" s="713">
        <v>35.450000000000003</v>
      </c>
    </row>
    <row r="6473" spans="1:5">
      <c r="A6473" s="712">
        <v>101741</v>
      </c>
      <c r="B6473" s="711" t="s">
        <v>7351</v>
      </c>
      <c r="C6473" s="711" t="s">
        <v>585</v>
      </c>
      <c r="D6473" s="711" t="s">
        <v>5884</v>
      </c>
      <c r="E6473" s="713">
        <v>17.47</v>
      </c>
    </row>
    <row r="6474" spans="1:5">
      <c r="A6474" s="712">
        <v>94990</v>
      </c>
      <c r="B6474" s="711" t="s">
        <v>4959</v>
      </c>
      <c r="C6474" s="711" t="s">
        <v>424</v>
      </c>
      <c r="D6474" s="711" t="s">
        <v>5884</v>
      </c>
      <c r="E6474" s="713">
        <v>612.85</v>
      </c>
    </row>
    <row r="6475" spans="1:5">
      <c r="A6475" s="712">
        <v>94991</v>
      </c>
      <c r="B6475" s="711" t="s">
        <v>334</v>
      </c>
      <c r="C6475" s="711" t="s">
        <v>424</v>
      </c>
      <c r="D6475" s="711" t="s">
        <v>5884</v>
      </c>
      <c r="E6475" s="713">
        <v>458.97</v>
      </c>
    </row>
    <row r="6476" spans="1:5">
      <c r="A6476" s="712">
        <v>94992</v>
      </c>
      <c r="B6476" s="711" t="s">
        <v>4960</v>
      </c>
      <c r="C6476" s="711" t="s">
        <v>281</v>
      </c>
      <c r="D6476" s="711" t="s">
        <v>5884</v>
      </c>
      <c r="E6476" s="713">
        <v>72.7</v>
      </c>
    </row>
    <row r="6477" spans="1:5">
      <c r="A6477" s="712">
        <v>94993</v>
      </c>
      <c r="B6477" s="711" t="s">
        <v>4961</v>
      </c>
      <c r="C6477" s="711" t="s">
        <v>281</v>
      </c>
      <c r="D6477" s="711" t="s">
        <v>5884</v>
      </c>
      <c r="E6477" s="713">
        <v>63.47</v>
      </c>
    </row>
    <row r="6478" spans="1:5">
      <c r="A6478" s="712">
        <v>94994</v>
      </c>
      <c r="B6478" s="711" t="s">
        <v>4962</v>
      </c>
      <c r="C6478" s="711" t="s">
        <v>281</v>
      </c>
      <c r="D6478" s="711" t="s">
        <v>5884</v>
      </c>
      <c r="E6478" s="713">
        <v>86.21</v>
      </c>
    </row>
    <row r="6479" spans="1:5">
      <c r="A6479" s="712">
        <v>94995</v>
      </c>
      <c r="B6479" s="711" t="s">
        <v>4963</v>
      </c>
      <c r="C6479" s="711" t="s">
        <v>281</v>
      </c>
      <c r="D6479" s="711" t="s">
        <v>5884</v>
      </c>
      <c r="E6479" s="713">
        <v>73.89</v>
      </c>
    </row>
    <row r="6480" spans="1:5">
      <c r="A6480" s="712">
        <v>94996</v>
      </c>
      <c r="B6480" s="711" t="s">
        <v>4964</v>
      </c>
      <c r="C6480" s="711" t="s">
        <v>281</v>
      </c>
      <c r="D6480" s="711" t="s">
        <v>5884</v>
      </c>
      <c r="E6480" s="713">
        <v>98.65</v>
      </c>
    </row>
    <row r="6481" spans="1:5">
      <c r="A6481" s="712">
        <v>94997</v>
      </c>
      <c r="B6481" s="711" t="s">
        <v>4965</v>
      </c>
      <c r="C6481" s="711" t="s">
        <v>281</v>
      </c>
      <c r="D6481" s="711" t="s">
        <v>5884</v>
      </c>
      <c r="E6481" s="713">
        <v>83.27</v>
      </c>
    </row>
    <row r="6482" spans="1:5">
      <c r="A6482" s="712">
        <v>94998</v>
      </c>
      <c r="B6482" s="711" t="s">
        <v>4966</v>
      </c>
      <c r="C6482" s="711" t="s">
        <v>281</v>
      </c>
      <c r="D6482" s="711" t="s">
        <v>5884</v>
      </c>
      <c r="E6482" s="713">
        <v>111.77</v>
      </c>
    </row>
    <row r="6483" spans="1:5">
      <c r="A6483" s="712">
        <v>94999</v>
      </c>
      <c r="B6483" s="711" t="s">
        <v>4967</v>
      </c>
      <c r="C6483" s="711" t="s">
        <v>281</v>
      </c>
      <c r="D6483" s="711" t="s">
        <v>5884</v>
      </c>
      <c r="E6483" s="713">
        <v>93.31</v>
      </c>
    </row>
    <row r="6484" spans="1:5">
      <c r="A6484" s="712">
        <v>101747</v>
      </c>
      <c r="B6484" s="711" t="s">
        <v>7352</v>
      </c>
      <c r="C6484" s="711" t="s">
        <v>281</v>
      </c>
      <c r="D6484" s="711" t="s">
        <v>5883</v>
      </c>
      <c r="E6484" s="713">
        <v>54.19</v>
      </c>
    </row>
    <row r="6485" spans="1:5">
      <c r="A6485" s="712">
        <v>101743</v>
      </c>
      <c r="B6485" s="711" t="s">
        <v>7353</v>
      </c>
      <c r="C6485" s="711" t="s">
        <v>281</v>
      </c>
      <c r="D6485" s="711" t="s">
        <v>5883</v>
      </c>
      <c r="E6485" s="713">
        <v>158.69999999999999</v>
      </c>
    </row>
    <row r="6486" spans="1:5">
      <c r="A6486" s="712">
        <v>101744</v>
      </c>
      <c r="B6486" s="711" t="s">
        <v>7354</v>
      </c>
      <c r="C6486" s="711" t="s">
        <v>281</v>
      </c>
      <c r="D6486" s="711" t="s">
        <v>5883</v>
      </c>
      <c r="E6486" s="713">
        <v>126.5</v>
      </c>
    </row>
    <row r="6487" spans="1:5">
      <c r="A6487" s="712">
        <v>101745</v>
      </c>
      <c r="B6487" s="711" t="s">
        <v>7355</v>
      </c>
      <c r="C6487" s="711" t="s">
        <v>281</v>
      </c>
      <c r="D6487" s="711" t="s">
        <v>5883</v>
      </c>
      <c r="E6487" s="713">
        <v>155.41</v>
      </c>
    </row>
    <row r="6488" spans="1:5">
      <c r="A6488" s="712">
        <v>87620</v>
      </c>
      <c r="B6488" s="711" t="s">
        <v>4968</v>
      </c>
      <c r="C6488" s="711" t="s">
        <v>281</v>
      </c>
      <c r="D6488" s="711" t="s">
        <v>5884</v>
      </c>
      <c r="E6488" s="713">
        <v>26.56</v>
      </c>
    </row>
    <row r="6489" spans="1:5">
      <c r="A6489" s="712">
        <v>87622</v>
      </c>
      <c r="B6489" s="711" t="s">
        <v>4969</v>
      </c>
      <c r="C6489" s="711" t="s">
        <v>281</v>
      </c>
      <c r="D6489" s="711" t="s">
        <v>5884</v>
      </c>
      <c r="E6489" s="713">
        <v>29.35</v>
      </c>
    </row>
    <row r="6490" spans="1:5">
      <c r="A6490" s="712">
        <v>87623</v>
      </c>
      <c r="B6490" s="711" t="s">
        <v>4970</v>
      </c>
      <c r="C6490" s="711" t="s">
        <v>281</v>
      </c>
      <c r="D6490" s="711" t="s">
        <v>5884</v>
      </c>
      <c r="E6490" s="713">
        <v>48</v>
      </c>
    </row>
    <row r="6491" spans="1:5">
      <c r="A6491" s="712">
        <v>87624</v>
      </c>
      <c r="B6491" s="711" t="s">
        <v>4971</v>
      </c>
      <c r="C6491" s="711" t="s">
        <v>281</v>
      </c>
      <c r="D6491" s="711" t="s">
        <v>5884</v>
      </c>
      <c r="E6491" s="713">
        <v>52.91</v>
      </c>
    </row>
    <row r="6492" spans="1:5">
      <c r="A6492" s="712">
        <v>87630</v>
      </c>
      <c r="B6492" s="711" t="s">
        <v>4972</v>
      </c>
      <c r="C6492" s="711" t="s">
        <v>281</v>
      </c>
      <c r="D6492" s="711" t="s">
        <v>5884</v>
      </c>
      <c r="E6492" s="713">
        <v>32.840000000000003</v>
      </c>
    </row>
    <row r="6493" spans="1:5">
      <c r="A6493" s="712">
        <v>87632</v>
      </c>
      <c r="B6493" s="711" t="s">
        <v>4973</v>
      </c>
      <c r="C6493" s="711" t="s">
        <v>281</v>
      </c>
      <c r="D6493" s="711" t="s">
        <v>5884</v>
      </c>
      <c r="E6493" s="713">
        <v>36.72</v>
      </c>
    </row>
    <row r="6494" spans="1:5">
      <c r="A6494" s="712">
        <v>87633</v>
      </c>
      <c r="B6494" s="711" t="s">
        <v>4974</v>
      </c>
      <c r="C6494" s="711" t="s">
        <v>281</v>
      </c>
      <c r="D6494" s="711" t="s">
        <v>5884</v>
      </c>
      <c r="E6494" s="713">
        <v>62.65</v>
      </c>
    </row>
    <row r="6495" spans="1:5">
      <c r="A6495" s="712">
        <v>87634</v>
      </c>
      <c r="B6495" s="711" t="s">
        <v>4975</v>
      </c>
      <c r="C6495" s="711" t="s">
        <v>281</v>
      </c>
      <c r="D6495" s="711" t="s">
        <v>5884</v>
      </c>
      <c r="E6495" s="713">
        <v>69.47</v>
      </c>
    </row>
    <row r="6496" spans="1:5">
      <c r="A6496" s="712">
        <v>87640</v>
      </c>
      <c r="B6496" s="711" t="s">
        <v>4976</v>
      </c>
      <c r="C6496" s="711" t="s">
        <v>281</v>
      </c>
      <c r="D6496" s="711" t="s">
        <v>5884</v>
      </c>
      <c r="E6496" s="713">
        <v>37.89</v>
      </c>
    </row>
    <row r="6497" spans="1:5">
      <c r="A6497" s="712">
        <v>87642</v>
      </c>
      <c r="B6497" s="711" t="s">
        <v>4977</v>
      </c>
      <c r="C6497" s="711" t="s">
        <v>281</v>
      </c>
      <c r="D6497" s="711" t="s">
        <v>5884</v>
      </c>
      <c r="E6497" s="713">
        <v>42.67</v>
      </c>
    </row>
    <row r="6498" spans="1:5">
      <c r="A6498" s="712">
        <v>87643</v>
      </c>
      <c r="B6498" s="711" t="s">
        <v>4978</v>
      </c>
      <c r="C6498" s="711" t="s">
        <v>281</v>
      </c>
      <c r="D6498" s="711" t="s">
        <v>5884</v>
      </c>
      <c r="E6498" s="713">
        <v>74.56</v>
      </c>
    </row>
    <row r="6499" spans="1:5">
      <c r="A6499" s="712">
        <v>87644</v>
      </c>
      <c r="B6499" s="711" t="s">
        <v>4979</v>
      </c>
      <c r="C6499" s="711" t="s">
        <v>281</v>
      </c>
      <c r="D6499" s="711" t="s">
        <v>5884</v>
      </c>
      <c r="E6499" s="713">
        <v>82.94</v>
      </c>
    </row>
    <row r="6500" spans="1:5">
      <c r="A6500" s="712">
        <v>87680</v>
      </c>
      <c r="B6500" s="711" t="s">
        <v>4980</v>
      </c>
      <c r="C6500" s="711" t="s">
        <v>281</v>
      </c>
      <c r="D6500" s="711" t="s">
        <v>5884</v>
      </c>
      <c r="E6500" s="713">
        <v>30.76</v>
      </c>
    </row>
    <row r="6501" spans="1:5">
      <c r="A6501" s="712">
        <v>87682</v>
      </c>
      <c r="B6501" s="711" t="s">
        <v>4981</v>
      </c>
      <c r="C6501" s="711" t="s">
        <v>281</v>
      </c>
      <c r="D6501" s="711" t="s">
        <v>5884</v>
      </c>
      <c r="E6501" s="713">
        <v>35.54</v>
      </c>
    </row>
    <row r="6502" spans="1:5">
      <c r="A6502" s="712">
        <v>87683</v>
      </c>
      <c r="B6502" s="711" t="s">
        <v>4982</v>
      </c>
      <c r="C6502" s="711" t="s">
        <v>281</v>
      </c>
      <c r="D6502" s="711" t="s">
        <v>5884</v>
      </c>
      <c r="E6502" s="713">
        <v>67.430000000000007</v>
      </c>
    </row>
    <row r="6503" spans="1:5">
      <c r="A6503" s="712">
        <v>87684</v>
      </c>
      <c r="B6503" s="711" t="s">
        <v>4983</v>
      </c>
      <c r="C6503" s="711" t="s">
        <v>281</v>
      </c>
      <c r="D6503" s="711" t="s">
        <v>5884</v>
      </c>
      <c r="E6503" s="713">
        <v>75.81</v>
      </c>
    </row>
    <row r="6504" spans="1:5">
      <c r="A6504" s="712">
        <v>87690</v>
      </c>
      <c r="B6504" s="711" t="s">
        <v>4984</v>
      </c>
      <c r="C6504" s="711" t="s">
        <v>281</v>
      </c>
      <c r="D6504" s="711" t="s">
        <v>5884</v>
      </c>
      <c r="E6504" s="713">
        <v>35.76</v>
      </c>
    </row>
    <row r="6505" spans="1:5">
      <c r="A6505" s="712">
        <v>87692</v>
      </c>
      <c r="B6505" s="711" t="s">
        <v>4985</v>
      </c>
      <c r="C6505" s="711" t="s">
        <v>281</v>
      </c>
      <c r="D6505" s="711" t="s">
        <v>5884</v>
      </c>
      <c r="E6505" s="713">
        <v>41.23</v>
      </c>
    </row>
    <row r="6506" spans="1:5">
      <c r="A6506" s="712">
        <v>87693</v>
      </c>
      <c r="B6506" s="711" t="s">
        <v>4986</v>
      </c>
      <c r="C6506" s="711" t="s">
        <v>281</v>
      </c>
      <c r="D6506" s="711" t="s">
        <v>5884</v>
      </c>
      <c r="E6506" s="713">
        <v>77.75</v>
      </c>
    </row>
    <row r="6507" spans="1:5">
      <c r="A6507" s="712">
        <v>87694</v>
      </c>
      <c r="B6507" s="711" t="s">
        <v>4987</v>
      </c>
      <c r="C6507" s="711" t="s">
        <v>281</v>
      </c>
      <c r="D6507" s="711" t="s">
        <v>5884</v>
      </c>
      <c r="E6507" s="713">
        <v>87.35</v>
      </c>
    </row>
    <row r="6508" spans="1:5">
      <c r="A6508" s="712">
        <v>87700</v>
      </c>
      <c r="B6508" s="711" t="s">
        <v>4988</v>
      </c>
      <c r="C6508" s="711" t="s">
        <v>281</v>
      </c>
      <c r="D6508" s="711" t="s">
        <v>5884</v>
      </c>
      <c r="E6508" s="713">
        <v>38.6</v>
      </c>
    </row>
    <row r="6509" spans="1:5">
      <c r="A6509" s="712">
        <v>87702</v>
      </c>
      <c r="B6509" s="711" t="s">
        <v>4989</v>
      </c>
      <c r="C6509" s="711" t="s">
        <v>281</v>
      </c>
      <c r="D6509" s="711" t="s">
        <v>5884</v>
      </c>
      <c r="E6509" s="713">
        <v>44.56</v>
      </c>
    </row>
    <row r="6510" spans="1:5">
      <c r="A6510" s="712">
        <v>87703</v>
      </c>
      <c r="B6510" s="711" t="s">
        <v>4990</v>
      </c>
      <c r="C6510" s="711" t="s">
        <v>281</v>
      </c>
      <c r="D6510" s="711" t="s">
        <v>5884</v>
      </c>
      <c r="E6510" s="713">
        <v>84.33</v>
      </c>
    </row>
    <row r="6511" spans="1:5">
      <c r="A6511" s="712">
        <v>87704</v>
      </c>
      <c r="B6511" s="711" t="s">
        <v>4991</v>
      </c>
      <c r="C6511" s="711" t="s">
        <v>281</v>
      </c>
      <c r="D6511" s="711" t="s">
        <v>5884</v>
      </c>
      <c r="E6511" s="713">
        <v>94.79</v>
      </c>
    </row>
    <row r="6512" spans="1:5">
      <c r="A6512" s="712">
        <v>87735</v>
      </c>
      <c r="B6512" s="711" t="s">
        <v>4992</v>
      </c>
      <c r="C6512" s="711" t="s">
        <v>281</v>
      </c>
      <c r="D6512" s="711" t="s">
        <v>5884</v>
      </c>
      <c r="E6512" s="713">
        <v>35.159999999999997</v>
      </c>
    </row>
    <row r="6513" spans="1:5">
      <c r="A6513" s="712">
        <v>87737</v>
      </c>
      <c r="B6513" s="711" t="s">
        <v>4993</v>
      </c>
      <c r="C6513" s="711" t="s">
        <v>281</v>
      </c>
      <c r="D6513" s="711" t="s">
        <v>5884</v>
      </c>
      <c r="E6513" s="713">
        <v>37.950000000000003</v>
      </c>
    </row>
    <row r="6514" spans="1:5">
      <c r="A6514" s="712">
        <v>87738</v>
      </c>
      <c r="B6514" s="711" t="s">
        <v>4994</v>
      </c>
      <c r="C6514" s="711" t="s">
        <v>281</v>
      </c>
      <c r="D6514" s="711" t="s">
        <v>5884</v>
      </c>
      <c r="E6514" s="713">
        <v>56.6</v>
      </c>
    </row>
    <row r="6515" spans="1:5">
      <c r="A6515" s="712">
        <v>87739</v>
      </c>
      <c r="B6515" s="711" t="s">
        <v>4995</v>
      </c>
      <c r="C6515" s="711" t="s">
        <v>281</v>
      </c>
      <c r="D6515" s="711" t="s">
        <v>5884</v>
      </c>
      <c r="E6515" s="713">
        <v>61.51</v>
      </c>
    </row>
    <row r="6516" spans="1:5">
      <c r="A6516" s="712">
        <v>87745</v>
      </c>
      <c r="B6516" s="711" t="s">
        <v>4996</v>
      </c>
      <c r="C6516" s="711" t="s">
        <v>281</v>
      </c>
      <c r="D6516" s="711" t="s">
        <v>5884</v>
      </c>
      <c r="E6516" s="713">
        <v>41.45</v>
      </c>
    </row>
    <row r="6517" spans="1:5">
      <c r="A6517" s="712">
        <v>87747</v>
      </c>
      <c r="B6517" s="711" t="s">
        <v>4997</v>
      </c>
      <c r="C6517" s="711" t="s">
        <v>281</v>
      </c>
      <c r="D6517" s="711" t="s">
        <v>5884</v>
      </c>
      <c r="E6517" s="713">
        <v>45.33</v>
      </c>
    </row>
    <row r="6518" spans="1:5">
      <c r="A6518" s="712">
        <v>87748</v>
      </c>
      <c r="B6518" s="711" t="s">
        <v>4998</v>
      </c>
      <c r="C6518" s="711" t="s">
        <v>281</v>
      </c>
      <c r="D6518" s="711" t="s">
        <v>5884</v>
      </c>
      <c r="E6518" s="713">
        <v>71.260000000000005</v>
      </c>
    </row>
    <row r="6519" spans="1:5">
      <c r="A6519" s="712">
        <v>87749</v>
      </c>
      <c r="B6519" s="711" t="s">
        <v>4999</v>
      </c>
      <c r="C6519" s="711" t="s">
        <v>281</v>
      </c>
      <c r="D6519" s="711" t="s">
        <v>5884</v>
      </c>
      <c r="E6519" s="713">
        <v>78.08</v>
      </c>
    </row>
    <row r="6520" spans="1:5">
      <c r="A6520" s="712">
        <v>87755</v>
      </c>
      <c r="B6520" s="711" t="s">
        <v>5000</v>
      </c>
      <c r="C6520" s="711" t="s">
        <v>281</v>
      </c>
      <c r="D6520" s="711" t="s">
        <v>5884</v>
      </c>
      <c r="E6520" s="713">
        <v>37.409999999999997</v>
      </c>
    </row>
    <row r="6521" spans="1:5">
      <c r="A6521" s="712">
        <v>87757</v>
      </c>
      <c r="B6521" s="711" t="s">
        <v>5001</v>
      </c>
      <c r="C6521" s="711" t="s">
        <v>281</v>
      </c>
      <c r="D6521" s="711" t="s">
        <v>5884</v>
      </c>
      <c r="E6521" s="713">
        <v>41.29</v>
      </c>
    </row>
    <row r="6522" spans="1:5">
      <c r="A6522" s="712">
        <v>87758</v>
      </c>
      <c r="B6522" s="711" t="s">
        <v>5002</v>
      </c>
      <c r="C6522" s="711" t="s">
        <v>281</v>
      </c>
      <c r="D6522" s="711" t="s">
        <v>5884</v>
      </c>
      <c r="E6522" s="713">
        <v>67.22</v>
      </c>
    </row>
    <row r="6523" spans="1:5">
      <c r="A6523" s="712">
        <v>87759</v>
      </c>
      <c r="B6523" s="711" t="s">
        <v>5003</v>
      </c>
      <c r="C6523" s="711" t="s">
        <v>281</v>
      </c>
      <c r="D6523" s="711" t="s">
        <v>5884</v>
      </c>
      <c r="E6523" s="713">
        <v>74.040000000000006</v>
      </c>
    </row>
    <row r="6524" spans="1:5">
      <c r="A6524" s="712">
        <v>87765</v>
      </c>
      <c r="B6524" s="711" t="s">
        <v>5004</v>
      </c>
      <c r="C6524" s="711" t="s">
        <v>281</v>
      </c>
      <c r="D6524" s="711" t="s">
        <v>5884</v>
      </c>
      <c r="E6524" s="713">
        <v>42.46</v>
      </c>
    </row>
    <row r="6525" spans="1:5">
      <c r="A6525" s="712">
        <v>87767</v>
      </c>
      <c r="B6525" s="711" t="s">
        <v>5005</v>
      </c>
      <c r="C6525" s="711" t="s">
        <v>281</v>
      </c>
      <c r="D6525" s="711" t="s">
        <v>5884</v>
      </c>
      <c r="E6525" s="713">
        <v>47.24</v>
      </c>
    </row>
    <row r="6526" spans="1:5">
      <c r="A6526" s="712">
        <v>87768</v>
      </c>
      <c r="B6526" s="711" t="s">
        <v>5006</v>
      </c>
      <c r="C6526" s="711" t="s">
        <v>281</v>
      </c>
      <c r="D6526" s="711" t="s">
        <v>5884</v>
      </c>
      <c r="E6526" s="713">
        <v>79.13</v>
      </c>
    </row>
    <row r="6527" spans="1:5">
      <c r="A6527" s="712">
        <v>87769</v>
      </c>
      <c r="B6527" s="711" t="s">
        <v>5007</v>
      </c>
      <c r="C6527" s="711" t="s">
        <v>281</v>
      </c>
      <c r="D6527" s="711" t="s">
        <v>5884</v>
      </c>
      <c r="E6527" s="713">
        <v>87.51</v>
      </c>
    </row>
    <row r="6528" spans="1:5">
      <c r="A6528" s="712">
        <v>88470</v>
      </c>
      <c r="B6528" s="711" t="s">
        <v>5008</v>
      </c>
      <c r="C6528" s="711" t="s">
        <v>281</v>
      </c>
      <c r="D6528" s="711" t="s">
        <v>5884</v>
      </c>
      <c r="E6528" s="713">
        <v>17.53</v>
      </c>
    </row>
    <row r="6529" spans="1:5">
      <c r="A6529" s="712">
        <v>88471</v>
      </c>
      <c r="B6529" s="711" t="s">
        <v>5009</v>
      </c>
      <c r="C6529" s="711" t="s">
        <v>281</v>
      </c>
      <c r="D6529" s="711" t="s">
        <v>5884</v>
      </c>
      <c r="E6529" s="713">
        <v>21.7</v>
      </c>
    </row>
    <row r="6530" spans="1:5">
      <c r="A6530" s="712">
        <v>88472</v>
      </c>
      <c r="B6530" s="711" t="s">
        <v>5010</v>
      </c>
      <c r="C6530" s="711" t="s">
        <v>281</v>
      </c>
      <c r="D6530" s="711" t="s">
        <v>5884</v>
      </c>
      <c r="E6530" s="713">
        <v>24.98</v>
      </c>
    </row>
    <row r="6531" spans="1:5">
      <c r="A6531" s="712">
        <v>88476</v>
      </c>
      <c r="B6531" s="711" t="s">
        <v>5011</v>
      </c>
      <c r="C6531" s="711" t="s">
        <v>281</v>
      </c>
      <c r="D6531" s="711" t="s">
        <v>5884</v>
      </c>
      <c r="E6531" s="713">
        <v>14.93</v>
      </c>
    </row>
    <row r="6532" spans="1:5">
      <c r="A6532" s="712">
        <v>88477</v>
      </c>
      <c r="B6532" s="711" t="s">
        <v>5012</v>
      </c>
      <c r="C6532" s="711" t="s">
        <v>281</v>
      </c>
      <c r="D6532" s="711" t="s">
        <v>5884</v>
      </c>
      <c r="E6532" s="713">
        <v>20.34</v>
      </c>
    </row>
    <row r="6533" spans="1:5">
      <c r="A6533" s="712">
        <v>88478</v>
      </c>
      <c r="B6533" s="711" t="s">
        <v>5013</v>
      </c>
      <c r="C6533" s="711" t="s">
        <v>281</v>
      </c>
      <c r="D6533" s="711" t="s">
        <v>5884</v>
      </c>
      <c r="E6533" s="713">
        <v>24.72</v>
      </c>
    </row>
    <row r="6534" spans="1:5">
      <c r="A6534" s="712">
        <v>90900</v>
      </c>
      <c r="B6534" s="711" t="s">
        <v>7356</v>
      </c>
      <c r="C6534" s="711" t="s">
        <v>281</v>
      </c>
      <c r="D6534" s="711" t="s">
        <v>5884</v>
      </c>
      <c r="E6534" s="713">
        <v>60.8</v>
      </c>
    </row>
    <row r="6535" spans="1:5">
      <c r="A6535" s="712">
        <v>90902</v>
      </c>
      <c r="B6535" s="711" t="s">
        <v>7357</v>
      </c>
      <c r="C6535" s="711" t="s">
        <v>281</v>
      </c>
      <c r="D6535" s="711" t="s">
        <v>5884</v>
      </c>
      <c r="E6535" s="713">
        <v>66.27</v>
      </c>
    </row>
    <row r="6536" spans="1:5">
      <c r="A6536" s="712">
        <v>90903</v>
      </c>
      <c r="B6536" s="711" t="s">
        <v>7358</v>
      </c>
      <c r="C6536" s="711" t="s">
        <v>281</v>
      </c>
      <c r="D6536" s="711" t="s">
        <v>5884</v>
      </c>
      <c r="E6536" s="713">
        <v>102.79</v>
      </c>
    </row>
    <row r="6537" spans="1:5">
      <c r="A6537" s="712">
        <v>90904</v>
      </c>
      <c r="B6537" s="711" t="s">
        <v>7359</v>
      </c>
      <c r="C6537" s="711" t="s">
        <v>281</v>
      </c>
      <c r="D6537" s="711" t="s">
        <v>5884</v>
      </c>
      <c r="E6537" s="713">
        <v>112.39</v>
      </c>
    </row>
    <row r="6538" spans="1:5">
      <c r="A6538" s="712">
        <v>90910</v>
      </c>
      <c r="B6538" s="711" t="s">
        <v>7360</v>
      </c>
      <c r="C6538" s="711" t="s">
        <v>281</v>
      </c>
      <c r="D6538" s="711" t="s">
        <v>5884</v>
      </c>
      <c r="E6538" s="713">
        <v>64.430000000000007</v>
      </c>
    </row>
    <row r="6539" spans="1:5">
      <c r="A6539" s="712">
        <v>90912</v>
      </c>
      <c r="B6539" s="711" t="s">
        <v>7361</v>
      </c>
      <c r="C6539" s="711" t="s">
        <v>281</v>
      </c>
      <c r="D6539" s="711" t="s">
        <v>5884</v>
      </c>
      <c r="E6539" s="713">
        <v>70.39</v>
      </c>
    </row>
    <row r="6540" spans="1:5">
      <c r="A6540" s="712">
        <v>90913</v>
      </c>
      <c r="B6540" s="711" t="s">
        <v>7362</v>
      </c>
      <c r="C6540" s="711" t="s">
        <v>281</v>
      </c>
      <c r="D6540" s="711" t="s">
        <v>5884</v>
      </c>
      <c r="E6540" s="713">
        <v>110.16</v>
      </c>
    </row>
    <row r="6541" spans="1:5">
      <c r="A6541" s="712">
        <v>90914</v>
      </c>
      <c r="B6541" s="711" t="s">
        <v>7363</v>
      </c>
      <c r="C6541" s="711" t="s">
        <v>281</v>
      </c>
      <c r="D6541" s="711" t="s">
        <v>5884</v>
      </c>
      <c r="E6541" s="713">
        <v>120.62</v>
      </c>
    </row>
    <row r="6542" spans="1:5">
      <c r="A6542" s="712">
        <v>90920</v>
      </c>
      <c r="B6542" s="711" t="s">
        <v>7364</v>
      </c>
      <c r="C6542" s="711" t="s">
        <v>281</v>
      </c>
      <c r="D6542" s="711" t="s">
        <v>5884</v>
      </c>
      <c r="E6542" s="713">
        <v>71.16</v>
      </c>
    </row>
    <row r="6543" spans="1:5">
      <c r="A6543" s="712">
        <v>90922</v>
      </c>
      <c r="B6543" s="711" t="s">
        <v>7365</v>
      </c>
      <c r="C6543" s="711" t="s">
        <v>281</v>
      </c>
      <c r="D6543" s="711" t="s">
        <v>5884</v>
      </c>
      <c r="E6543" s="713">
        <v>78.010000000000005</v>
      </c>
    </row>
    <row r="6544" spans="1:5">
      <c r="A6544" s="712">
        <v>90923</v>
      </c>
      <c r="B6544" s="711" t="s">
        <v>7366</v>
      </c>
      <c r="C6544" s="711" t="s">
        <v>281</v>
      </c>
      <c r="D6544" s="711" t="s">
        <v>5884</v>
      </c>
      <c r="E6544" s="713">
        <v>123.74</v>
      </c>
    </row>
    <row r="6545" spans="1:5">
      <c r="A6545" s="712">
        <v>90924</v>
      </c>
      <c r="B6545" s="711" t="s">
        <v>7367</v>
      </c>
      <c r="C6545" s="711" t="s">
        <v>281</v>
      </c>
      <c r="D6545" s="711" t="s">
        <v>5884</v>
      </c>
      <c r="E6545" s="713">
        <v>135.76</v>
      </c>
    </row>
    <row r="6546" spans="1:5">
      <c r="A6546" s="712">
        <v>90930</v>
      </c>
      <c r="B6546" s="711" t="s">
        <v>7368</v>
      </c>
      <c r="C6546" s="711" t="s">
        <v>281</v>
      </c>
      <c r="D6546" s="711" t="s">
        <v>5884</v>
      </c>
      <c r="E6546" s="713">
        <v>55.36</v>
      </c>
    </row>
    <row r="6547" spans="1:5">
      <c r="A6547" s="712">
        <v>90932</v>
      </c>
      <c r="B6547" s="711" t="s">
        <v>7369</v>
      </c>
      <c r="C6547" s="711" t="s">
        <v>281</v>
      </c>
      <c r="D6547" s="711" t="s">
        <v>5884</v>
      </c>
      <c r="E6547" s="713">
        <v>60.83</v>
      </c>
    </row>
    <row r="6548" spans="1:5">
      <c r="A6548" s="712">
        <v>90933</v>
      </c>
      <c r="B6548" s="711" t="s">
        <v>7370</v>
      </c>
      <c r="C6548" s="711" t="s">
        <v>281</v>
      </c>
      <c r="D6548" s="711" t="s">
        <v>5884</v>
      </c>
      <c r="E6548" s="713">
        <v>97.35</v>
      </c>
    </row>
    <row r="6549" spans="1:5">
      <c r="A6549" s="712">
        <v>90934</v>
      </c>
      <c r="B6549" s="711" t="s">
        <v>7371</v>
      </c>
      <c r="C6549" s="711" t="s">
        <v>281</v>
      </c>
      <c r="D6549" s="711" t="s">
        <v>5884</v>
      </c>
      <c r="E6549" s="713">
        <v>106.95</v>
      </c>
    </row>
    <row r="6550" spans="1:5">
      <c r="A6550" s="712">
        <v>90940</v>
      </c>
      <c r="B6550" s="711" t="s">
        <v>7372</v>
      </c>
      <c r="C6550" s="711" t="s">
        <v>281</v>
      </c>
      <c r="D6550" s="711" t="s">
        <v>5884</v>
      </c>
      <c r="E6550" s="713">
        <v>59.02</v>
      </c>
    </row>
    <row r="6551" spans="1:5">
      <c r="A6551" s="712">
        <v>90942</v>
      </c>
      <c r="B6551" s="711" t="s">
        <v>7373</v>
      </c>
      <c r="C6551" s="711" t="s">
        <v>281</v>
      </c>
      <c r="D6551" s="711" t="s">
        <v>5884</v>
      </c>
      <c r="E6551" s="713">
        <v>64.98</v>
      </c>
    </row>
    <row r="6552" spans="1:5">
      <c r="A6552" s="712">
        <v>90943</v>
      </c>
      <c r="B6552" s="711" t="s">
        <v>7374</v>
      </c>
      <c r="C6552" s="711" t="s">
        <v>281</v>
      </c>
      <c r="D6552" s="711" t="s">
        <v>5884</v>
      </c>
      <c r="E6552" s="713">
        <v>104.75</v>
      </c>
    </row>
    <row r="6553" spans="1:5">
      <c r="A6553" s="712">
        <v>90944</v>
      </c>
      <c r="B6553" s="711" t="s">
        <v>7375</v>
      </c>
      <c r="C6553" s="711" t="s">
        <v>281</v>
      </c>
      <c r="D6553" s="711" t="s">
        <v>5884</v>
      </c>
      <c r="E6553" s="713">
        <v>115.21</v>
      </c>
    </row>
    <row r="6554" spans="1:5">
      <c r="A6554" s="712">
        <v>90950</v>
      </c>
      <c r="B6554" s="711" t="s">
        <v>7376</v>
      </c>
      <c r="C6554" s="711" t="s">
        <v>281</v>
      </c>
      <c r="D6554" s="711" t="s">
        <v>5884</v>
      </c>
      <c r="E6554" s="713">
        <v>65.709999999999994</v>
      </c>
    </row>
    <row r="6555" spans="1:5">
      <c r="A6555" s="712">
        <v>90952</v>
      </c>
      <c r="B6555" s="711" t="s">
        <v>7377</v>
      </c>
      <c r="C6555" s="711" t="s">
        <v>281</v>
      </c>
      <c r="D6555" s="711" t="s">
        <v>5884</v>
      </c>
      <c r="E6555" s="713">
        <v>72.56</v>
      </c>
    </row>
    <row r="6556" spans="1:5">
      <c r="A6556" s="712">
        <v>90953</v>
      </c>
      <c r="B6556" s="711" t="s">
        <v>7378</v>
      </c>
      <c r="C6556" s="711" t="s">
        <v>281</v>
      </c>
      <c r="D6556" s="711" t="s">
        <v>5884</v>
      </c>
      <c r="E6556" s="713">
        <v>118.29</v>
      </c>
    </row>
    <row r="6557" spans="1:5">
      <c r="A6557" s="712">
        <v>90954</v>
      </c>
      <c r="B6557" s="711" t="s">
        <v>7379</v>
      </c>
      <c r="C6557" s="711" t="s">
        <v>281</v>
      </c>
      <c r="D6557" s="711" t="s">
        <v>5884</v>
      </c>
      <c r="E6557" s="713">
        <v>130.31</v>
      </c>
    </row>
    <row r="6558" spans="1:5">
      <c r="A6558" s="712">
        <v>94438</v>
      </c>
      <c r="B6558" s="711" t="s">
        <v>5014</v>
      </c>
      <c r="C6558" s="711" t="s">
        <v>281</v>
      </c>
      <c r="D6558" s="711" t="s">
        <v>5884</v>
      </c>
      <c r="E6558" s="713">
        <v>35.29</v>
      </c>
    </row>
    <row r="6559" spans="1:5">
      <c r="A6559" s="712">
        <v>94439</v>
      </c>
      <c r="B6559" s="711" t="s">
        <v>5015</v>
      </c>
      <c r="C6559" s="711" t="s">
        <v>281</v>
      </c>
      <c r="D6559" s="711" t="s">
        <v>5884</v>
      </c>
      <c r="E6559" s="713">
        <v>39.33</v>
      </c>
    </row>
    <row r="6560" spans="1:5">
      <c r="A6560" s="712">
        <v>94779</v>
      </c>
      <c r="B6560" s="711" t="s">
        <v>5016</v>
      </c>
      <c r="C6560" s="711" t="s">
        <v>281</v>
      </c>
      <c r="D6560" s="711" t="s">
        <v>5884</v>
      </c>
      <c r="E6560" s="713">
        <v>34.31</v>
      </c>
    </row>
    <row r="6561" spans="1:5">
      <c r="A6561" s="712">
        <v>94782</v>
      </c>
      <c r="B6561" s="711" t="s">
        <v>5017</v>
      </c>
      <c r="C6561" s="711" t="s">
        <v>281</v>
      </c>
      <c r="D6561" s="711" t="s">
        <v>5884</v>
      </c>
      <c r="E6561" s="713">
        <v>38.79</v>
      </c>
    </row>
    <row r="6562" spans="1:5">
      <c r="A6562" s="712">
        <v>101742</v>
      </c>
      <c r="B6562" s="711" t="s">
        <v>7380</v>
      </c>
      <c r="C6562" s="711" t="s">
        <v>585</v>
      </c>
      <c r="D6562" s="711" t="s">
        <v>5884</v>
      </c>
      <c r="E6562" s="713">
        <v>59.76</v>
      </c>
    </row>
    <row r="6563" spans="1:5">
      <c r="A6563" s="712">
        <v>87871</v>
      </c>
      <c r="B6563" s="711" t="s">
        <v>5018</v>
      </c>
      <c r="C6563" s="711" t="s">
        <v>281</v>
      </c>
      <c r="D6563" s="711" t="s">
        <v>5884</v>
      </c>
      <c r="E6563" s="713">
        <v>9.82</v>
      </c>
    </row>
    <row r="6564" spans="1:5">
      <c r="A6564" s="712">
        <v>87872</v>
      </c>
      <c r="B6564" s="711" t="s">
        <v>5019</v>
      </c>
      <c r="C6564" s="711" t="s">
        <v>281</v>
      </c>
      <c r="D6564" s="711" t="s">
        <v>5884</v>
      </c>
      <c r="E6564" s="713">
        <v>9.25</v>
      </c>
    </row>
    <row r="6565" spans="1:5">
      <c r="A6565" s="712">
        <v>87873</v>
      </c>
      <c r="B6565" s="711" t="s">
        <v>5020</v>
      </c>
      <c r="C6565" s="711" t="s">
        <v>281</v>
      </c>
      <c r="D6565" s="711" t="s">
        <v>5884</v>
      </c>
      <c r="E6565" s="713">
        <v>4.7</v>
      </c>
    </row>
    <row r="6566" spans="1:5">
      <c r="A6566" s="712">
        <v>87874</v>
      </c>
      <c r="B6566" s="711" t="s">
        <v>5021</v>
      </c>
      <c r="C6566" s="711" t="s">
        <v>281</v>
      </c>
      <c r="D6566" s="711" t="s">
        <v>5884</v>
      </c>
      <c r="E6566" s="713">
        <v>4.57</v>
      </c>
    </row>
    <row r="6567" spans="1:5">
      <c r="A6567" s="712">
        <v>87876</v>
      </c>
      <c r="B6567" s="711" t="s">
        <v>5022</v>
      </c>
      <c r="C6567" s="711" t="s">
        <v>281</v>
      </c>
      <c r="D6567" s="711" t="s">
        <v>5884</v>
      </c>
      <c r="E6567" s="713">
        <v>5.69</v>
      </c>
    </row>
    <row r="6568" spans="1:5">
      <c r="A6568" s="712">
        <v>87877</v>
      </c>
      <c r="B6568" s="711" t="s">
        <v>5023</v>
      </c>
      <c r="C6568" s="711" t="s">
        <v>281</v>
      </c>
      <c r="D6568" s="711" t="s">
        <v>5884</v>
      </c>
      <c r="E6568" s="713">
        <v>5.41</v>
      </c>
    </row>
    <row r="6569" spans="1:5">
      <c r="A6569" s="712">
        <v>87878</v>
      </c>
      <c r="B6569" s="711" t="s">
        <v>5024</v>
      </c>
      <c r="C6569" s="711" t="s">
        <v>281</v>
      </c>
      <c r="D6569" s="711" t="s">
        <v>5884</v>
      </c>
      <c r="E6569" s="713">
        <v>3.61</v>
      </c>
    </row>
    <row r="6570" spans="1:5">
      <c r="A6570" s="712">
        <v>87879</v>
      </c>
      <c r="B6570" s="711" t="s">
        <v>5025</v>
      </c>
      <c r="C6570" s="711" t="s">
        <v>281</v>
      </c>
      <c r="D6570" s="711" t="s">
        <v>5884</v>
      </c>
      <c r="E6570" s="713">
        <v>3.2</v>
      </c>
    </row>
    <row r="6571" spans="1:5">
      <c r="A6571" s="712">
        <v>87881</v>
      </c>
      <c r="B6571" s="711" t="s">
        <v>5026</v>
      </c>
      <c r="C6571" s="711" t="s">
        <v>281</v>
      </c>
      <c r="D6571" s="711" t="s">
        <v>5884</v>
      </c>
      <c r="E6571" s="713">
        <v>4.6100000000000003</v>
      </c>
    </row>
    <row r="6572" spans="1:5">
      <c r="A6572" s="712">
        <v>87882</v>
      </c>
      <c r="B6572" s="711" t="s">
        <v>5027</v>
      </c>
      <c r="C6572" s="711" t="s">
        <v>281</v>
      </c>
      <c r="D6572" s="711" t="s">
        <v>5884</v>
      </c>
      <c r="E6572" s="713">
        <v>4.4800000000000004</v>
      </c>
    </row>
    <row r="6573" spans="1:5">
      <c r="A6573" s="712">
        <v>87884</v>
      </c>
      <c r="B6573" s="711" t="s">
        <v>5028</v>
      </c>
      <c r="C6573" s="711" t="s">
        <v>281</v>
      </c>
      <c r="D6573" s="711" t="s">
        <v>5884</v>
      </c>
      <c r="E6573" s="713">
        <v>5.6</v>
      </c>
    </row>
    <row r="6574" spans="1:5">
      <c r="A6574" s="712">
        <v>87885</v>
      </c>
      <c r="B6574" s="711" t="s">
        <v>5029</v>
      </c>
      <c r="C6574" s="711" t="s">
        <v>281</v>
      </c>
      <c r="D6574" s="711" t="s">
        <v>5884</v>
      </c>
      <c r="E6574" s="713">
        <v>5.32</v>
      </c>
    </row>
    <row r="6575" spans="1:5">
      <c r="A6575" s="712">
        <v>87886</v>
      </c>
      <c r="B6575" s="711" t="s">
        <v>5030</v>
      </c>
      <c r="C6575" s="711" t="s">
        <v>281</v>
      </c>
      <c r="D6575" s="711" t="s">
        <v>5884</v>
      </c>
      <c r="E6575" s="713">
        <v>15.26</v>
      </c>
    </row>
    <row r="6576" spans="1:5">
      <c r="A6576" s="712">
        <v>87887</v>
      </c>
      <c r="B6576" s="711" t="s">
        <v>5031</v>
      </c>
      <c r="C6576" s="711" t="s">
        <v>281</v>
      </c>
      <c r="D6576" s="711" t="s">
        <v>5884</v>
      </c>
      <c r="E6576" s="713">
        <v>14.69</v>
      </c>
    </row>
    <row r="6577" spans="1:5">
      <c r="A6577" s="712">
        <v>87888</v>
      </c>
      <c r="B6577" s="711" t="s">
        <v>5032</v>
      </c>
      <c r="C6577" s="711" t="s">
        <v>281</v>
      </c>
      <c r="D6577" s="711" t="s">
        <v>5884</v>
      </c>
      <c r="E6577" s="713">
        <v>5.85</v>
      </c>
    </row>
    <row r="6578" spans="1:5">
      <c r="A6578" s="712">
        <v>87889</v>
      </c>
      <c r="B6578" s="711" t="s">
        <v>5033</v>
      </c>
      <c r="C6578" s="711" t="s">
        <v>281</v>
      </c>
      <c r="D6578" s="711" t="s">
        <v>5884</v>
      </c>
      <c r="E6578" s="713">
        <v>5.72</v>
      </c>
    </row>
    <row r="6579" spans="1:5">
      <c r="A6579" s="712">
        <v>87891</v>
      </c>
      <c r="B6579" s="711" t="s">
        <v>5034</v>
      </c>
      <c r="C6579" s="711" t="s">
        <v>281</v>
      </c>
      <c r="D6579" s="711" t="s">
        <v>5884</v>
      </c>
      <c r="E6579" s="713">
        <v>6.84</v>
      </c>
    </row>
    <row r="6580" spans="1:5">
      <c r="A6580" s="712">
        <v>87892</v>
      </c>
      <c r="B6580" s="711" t="s">
        <v>5035</v>
      </c>
      <c r="C6580" s="711" t="s">
        <v>281</v>
      </c>
      <c r="D6580" s="711" t="s">
        <v>5884</v>
      </c>
      <c r="E6580" s="713">
        <v>6.56</v>
      </c>
    </row>
    <row r="6581" spans="1:5">
      <c r="A6581" s="712">
        <v>87893</v>
      </c>
      <c r="B6581" s="711" t="s">
        <v>5036</v>
      </c>
      <c r="C6581" s="711" t="s">
        <v>281</v>
      </c>
      <c r="D6581" s="711" t="s">
        <v>5884</v>
      </c>
      <c r="E6581" s="713">
        <v>5.59</v>
      </c>
    </row>
    <row r="6582" spans="1:5">
      <c r="A6582" s="712">
        <v>87894</v>
      </c>
      <c r="B6582" s="711" t="s">
        <v>7381</v>
      </c>
      <c r="C6582" s="711" t="s">
        <v>281</v>
      </c>
      <c r="D6582" s="711" t="s">
        <v>5884</v>
      </c>
      <c r="E6582" s="713">
        <v>5.18</v>
      </c>
    </row>
    <row r="6583" spans="1:5">
      <c r="A6583" s="712">
        <v>87896</v>
      </c>
      <c r="B6583" s="711" t="s">
        <v>5037</v>
      </c>
      <c r="C6583" s="711" t="s">
        <v>281</v>
      </c>
      <c r="D6583" s="711" t="s">
        <v>5883</v>
      </c>
      <c r="E6583" s="713">
        <v>5.0999999999999996</v>
      </c>
    </row>
    <row r="6584" spans="1:5">
      <c r="A6584" s="712">
        <v>87897</v>
      </c>
      <c r="B6584" s="711" t="s">
        <v>5038</v>
      </c>
      <c r="C6584" s="711" t="s">
        <v>281</v>
      </c>
      <c r="D6584" s="711" t="s">
        <v>5883</v>
      </c>
      <c r="E6584" s="713">
        <v>4.6900000000000004</v>
      </c>
    </row>
    <row r="6585" spans="1:5">
      <c r="A6585" s="712">
        <v>87899</v>
      </c>
      <c r="B6585" s="711" t="s">
        <v>5039</v>
      </c>
      <c r="C6585" s="711" t="s">
        <v>281</v>
      </c>
      <c r="D6585" s="711" t="s">
        <v>5884</v>
      </c>
      <c r="E6585" s="713">
        <v>6.86</v>
      </c>
    </row>
    <row r="6586" spans="1:5">
      <c r="A6586" s="712">
        <v>87900</v>
      </c>
      <c r="B6586" s="711" t="s">
        <v>5040</v>
      </c>
      <c r="C6586" s="711" t="s">
        <v>281</v>
      </c>
      <c r="D6586" s="711" t="s">
        <v>5884</v>
      </c>
      <c r="E6586" s="713">
        <v>6.73</v>
      </c>
    </row>
    <row r="6587" spans="1:5">
      <c r="A6587" s="712">
        <v>87902</v>
      </c>
      <c r="B6587" s="711" t="s">
        <v>5041</v>
      </c>
      <c r="C6587" s="711" t="s">
        <v>281</v>
      </c>
      <c r="D6587" s="711" t="s">
        <v>5884</v>
      </c>
      <c r="E6587" s="713">
        <v>7.85</v>
      </c>
    </row>
    <row r="6588" spans="1:5">
      <c r="A6588" s="712">
        <v>87903</v>
      </c>
      <c r="B6588" s="711" t="s">
        <v>5042</v>
      </c>
      <c r="C6588" s="711" t="s">
        <v>281</v>
      </c>
      <c r="D6588" s="711" t="s">
        <v>5884</v>
      </c>
      <c r="E6588" s="713">
        <v>7.57</v>
      </c>
    </row>
    <row r="6589" spans="1:5">
      <c r="A6589" s="712">
        <v>87904</v>
      </c>
      <c r="B6589" s="711" t="s">
        <v>5043</v>
      </c>
      <c r="C6589" s="711" t="s">
        <v>281</v>
      </c>
      <c r="D6589" s="711" t="s">
        <v>5884</v>
      </c>
      <c r="E6589" s="713">
        <v>7.28</v>
      </c>
    </row>
    <row r="6590" spans="1:5">
      <c r="A6590" s="712">
        <v>87905</v>
      </c>
      <c r="B6590" s="711" t="s">
        <v>5044</v>
      </c>
      <c r="C6590" s="711" t="s">
        <v>281</v>
      </c>
      <c r="D6590" s="711" t="s">
        <v>5884</v>
      </c>
      <c r="E6590" s="713">
        <v>6.87</v>
      </c>
    </row>
    <row r="6591" spans="1:5">
      <c r="A6591" s="712">
        <v>87907</v>
      </c>
      <c r="B6591" s="711" t="s">
        <v>5045</v>
      </c>
      <c r="C6591" s="711" t="s">
        <v>281</v>
      </c>
      <c r="D6591" s="711" t="s">
        <v>5883</v>
      </c>
      <c r="E6591" s="713">
        <v>6.57</v>
      </c>
    </row>
    <row r="6592" spans="1:5">
      <c r="A6592" s="712">
        <v>87908</v>
      </c>
      <c r="B6592" s="711" t="s">
        <v>5046</v>
      </c>
      <c r="C6592" s="711" t="s">
        <v>281</v>
      </c>
      <c r="D6592" s="711" t="s">
        <v>5883</v>
      </c>
      <c r="E6592" s="713">
        <v>6.16</v>
      </c>
    </row>
    <row r="6593" spans="1:5">
      <c r="A6593" s="712">
        <v>87910</v>
      </c>
      <c r="B6593" s="711" t="s">
        <v>5047</v>
      </c>
      <c r="C6593" s="711" t="s">
        <v>281</v>
      </c>
      <c r="D6593" s="711" t="s">
        <v>5884</v>
      </c>
      <c r="E6593" s="713">
        <v>15.03</v>
      </c>
    </row>
    <row r="6594" spans="1:5">
      <c r="A6594" s="712">
        <v>87911</v>
      </c>
      <c r="B6594" s="711" t="s">
        <v>5048</v>
      </c>
      <c r="C6594" s="711" t="s">
        <v>281</v>
      </c>
      <c r="D6594" s="711" t="s">
        <v>5884</v>
      </c>
      <c r="E6594" s="713">
        <v>14.46</v>
      </c>
    </row>
    <row r="6595" spans="1:5">
      <c r="A6595" s="712">
        <v>87411</v>
      </c>
      <c r="B6595" s="711" t="s">
        <v>5049</v>
      </c>
      <c r="C6595" s="711" t="s">
        <v>281</v>
      </c>
      <c r="D6595" s="711" t="s">
        <v>5884</v>
      </c>
      <c r="E6595" s="713">
        <v>10.43</v>
      </c>
    </row>
    <row r="6596" spans="1:5">
      <c r="A6596" s="712">
        <v>87412</v>
      </c>
      <c r="B6596" s="711" t="s">
        <v>5050</v>
      </c>
      <c r="C6596" s="711" t="s">
        <v>281</v>
      </c>
      <c r="D6596" s="711" t="s">
        <v>5884</v>
      </c>
      <c r="E6596" s="713">
        <v>15.99</v>
      </c>
    </row>
    <row r="6597" spans="1:5">
      <c r="A6597" s="712">
        <v>87413</v>
      </c>
      <c r="B6597" s="711" t="s">
        <v>5051</v>
      </c>
      <c r="C6597" s="711" t="s">
        <v>281</v>
      </c>
      <c r="D6597" s="711" t="s">
        <v>5884</v>
      </c>
      <c r="E6597" s="713">
        <v>19.16</v>
      </c>
    </row>
    <row r="6598" spans="1:5">
      <c r="A6598" s="712">
        <v>87414</v>
      </c>
      <c r="B6598" s="711" t="s">
        <v>5052</v>
      </c>
      <c r="C6598" s="711" t="s">
        <v>281</v>
      </c>
      <c r="D6598" s="711" t="s">
        <v>5884</v>
      </c>
      <c r="E6598" s="713">
        <v>14.74</v>
      </c>
    </row>
    <row r="6599" spans="1:5">
      <c r="A6599" s="712">
        <v>87415</v>
      </c>
      <c r="B6599" s="711" t="s">
        <v>5053</v>
      </c>
      <c r="C6599" s="711" t="s">
        <v>281</v>
      </c>
      <c r="D6599" s="711" t="s">
        <v>5884</v>
      </c>
      <c r="E6599" s="713">
        <v>20.14</v>
      </c>
    </row>
    <row r="6600" spans="1:5">
      <c r="A6600" s="712">
        <v>87416</v>
      </c>
      <c r="B6600" s="711" t="s">
        <v>5054</v>
      </c>
      <c r="C6600" s="711" t="s">
        <v>281</v>
      </c>
      <c r="D6600" s="711" t="s">
        <v>5884</v>
      </c>
      <c r="E6600" s="713">
        <v>23.52</v>
      </c>
    </row>
    <row r="6601" spans="1:5">
      <c r="A6601" s="712">
        <v>87417</v>
      </c>
      <c r="B6601" s="711" t="s">
        <v>5055</v>
      </c>
      <c r="C6601" s="711" t="s">
        <v>281</v>
      </c>
      <c r="D6601" s="711" t="s">
        <v>5884</v>
      </c>
      <c r="E6601" s="713">
        <v>11.22</v>
      </c>
    </row>
    <row r="6602" spans="1:5">
      <c r="A6602" s="712">
        <v>87418</v>
      </c>
      <c r="B6602" s="711" t="s">
        <v>5056</v>
      </c>
      <c r="C6602" s="711" t="s">
        <v>281</v>
      </c>
      <c r="D6602" s="711" t="s">
        <v>5884</v>
      </c>
      <c r="E6602" s="713">
        <v>11.63</v>
      </c>
    </row>
    <row r="6603" spans="1:5">
      <c r="A6603" s="712">
        <v>87419</v>
      </c>
      <c r="B6603" s="711" t="s">
        <v>5057</v>
      </c>
      <c r="C6603" s="711" t="s">
        <v>281</v>
      </c>
      <c r="D6603" s="711" t="s">
        <v>5884</v>
      </c>
      <c r="E6603" s="713">
        <v>12.82</v>
      </c>
    </row>
    <row r="6604" spans="1:5">
      <c r="A6604" s="712">
        <v>87420</v>
      </c>
      <c r="B6604" s="711" t="s">
        <v>5058</v>
      </c>
      <c r="C6604" s="711" t="s">
        <v>281</v>
      </c>
      <c r="D6604" s="711" t="s">
        <v>5884</v>
      </c>
      <c r="E6604" s="713">
        <v>16.14</v>
      </c>
    </row>
    <row r="6605" spans="1:5">
      <c r="A6605" s="712">
        <v>87421</v>
      </c>
      <c r="B6605" s="711" t="s">
        <v>5059</v>
      </c>
      <c r="C6605" s="711" t="s">
        <v>281</v>
      </c>
      <c r="D6605" s="711" t="s">
        <v>5884</v>
      </c>
      <c r="E6605" s="713">
        <v>16.559999999999999</v>
      </c>
    </row>
    <row r="6606" spans="1:5">
      <c r="A6606" s="712">
        <v>87422</v>
      </c>
      <c r="B6606" s="711" t="s">
        <v>5060</v>
      </c>
      <c r="C6606" s="711" t="s">
        <v>281</v>
      </c>
      <c r="D6606" s="711" t="s">
        <v>5884</v>
      </c>
      <c r="E6606" s="713">
        <v>17.760000000000002</v>
      </c>
    </row>
    <row r="6607" spans="1:5">
      <c r="A6607" s="712">
        <v>87423</v>
      </c>
      <c r="B6607" s="711" t="s">
        <v>5061</v>
      </c>
      <c r="C6607" s="711" t="s">
        <v>281</v>
      </c>
      <c r="D6607" s="711" t="s">
        <v>5884</v>
      </c>
      <c r="E6607" s="713">
        <v>22.89</v>
      </c>
    </row>
    <row r="6608" spans="1:5">
      <c r="A6608" s="712">
        <v>87424</v>
      </c>
      <c r="B6608" s="711" t="s">
        <v>5062</v>
      </c>
      <c r="C6608" s="711" t="s">
        <v>281</v>
      </c>
      <c r="D6608" s="711" t="s">
        <v>5884</v>
      </c>
      <c r="E6608" s="713">
        <v>23.52</v>
      </c>
    </row>
    <row r="6609" spans="1:5">
      <c r="A6609" s="712">
        <v>87425</v>
      </c>
      <c r="B6609" s="711" t="s">
        <v>5063</v>
      </c>
      <c r="C6609" s="711" t="s">
        <v>281</v>
      </c>
      <c r="D6609" s="711" t="s">
        <v>5884</v>
      </c>
      <c r="E6609" s="713">
        <v>24.5</v>
      </c>
    </row>
    <row r="6610" spans="1:5">
      <c r="A6610" s="712">
        <v>87426</v>
      </c>
      <c r="B6610" s="711" t="s">
        <v>5064</v>
      </c>
      <c r="C6610" s="711" t="s">
        <v>281</v>
      </c>
      <c r="D6610" s="711" t="s">
        <v>5884</v>
      </c>
      <c r="E6610" s="713">
        <v>26.3</v>
      </c>
    </row>
    <row r="6611" spans="1:5">
      <c r="A6611" s="712">
        <v>87427</v>
      </c>
      <c r="B6611" s="711" t="s">
        <v>5065</v>
      </c>
      <c r="C6611" s="711" t="s">
        <v>281</v>
      </c>
      <c r="D6611" s="711" t="s">
        <v>5884</v>
      </c>
      <c r="E6611" s="713">
        <v>26.92</v>
      </c>
    </row>
    <row r="6612" spans="1:5">
      <c r="A6612" s="712">
        <v>87428</v>
      </c>
      <c r="B6612" s="711" t="s">
        <v>5066</v>
      </c>
      <c r="C6612" s="711" t="s">
        <v>281</v>
      </c>
      <c r="D6612" s="711" t="s">
        <v>5884</v>
      </c>
      <c r="E6612" s="713">
        <v>27.91</v>
      </c>
    </row>
    <row r="6613" spans="1:5">
      <c r="A6613" s="712">
        <v>87429</v>
      </c>
      <c r="B6613" s="711" t="s">
        <v>5067</v>
      </c>
      <c r="C6613" s="711" t="s">
        <v>281</v>
      </c>
      <c r="D6613" s="711" t="s">
        <v>5884</v>
      </c>
      <c r="E6613" s="713">
        <v>14.56</v>
      </c>
    </row>
    <row r="6614" spans="1:5">
      <c r="A6614" s="712">
        <v>87430</v>
      </c>
      <c r="B6614" s="711" t="s">
        <v>5068</v>
      </c>
      <c r="C6614" s="711" t="s">
        <v>281</v>
      </c>
      <c r="D6614" s="711" t="s">
        <v>5884</v>
      </c>
      <c r="E6614" s="713">
        <v>14.97</v>
      </c>
    </row>
    <row r="6615" spans="1:5">
      <c r="A6615" s="712">
        <v>87431</v>
      </c>
      <c r="B6615" s="711" t="s">
        <v>5069</v>
      </c>
      <c r="C6615" s="711" t="s">
        <v>281</v>
      </c>
      <c r="D6615" s="711" t="s">
        <v>5884</v>
      </c>
      <c r="E6615" s="713">
        <v>15.18</v>
      </c>
    </row>
    <row r="6616" spans="1:5">
      <c r="A6616" s="712">
        <v>87432</v>
      </c>
      <c r="B6616" s="711" t="s">
        <v>5070</v>
      </c>
      <c r="C6616" s="711" t="s">
        <v>281</v>
      </c>
      <c r="D6616" s="711" t="s">
        <v>5884</v>
      </c>
      <c r="E6616" s="713">
        <v>20.67</v>
      </c>
    </row>
    <row r="6617" spans="1:5">
      <c r="A6617" s="712">
        <v>87433</v>
      </c>
      <c r="B6617" s="711" t="s">
        <v>5071</v>
      </c>
      <c r="C6617" s="711" t="s">
        <v>281</v>
      </c>
      <c r="D6617" s="711" t="s">
        <v>5884</v>
      </c>
      <c r="E6617" s="713">
        <v>21.5</v>
      </c>
    </row>
    <row r="6618" spans="1:5">
      <c r="A6618" s="712">
        <v>87434</v>
      </c>
      <c r="B6618" s="711" t="s">
        <v>5072</v>
      </c>
      <c r="C6618" s="711" t="s">
        <v>281</v>
      </c>
      <c r="D6618" s="711" t="s">
        <v>5884</v>
      </c>
      <c r="E6618" s="713">
        <v>22.07</v>
      </c>
    </row>
    <row r="6619" spans="1:5">
      <c r="A6619" s="712">
        <v>87435</v>
      </c>
      <c r="B6619" s="711" t="s">
        <v>5073</v>
      </c>
      <c r="C6619" s="711" t="s">
        <v>281</v>
      </c>
      <c r="D6619" s="711" t="s">
        <v>5884</v>
      </c>
      <c r="E6619" s="713">
        <v>23.27</v>
      </c>
    </row>
    <row r="6620" spans="1:5">
      <c r="A6620" s="712">
        <v>87436</v>
      </c>
      <c r="B6620" s="711" t="s">
        <v>5074</v>
      </c>
      <c r="C6620" s="711" t="s">
        <v>281</v>
      </c>
      <c r="D6620" s="711" t="s">
        <v>5884</v>
      </c>
      <c r="E6620" s="713">
        <v>24.67</v>
      </c>
    </row>
    <row r="6621" spans="1:5">
      <c r="A6621" s="712">
        <v>87437</v>
      </c>
      <c r="B6621" s="711" t="s">
        <v>5075</v>
      </c>
      <c r="C6621" s="711" t="s">
        <v>281</v>
      </c>
      <c r="D6621" s="711" t="s">
        <v>5884</v>
      </c>
      <c r="E6621" s="713">
        <v>25.66</v>
      </c>
    </row>
    <row r="6622" spans="1:5">
      <c r="A6622" s="712">
        <v>87438</v>
      </c>
      <c r="B6622" s="711" t="s">
        <v>5076</v>
      </c>
      <c r="C6622" s="711" t="s">
        <v>281</v>
      </c>
      <c r="D6622" s="711" t="s">
        <v>5884</v>
      </c>
      <c r="E6622" s="713">
        <v>28.55</v>
      </c>
    </row>
    <row r="6623" spans="1:5">
      <c r="A6623" s="712">
        <v>87439</v>
      </c>
      <c r="B6623" s="711" t="s">
        <v>5077</v>
      </c>
      <c r="C6623" s="711" t="s">
        <v>281</v>
      </c>
      <c r="D6623" s="711" t="s">
        <v>5884</v>
      </c>
      <c r="E6623" s="713">
        <v>30.33</v>
      </c>
    </row>
    <row r="6624" spans="1:5">
      <c r="A6624" s="712">
        <v>87440</v>
      </c>
      <c r="B6624" s="711" t="s">
        <v>5078</v>
      </c>
      <c r="C6624" s="711" t="s">
        <v>281</v>
      </c>
      <c r="D6624" s="711" t="s">
        <v>5884</v>
      </c>
      <c r="E6624" s="713">
        <v>31.16</v>
      </c>
    </row>
    <row r="6625" spans="1:5">
      <c r="A6625" s="712">
        <v>87527</v>
      </c>
      <c r="B6625" s="711" t="s">
        <v>7382</v>
      </c>
      <c r="C6625" s="711" t="s">
        <v>281</v>
      </c>
      <c r="D6625" s="711" t="s">
        <v>5884</v>
      </c>
      <c r="E6625" s="713">
        <v>31.22</v>
      </c>
    </row>
    <row r="6626" spans="1:5">
      <c r="A6626" s="712">
        <v>87528</v>
      </c>
      <c r="B6626" s="711" t="s">
        <v>7383</v>
      </c>
      <c r="C6626" s="711" t="s">
        <v>281</v>
      </c>
      <c r="D6626" s="711" t="s">
        <v>5884</v>
      </c>
      <c r="E6626" s="713">
        <v>34.770000000000003</v>
      </c>
    </row>
    <row r="6627" spans="1:5">
      <c r="A6627" s="712">
        <v>87529</v>
      </c>
      <c r="B6627" s="711" t="s">
        <v>5079</v>
      </c>
      <c r="C6627" s="711" t="s">
        <v>281</v>
      </c>
      <c r="D6627" s="711" t="s">
        <v>5884</v>
      </c>
      <c r="E6627" s="713">
        <v>28.31</v>
      </c>
    </row>
    <row r="6628" spans="1:5">
      <c r="A6628" s="712">
        <v>87530</v>
      </c>
      <c r="B6628" s="711" t="s">
        <v>5080</v>
      </c>
      <c r="C6628" s="711" t="s">
        <v>281</v>
      </c>
      <c r="D6628" s="711" t="s">
        <v>5884</v>
      </c>
      <c r="E6628" s="713">
        <v>31.86</v>
      </c>
    </row>
    <row r="6629" spans="1:5">
      <c r="A6629" s="712">
        <v>87531</v>
      </c>
      <c r="B6629" s="711" t="s">
        <v>7384</v>
      </c>
      <c r="C6629" s="711" t="s">
        <v>281</v>
      </c>
      <c r="D6629" s="711" t="s">
        <v>5884</v>
      </c>
      <c r="E6629" s="713">
        <v>27.26</v>
      </c>
    </row>
    <row r="6630" spans="1:5">
      <c r="A6630" s="712">
        <v>87532</v>
      </c>
      <c r="B6630" s="711" t="s">
        <v>7385</v>
      </c>
      <c r="C6630" s="711" t="s">
        <v>281</v>
      </c>
      <c r="D6630" s="711" t="s">
        <v>5884</v>
      </c>
      <c r="E6630" s="713">
        <v>30.81</v>
      </c>
    </row>
    <row r="6631" spans="1:5">
      <c r="A6631" s="712">
        <v>87535</v>
      </c>
      <c r="B6631" s="711" t="s">
        <v>7386</v>
      </c>
      <c r="C6631" s="711" t="s">
        <v>281</v>
      </c>
      <c r="D6631" s="711" t="s">
        <v>5884</v>
      </c>
      <c r="E6631" s="713">
        <v>24.35</v>
      </c>
    </row>
    <row r="6632" spans="1:5">
      <c r="A6632" s="712">
        <v>87536</v>
      </c>
      <c r="B6632" s="711" t="s">
        <v>7387</v>
      </c>
      <c r="C6632" s="711" t="s">
        <v>281</v>
      </c>
      <c r="D6632" s="711" t="s">
        <v>5884</v>
      </c>
      <c r="E6632" s="713">
        <v>27.9</v>
      </c>
    </row>
    <row r="6633" spans="1:5">
      <c r="A6633" s="712">
        <v>87537</v>
      </c>
      <c r="B6633" s="711" t="s">
        <v>7388</v>
      </c>
      <c r="C6633" s="711" t="s">
        <v>281</v>
      </c>
      <c r="D6633" s="711" t="s">
        <v>5884</v>
      </c>
      <c r="E6633" s="713">
        <v>49.93</v>
      </c>
    </row>
    <row r="6634" spans="1:5">
      <c r="A6634" s="712">
        <v>87538</v>
      </c>
      <c r="B6634" s="711" t="s">
        <v>7389</v>
      </c>
      <c r="C6634" s="711" t="s">
        <v>281</v>
      </c>
      <c r="D6634" s="711" t="s">
        <v>5884</v>
      </c>
      <c r="E6634" s="713">
        <v>47.41</v>
      </c>
    </row>
    <row r="6635" spans="1:5">
      <c r="A6635" s="712">
        <v>87539</v>
      </c>
      <c r="B6635" s="711" t="s">
        <v>7390</v>
      </c>
      <c r="C6635" s="711" t="s">
        <v>281</v>
      </c>
      <c r="D6635" s="711" t="s">
        <v>5884</v>
      </c>
      <c r="E6635" s="713">
        <v>46.52</v>
      </c>
    </row>
    <row r="6636" spans="1:5">
      <c r="A6636" s="712">
        <v>87541</v>
      </c>
      <c r="B6636" s="711" t="s">
        <v>7391</v>
      </c>
      <c r="C6636" s="711" t="s">
        <v>281</v>
      </c>
      <c r="D6636" s="711" t="s">
        <v>5884</v>
      </c>
      <c r="E6636" s="713">
        <v>44.01</v>
      </c>
    </row>
    <row r="6637" spans="1:5">
      <c r="A6637" s="712">
        <v>87543</v>
      </c>
      <c r="B6637" s="711" t="s">
        <v>7392</v>
      </c>
      <c r="C6637" s="711" t="s">
        <v>281</v>
      </c>
      <c r="D6637" s="711" t="s">
        <v>5884</v>
      </c>
      <c r="E6637" s="713">
        <v>15.87</v>
      </c>
    </row>
    <row r="6638" spans="1:5">
      <c r="A6638" s="712">
        <v>87545</v>
      </c>
      <c r="B6638" s="711" t="s">
        <v>7393</v>
      </c>
      <c r="C6638" s="711" t="s">
        <v>281</v>
      </c>
      <c r="D6638" s="711" t="s">
        <v>5884</v>
      </c>
      <c r="E6638" s="713">
        <v>21.16</v>
      </c>
    </row>
    <row r="6639" spans="1:5">
      <c r="A6639" s="712">
        <v>87546</v>
      </c>
      <c r="B6639" s="711" t="s">
        <v>7394</v>
      </c>
      <c r="C6639" s="711" t="s">
        <v>281</v>
      </c>
      <c r="D6639" s="711" t="s">
        <v>5884</v>
      </c>
      <c r="E6639" s="713">
        <v>23.17</v>
      </c>
    </row>
    <row r="6640" spans="1:5">
      <c r="A6640" s="712">
        <v>87547</v>
      </c>
      <c r="B6640" s="711" t="s">
        <v>5081</v>
      </c>
      <c r="C6640" s="711" t="s">
        <v>281</v>
      </c>
      <c r="D6640" s="711" t="s">
        <v>5884</v>
      </c>
      <c r="E6640" s="713">
        <v>18.260000000000002</v>
      </c>
    </row>
    <row r="6641" spans="1:5">
      <c r="A6641" s="712">
        <v>87548</v>
      </c>
      <c r="B6641" s="711" t="s">
        <v>5082</v>
      </c>
      <c r="C6641" s="711" t="s">
        <v>281</v>
      </c>
      <c r="D6641" s="711" t="s">
        <v>5884</v>
      </c>
      <c r="E6641" s="713">
        <v>20.27</v>
      </c>
    </row>
    <row r="6642" spans="1:5">
      <c r="A6642" s="712">
        <v>87549</v>
      </c>
      <c r="B6642" s="711" t="s">
        <v>7395</v>
      </c>
      <c r="C6642" s="711" t="s">
        <v>281</v>
      </c>
      <c r="D6642" s="711" t="s">
        <v>5884</v>
      </c>
      <c r="E6642" s="713">
        <v>17.21</v>
      </c>
    </row>
    <row r="6643" spans="1:5">
      <c r="A6643" s="712">
        <v>87550</v>
      </c>
      <c r="B6643" s="711" t="s">
        <v>7396</v>
      </c>
      <c r="C6643" s="711" t="s">
        <v>281</v>
      </c>
      <c r="D6643" s="711" t="s">
        <v>5884</v>
      </c>
      <c r="E6643" s="713">
        <v>19.22</v>
      </c>
    </row>
    <row r="6644" spans="1:5">
      <c r="A6644" s="712">
        <v>87553</v>
      </c>
      <c r="B6644" s="711" t="s">
        <v>7397</v>
      </c>
      <c r="C6644" s="711" t="s">
        <v>281</v>
      </c>
      <c r="D6644" s="711" t="s">
        <v>5884</v>
      </c>
      <c r="E6644" s="713">
        <v>14.29</v>
      </c>
    </row>
    <row r="6645" spans="1:5">
      <c r="A6645" s="712">
        <v>87554</v>
      </c>
      <c r="B6645" s="711" t="s">
        <v>7398</v>
      </c>
      <c r="C6645" s="711" t="s">
        <v>281</v>
      </c>
      <c r="D6645" s="711" t="s">
        <v>5884</v>
      </c>
      <c r="E6645" s="713">
        <v>16.3</v>
      </c>
    </row>
    <row r="6646" spans="1:5">
      <c r="A6646" s="712">
        <v>87555</v>
      </c>
      <c r="B6646" s="711" t="s">
        <v>7399</v>
      </c>
      <c r="C6646" s="711" t="s">
        <v>281</v>
      </c>
      <c r="D6646" s="711" t="s">
        <v>5884</v>
      </c>
      <c r="E6646" s="713">
        <v>30.89</v>
      </c>
    </row>
    <row r="6647" spans="1:5">
      <c r="A6647" s="712">
        <v>87556</v>
      </c>
      <c r="B6647" s="711" t="s">
        <v>7400</v>
      </c>
      <c r="C6647" s="711" t="s">
        <v>281</v>
      </c>
      <c r="D6647" s="711" t="s">
        <v>5884</v>
      </c>
      <c r="E6647" s="713">
        <v>28.38</v>
      </c>
    </row>
    <row r="6648" spans="1:5">
      <c r="A6648" s="712">
        <v>87557</v>
      </c>
      <c r="B6648" s="711" t="s">
        <v>7401</v>
      </c>
      <c r="C6648" s="711" t="s">
        <v>281</v>
      </c>
      <c r="D6648" s="711" t="s">
        <v>5884</v>
      </c>
      <c r="E6648" s="713">
        <v>27.48</v>
      </c>
    </row>
    <row r="6649" spans="1:5">
      <c r="A6649" s="712">
        <v>87559</v>
      </c>
      <c r="B6649" s="711" t="s">
        <v>7402</v>
      </c>
      <c r="C6649" s="711" t="s">
        <v>281</v>
      </c>
      <c r="D6649" s="711" t="s">
        <v>5884</v>
      </c>
      <c r="E6649" s="713">
        <v>24.96</v>
      </c>
    </row>
    <row r="6650" spans="1:5">
      <c r="A6650" s="712">
        <v>87561</v>
      </c>
      <c r="B6650" s="711" t="s">
        <v>7403</v>
      </c>
      <c r="C6650" s="711" t="s">
        <v>281</v>
      </c>
      <c r="D6650" s="711" t="s">
        <v>5884</v>
      </c>
      <c r="E6650" s="713">
        <v>27.7</v>
      </c>
    </row>
    <row r="6651" spans="1:5">
      <c r="A6651" s="712">
        <v>87775</v>
      </c>
      <c r="B6651" s="711" t="s">
        <v>5083</v>
      </c>
      <c r="C6651" s="711" t="s">
        <v>281</v>
      </c>
      <c r="D6651" s="711" t="s">
        <v>5884</v>
      </c>
      <c r="E6651" s="713">
        <v>44.21</v>
      </c>
    </row>
    <row r="6652" spans="1:5">
      <c r="A6652" s="712">
        <v>87777</v>
      </c>
      <c r="B6652" s="711" t="s">
        <v>5084</v>
      </c>
      <c r="C6652" s="711" t="s">
        <v>281</v>
      </c>
      <c r="D6652" s="711" t="s">
        <v>5884</v>
      </c>
      <c r="E6652" s="713">
        <v>47.17</v>
      </c>
    </row>
    <row r="6653" spans="1:5">
      <c r="A6653" s="712">
        <v>87778</v>
      </c>
      <c r="B6653" s="711" t="s">
        <v>7404</v>
      </c>
      <c r="C6653" s="711" t="s">
        <v>281</v>
      </c>
      <c r="D6653" s="711" t="s">
        <v>5884</v>
      </c>
      <c r="E6653" s="713">
        <v>57.66</v>
      </c>
    </row>
    <row r="6654" spans="1:5">
      <c r="A6654" s="712">
        <v>87779</v>
      </c>
      <c r="B6654" s="711" t="s">
        <v>5085</v>
      </c>
      <c r="C6654" s="711" t="s">
        <v>281</v>
      </c>
      <c r="D6654" s="711" t="s">
        <v>5884</v>
      </c>
      <c r="E6654" s="713">
        <v>51.63</v>
      </c>
    </row>
    <row r="6655" spans="1:5">
      <c r="A6655" s="712">
        <v>87781</v>
      </c>
      <c r="B6655" s="711" t="s">
        <v>5086</v>
      </c>
      <c r="C6655" s="711" t="s">
        <v>281</v>
      </c>
      <c r="D6655" s="711" t="s">
        <v>5884</v>
      </c>
      <c r="E6655" s="713">
        <v>55.6</v>
      </c>
    </row>
    <row r="6656" spans="1:5">
      <c r="A6656" s="712">
        <v>87783</v>
      </c>
      <c r="B6656" s="711" t="s">
        <v>7405</v>
      </c>
      <c r="C6656" s="711" t="s">
        <v>281</v>
      </c>
      <c r="D6656" s="711" t="s">
        <v>5884</v>
      </c>
      <c r="E6656" s="713">
        <v>71.290000000000006</v>
      </c>
    </row>
    <row r="6657" spans="1:5">
      <c r="A6657" s="712">
        <v>87784</v>
      </c>
      <c r="B6657" s="711" t="s">
        <v>5087</v>
      </c>
      <c r="C6657" s="711" t="s">
        <v>281</v>
      </c>
      <c r="D6657" s="711" t="s">
        <v>5884</v>
      </c>
      <c r="E6657" s="713">
        <v>59.05</v>
      </c>
    </row>
    <row r="6658" spans="1:5">
      <c r="A6658" s="712">
        <v>87786</v>
      </c>
      <c r="B6658" s="711" t="s">
        <v>5088</v>
      </c>
      <c r="C6658" s="711" t="s">
        <v>281</v>
      </c>
      <c r="D6658" s="711" t="s">
        <v>5884</v>
      </c>
      <c r="E6658" s="713">
        <v>64.040000000000006</v>
      </c>
    </row>
    <row r="6659" spans="1:5">
      <c r="A6659" s="712">
        <v>87787</v>
      </c>
      <c r="B6659" s="711" t="s">
        <v>7406</v>
      </c>
      <c r="C6659" s="711" t="s">
        <v>281</v>
      </c>
      <c r="D6659" s="711" t="s">
        <v>5884</v>
      </c>
      <c r="E6659" s="713">
        <v>84.92</v>
      </c>
    </row>
    <row r="6660" spans="1:5">
      <c r="A6660" s="712">
        <v>87788</v>
      </c>
      <c r="B6660" s="711" t="s">
        <v>5089</v>
      </c>
      <c r="C6660" s="711" t="s">
        <v>281</v>
      </c>
      <c r="D6660" s="711" t="s">
        <v>5884</v>
      </c>
      <c r="E6660" s="713">
        <v>75.52</v>
      </c>
    </row>
    <row r="6661" spans="1:5">
      <c r="A6661" s="712">
        <v>87790</v>
      </c>
      <c r="B6661" s="711" t="s">
        <v>5090</v>
      </c>
      <c r="C6661" s="711" t="s">
        <v>281</v>
      </c>
      <c r="D6661" s="711" t="s">
        <v>5884</v>
      </c>
      <c r="E6661" s="713">
        <v>81.010000000000005</v>
      </c>
    </row>
    <row r="6662" spans="1:5">
      <c r="A6662" s="712">
        <v>87791</v>
      </c>
      <c r="B6662" s="711" t="s">
        <v>7407</v>
      </c>
      <c r="C6662" s="711" t="s">
        <v>281</v>
      </c>
      <c r="D6662" s="711" t="s">
        <v>5884</v>
      </c>
      <c r="E6662" s="713">
        <v>101.17</v>
      </c>
    </row>
    <row r="6663" spans="1:5">
      <c r="A6663" s="712">
        <v>87792</v>
      </c>
      <c r="B6663" s="711" t="s">
        <v>5091</v>
      </c>
      <c r="C6663" s="711" t="s">
        <v>281</v>
      </c>
      <c r="D6663" s="711" t="s">
        <v>5884</v>
      </c>
      <c r="E6663" s="713">
        <v>29.81</v>
      </c>
    </row>
    <row r="6664" spans="1:5">
      <c r="A6664" s="712">
        <v>87794</v>
      </c>
      <c r="B6664" s="711" t="s">
        <v>5092</v>
      </c>
      <c r="C6664" s="711" t="s">
        <v>281</v>
      </c>
      <c r="D6664" s="711" t="s">
        <v>5884</v>
      </c>
      <c r="E6664" s="713">
        <v>32.58</v>
      </c>
    </row>
    <row r="6665" spans="1:5">
      <c r="A6665" s="712">
        <v>87795</v>
      </c>
      <c r="B6665" s="711" t="s">
        <v>7408</v>
      </c>
      <c r="C6665" s="711" t="s">
        <v>281</v>
      </c>
      <c r="D6665" s="711" t="s">
        <v>5884</v>
      </c>
      <c r="E6665" s="713">
        <v>42.06</v>
      </c>
    </row>
    <row r="6666" spans="1:5">
      <c r="A6666" s="712">
        <v>87797</v>
      </c>
      <c r="B6666" s="711" t="s">
        <v>5093</v>
      </c>
      <c r="C6666" s="711" t="s">
        <v>281</v>
      </c>
      <c r="D6666" s="711" t="s">
        <v>5884</v>
      </c>
      <c r="E6666" s="713">
        <v>36.950000000000003</v>
      </c>
    </row>
    <row r="6667" spans="1:5">
      <c r="A6667" s="712">
        <v>87799</v>
      </c>
      <c r="B6667" s="711" t="s">
        <v>5094</v>
      </c>
      <c r="C6667" s="711" t="s">
        <v>281</v>
      </c>
      <c r="D6667" s="711" t="s">
        <v>5884</v>
      </c>
      <c r="E6667" s="713">
        <v>40.659999999999997</v>
      </c>
    </row>
    <row r="6668" spans="1:5">
      <c r="A6668" s="712">
        <v>87800</v>
      </c>
      <c r="B6668" s="711" t="s">
        <v>7409</v>
      </c>
      <c r="C6668" s="711" t="s">
        <v>281</v>
      </c>
      <c r="D6668" s="711" t="s">
        <v>5884</v>
      </c>
      <c r="E6668" s="713">
        <v>54.99</v>
      </c>
    </row>
    <row r="6669" spans="1:5">
      <c r="A6669" s="712">
        <v>87801</v>
      </c>
      <c r="B6669" s="711" t="s">
        <v>5095</v>
      </c>
      <c r="C6669" s="711" t="s">
        <v>281</v>
      </c>
      <c r="D6669" s="711" t="s">
        <v>5884</v>
      </c>
      <c r="E6669" s="713">
        <v>44.08</v>
      </c>
    </row>
    <row r="6670" spans="1:5">
      <c r="A6670" s="712">
        <v>87803</v>
      </c>
      <c r="B6670" s="711" t="s">
        <v>5096</v>
      </c>
      <c r="C6670" s="711" t="s">
        <v>281</v>
      </c>
      <c r="D6670" s="711" t="s">
        <v>5884</v>
      </c>
      <c r="E6670" s="713">
        <v>48.74</v>
      </c>
    </row>
    <row r="6671" spans="1:5">
      <c r="A6671" s="712">
        <v>87804</v>
      </c>
      <c r="B6671" s="711" t="s">
        <v>7410</v>
      </c>
      <c r="C6671" s="711" t="s">
        <v>281</v>
      </c>
      <c r="D6671" s="711" t="s">
        <v>5884</v>
      </c>
      <c r="E6671" s="713">
        <v>67.91</v>
      </c>
    </row>
    <row r="6672" spans="1:5">
      <c r="A6672" s="712">
        <v>87805</v>
      </c>
      <c r="B6672" s="711" t="s">
        <v>5097</v>
      </c>
      <c r="C6672" s="711" t="s">
        <v>281</v>
      </c>
      <c r="D6672" s="711" t="s">
        <v>5884</v>
      </c>
      <c r="E6672" s="713">
        <v>50.57</v>
      </c>
    </row>
    <row r="6673" spans="1:5">
      <c r="A6673" s="712">
        <v>87807</v>
      </c>
      <c r="B6673" s="711" t="s">
        <v>5098</v>
      </c>
      <c r="C6673" s="711" t="s">
        <v>281</v>
      </c>
      <c r="D6673" s="711" t="s">
        <v>5884</v>
      </c>
      <c r="E6673" s="713">
        <v>55.7</v>
      </c>
    </row>
    <row r="6674" spans="1:5">
      <c r="A6674" s="712">
        <v>87808</v>
      </c>
      <c r="B6674" s="711" t="s">
        <v>7411</v>
      </c>
      <c r="C6674" s="711" t="s">
        <v>281</v>
      </c>
      <c r="D6674" s="711" t="s">
        <v>5884</v>
      </c>
      <c r="E6674" s="713">
        <v>74.010000000000005</v>
      </c>
    </row>
    <row r="6675" spans="1:5">
      <c r="A6675" s="712">
        <v>87809</v>
      </c>
      <c r="B6675" s="711" t="s">
        <v>5099</v>
      </c>
      <c r="C6675" s="711" t="s">
        <v>281</v>
      </c>
      <c r="D6675" s="711" t="s">
        <v>5884</v>
      </c>
      <c r="E6675" s="713">
        <v>68.88</v>
      </c>
    </row>
    <row r="6676" spans="1:5">
      <c r="A6676" s="712">
        <v>87811</v>
      </c>
      <c r="B6676" s="711" t="s">
        <v>5100</v>
      </c>
      <c r="C6676" s="711" t="s">
        <v>281</v>
      </c>
      <c r="D6676" s="711" t="s">
        <v>5884</v>
      </c>
      <c r="E6676" s="713">
        <v>71.650000000000006</v>
      </c>
    </row>
    <row r="6677" spans="1:5">
      <c r="A6677" s="712">
        <v>87812</v>
      </c>
      <c r="B6677" s="711" t="s">
        <v>7412</v>
      </c>
      <c r="C6677" s="711" t="s">
        <v>281</v>
      </c>
      <c r="D6677" s="711" t="s">
        <v>5884</v>
      </c>
      <c r="E6677" s="713">
        <v>80.760000000000005</v>
      </c>
    </row>
    <row r="6678" spans="1:5">
      <c r="A6678" s="712">
        <v>87813</v>
      </c>
      <c r="B6678" s="711" t="s">
        <v>5101</v>
      </c>
      <c r="C6678" s="711" t="s">
        <v>281</v>
      </c>
      <c r="D6678" s="711" t="s">
        <v>5884</v>
      </c>
      <c r="E6678" s="713">
        <v>76.02</v>
      </c>
    </row>
    <row r="6679" spans="1:5">
      <c r="A6679" s="712">
        <v>87815</v>
      </c>
      <c r="B6679" s="711" t="s">
        <v>5102</v>
      </c>
      <c r="C6679" s="711" t="s">
        <v>281</v>
      </c>
      <c r="D6679" s="711" t="s">
        <v>5884</v>
      </c>
      <c r="E6679" s="713">
        <v>79.73</v>
      </c>
    </row>
    <row r="6680" spans="1:5">
      <c r="A6680" s="712">
        <v>87816</v>
      </c>
      <c r="B6680" s="711" t="s">
        <v>7413</v>
      </c>
      <c r="C6680" s="711" t="s">
        <v>281</v>
      </c>
      <c r="D6680" s="711" t="s">
        <v>5884</v>
      </c>
      <c r="E6680" s="713">
        <v>93.69</v>
      </c>
    </row>
    <row r="6681" spans="1:5">
      <c r="A6681" s="712">
        <v>87817</v>
      </c>
      <c r="B6681" s="711" t="s">
        <v>5103</v>
      </c>
      <c r="C6681" s="711" t="s">
        <v>281</v>
      </c>
      <c r="D6681" s="711" t="s">
        <v>5884</v>
      </c>
      <c r="E6681" s="713">
        <v>82.78</v>
      </c>
    </row>
    <row r="6682" spans="1:5">
      <c r="A6682" s="712">
        <v>87819</v>
      </c>
      <c r="B6682" s="711" t="s">
        <v>5104</v>
      </c>
      <c r="C6682" s="711" t="s">
        <v>281</v>
      </c>
      <c r="D6682" s="711" t="s">
        <v>5884</v>
      </c>
      <c r="E6682" s="713">
        <v>87.44</v>
      </c>
    </row>
    <row r="6683" spans="1:5">
      <c r="A6683" s="712">
        <v>87820</v>
      </c>
      <c r="B6683" s="711" t="s">
        <v>7414</v>
      </c>
      <c r="C6683" s="711" t="s">
        <v>281</v>
      </c>
      <c r="D6683" s="711" t="s">
        <v>5884</v>
      </c>
      <c r="E6683" s="713">
        <v>106.62</v>
      </c>
    </row>
    <row r="6684" spans="1:5">
      <c r="A6684" s="712">
        <v>87821</v>
      </c>
      <c r="B6684" s="711" t="s">
        <v>5105</v>
      </c>
      <c r="C6684" s="711" t="s">
        <v>281</v>
      </c>
      <c r="D6684" s="711" t="s">
        <v>5884</v>
      </c>
      <c r="E6684" s="713">
        <v>118.82</v>
      </c>
    </row>
    <row r="6685" spans="1:5">
      <c r="A6685" s="712">
        <v>87823</v>
      </c>
      <c r="B6685" s="711" t="s">
        <v>5106</v>
      </c>
      <c r="C6685" s="711" t="s">
        <v>281</v>
      </c>
      <c r="D6685" s="711" t="s">
        <v>5884</v>
      </c>
      <c r="E6685" s="713">
        <v>123.95</v>
      </c>
    </row>
    <row r="6686" spans="1:5">
      <c r="A6686" s="712">
        <v>87824</v>
      </c>
      <c r="B6686" s="711" t="s">
        <v>7415</v>
      </c>
      <c r="C6686" s="711" t="s">
        <v>281</v>
      </c>
      <c r="D6686" s="711" t="s">
        <v>5884</v>
      </c>
      <c r="E6686" s="713">
        <v>141.88999999999999</v>
      </c>
    </row>
    <row r="6687" spans="1:5">
      <c r="A6687" s="712">
        <v>87825</v>
      </c>
      <c r="B6687" s="711" t="s">
        <v>5107</v>
      </c>
      <c r="C6687" s="711" t="s">
        <v>281</v>
      </c>
      <c r="D6687" s="711" t="s">
        <v>5884</v>
      </c>
      <c r="E6687" s="713">
        <v>54.87</v>
      </c>
    </row>
    <row r="6688" spans="1:5">
      <c r="A6688" s="712">
        <v>87827</v>
      </c>
      <c r="B6688" s="711" t="s">
        <v>5108</v>
      </c>
      <c r="C6688" s="711" t="s">
        <v>281</v>
      </c>
      <c r="D6688" s="711" t="s">
        <v>5884</v>
      </c>
      <c r="E6688" s="713">
        <v>58.27</v>
      </c>
    </row>
    <row r="6689" spans="1:5">
      <c r="A6689" s="712">
        <v>87828</v>
      </c>
      <c r="B6689" s="711" t="s">
        <v>7416</v>
      </c>
      <c r="C6689" s="711" t="s">
        <v>281</v>
      </c>
      <c r="D6689" s="711" t="s">
        <v>5884</v>
      </c>
      <c r="E6689" s="713">
        <v>70.94</v>
      </c>
    </row>
    <row r="6690" spans="1:5">
      <c r="A6690" s="712">
        <v>87829</v>
      </c>
      <c r="B6690" s="711" t="s">
        <v>5109</v>
      </c>
      <c r="C6690" s="711" t="s">
        <v>281</v>
      </c>
      <c r="D6690" s="711" t="s">
        <v>5884</v>
      </c>
      <c r="E6690" s="713">
        <v>62.93</v>
      </c>
    </row>
    <row r="6691" spans="1:5">
      <c r="A6691" s="712">
        <v>87831</v>
      </c>
      <c r="B6691" s="711" t="s">
        <v>5110</v>
      </c>
      <c r="C6691" s="711" t="s">
        <v>281</v>
      </c>
      <c r="D6691" s="711" t="s">
        <v>5884</v>
      </c>
      <c r="E6691" s="713">
        <v>67.48</v>
      </c>
    </row>
    <row r="6692" spans="1:5">
      <c r="A6692" s="712">
        <v>87832</v>
      </c>
      <c r="B6692" s="711" t="s">
        <v>7417</v>
      </c>
      <c r="C6692" s="711" t="s">
        <v>281</v>
      </c>
      <c r="D6692" s="711" t="s">
        <v>5884</v>
      </c>
      <c r="E6692" s="713">
        <v>86.08</v>
      </c>
    </row>
    <row r="6693" spans="1:5">
      <c r="A6693" s="712">
        <v>87834</v>
      </c>
      <c r="B6693" s="711" t="s">
        <v>5111</v>
      </c>
      <c r="C6693" s="711" t="s">
        <v>281</v>
      </c>
      <c r="D6693" s="711" t="s">
        <v>5884</v>
      </c>
      <c r="E6693" s="713">
        <v>116.93</v>
      </c>
    </row>
    <row r="6694" spans="1:5">
      <c r="A6694" s="712">
        <v>87835</v>
      </c>
      <c r="B6694" s="711" t="s">
        <v>5112</v>
      </c>
      <c r="C6694" s="711" t="s">
        <v>281</v>
      </c>
      <c r="D6694" s="711" t="s">
        <v>5884</v>
      </c>
      <c r="E6694" s="713">
        <v>80.209999999999994</v>
      </c>
    </row>
    <row r="6695" spans="1:5">
      <c r="A6695" s="712">
        <v>87836</v>
      </c>
      <c r="B6695" s="711" t="s">
        <v>5113</v>
      </c>
      <c r="C6695" s="711" t="s">
        <v>281</v>
      </c>
      <c r="D6695" s="711" t="s">
        <v>5884</v>
      </c>
      <c r="E6695" s="713">
        <v>111.11</v>
      </c>
    </row>
    <row r="6696" spans="1:5">
      <c r="A6696" s="712">
        <v>87837</v>
      </c>
      <c r="B6696" s="711" t="s">
        <v>5114</v>
      </c>
      <c r="C6696" s="711" t="s">
        <v>281</v>
      </c>
      <c r="D6696" s="711" t="s">
        <v>5884</v>
      </c>
      <c r="E6696" s="713">
        <v>74.959999999999994</v>
      </c>
    </row>
    <row r="6697" spans="1:5">
      <c r="A6697" s="712">
        <v>87838</v>
      </c>
      <c r="B6697" s="711" t="s">
        <v>5115</v>
      </c>
      <c r="C6697" s="711" t="s">
        <v>281</v>
      </c>
      <c r="D6697" s="711" t="s">
        <v>5884</v>
      </c>
      <c r="E6697" s="713">
        <v>123.3</v>
      </c>
    </row>
    <row r="6698" spans="1:5">
      <c r="A6698" s="712">
        <v>87839</v>
      </c>
      <c r="B6698" s="711" t="s">
        <v>5116</v>
      </c>
      <c r="C6698" s="711" t="s">
        <v>281</v>
      </c>
      <c r="D6698" s="711" t="s">
        <v>5884</v>
      </c>
      <c r="E6698" s="713">
        <v>84.76</v>
      </c>
    </row>
    <row r="6699" spans="1:5">
      <c r="A6699" s="712">
        <v>87840</v>
      </c>
      <c r="B6699" s="711" t="s">
        <v>5117</v>
      </c>
      <c r="C6699" s="711" t="s">
        <v>281</v>
      </c>
      <c r="D6699" s="711" t="s">
        <v>5884</v>
      </c>
      <c r="E6699" s="713">
        <v>116.05</v>
      </c>
    </row>
    <row r="6700" spans="1:5">
      <c r="A6700" s="712">
        <v>87841</v>
      </c>
      <c r="B6700" s="711" t="s">
        <v>5118</v>
      </c>
      <c r="C6700" s="711" t="s">
        <v>281</v>
      </c>
      <c r="D6700" s="711" t="s">
        <v>5884</v>
      </c>
      <c r="E6700" s="713">
        <v>78.06</v>
      </c>
    </row>
    <row r="6701" spans="1:5">
      <c r="A6701" s="712">
        <v>87842</v>
      </c>
      <c r="B6701" s="711" t="s">
        <v>5119</v>
      </c>
      <c r="C6701" s="711" t="s">
        <v>281</v>
      </c>
      <c r="D6701" s="711" t="s">
        <v>5884</v>
      </c>
      <c r="E6701" s="713">
        <v>123.25</v>
      </c>
    </row>
    <row r="6702" spans="1:5">
      <c r="A6702" s="712">
        <v>87843</v>
      </c>
      <c r="B6702" s="711" t="s">
        <v>5120</v>
      </c>
      <c r="C6702" s="711" t="s">
        <v>281</v>
      </c>
      <c r="D6702" s="711" t="s">
        <v>5884</v>
      </c>
      <c r="E6702" s="713">
        <v>92.42</v>
      </c>
    </row>
    <row r="6703" spans="1:5">
      <c r="A6703" s="712">
        <v>87844</v>
      </c>
      <c r="B6703" s="711" t="s">
        <v>5121</v>
      </c>
      <c r="C6703" s="711" t="s">
        <v>281</v>
      </c>
      <c r="D6703" s="711" t="s">
        <v>5884</v>
      </c>
      <c r="E6703" s="713">
        <v>112.2</v>
      </c>
    </row>
    <row r="6704" spans="1:5">
      <c r="A6704" s="712">
        <v>87845</v>
      </c>
      <c r="B6704" s="711" t="s">
        <v>5122</v>
      </c>
      <c r="C6704" s="711" t="s">
        <v>281</v>
      </c>
      <c r="D6704" s="711" t="s">
        <v>5884</v>
      </c>
      <c r="E6704" s="713">
        <v>81.96</v>
      </c>
    </row>
    <row r="6705" spans="1:5">
      <c r="A6705" s="712">
        <v>87846</v>
      </c>
      <c r="B6705" s="711" t="s">
        <v>5123</v>
      </c>
      <c r="C6705" s="711" t="s">
        <v>281</v>
      </c>
      <c r="D6705" s="711" t="s">
        <v>5884</v>
      </c>
      <c r="E6705" s="713">
        <v>127.19</v>
      </c>
    </row>
    <row r="6706" spans="1:5">
      <c r="A6706" s="712">
        <v>87847</v>
      </c>
      <c r="B6706" s="711" t="s">
        <v>5124</v>
      </c>
      <c r="C6706" s="711" t="s">
        <v>281</v>
      </c>
      <c r="D6706" s="711" t="s">
        <v>5884</v>
      </c>
      <c r="E6706" s="713">
        <v>90.48</v>
      </c>
    </row>
    <row r="6707" spans="1:5">
      <c r="A6707" s="712">
        <v>87848</v>
      </c>
      <c r="B6707" s="711" t="s">
        <v>5125</v>
      </c>
      <c r="C6707" s="711" t="s">
        <v>281</v>
      </c>
      <c r="D6707" s="711" t="s">
        <v>5884</v>
      </c>
      <c r="E6707" s="713">
        <v>120.29</v>
      </c>
    </row>
    <row r="6708" spans="1:5">
      <c r="A6708" s="712">
        <v>87849</v>
      </c>
      <c r="B6708" s="711" t="s">
        <v>5126</v>
      </c>
      <c r="C6708" s="711" t="s">
        <v>281</v>
      </c>
      <c r="D6708" s="711" t="s">
        <v>5884</v>
      </c>
      <c r="E6708" s="713">
        <v>84.15</v>
      </c>
    </row>
    <row r="6709" spans="1:5">
      <c r="A6709" s="712">
        <v>87850</v>
      </c>
      <c r="B6709" s="711" t="s">
        <v>5127</v>
      </c>
      <c r="C6709" s="711" t="s">
        <v>281</v>
      </c>
      <c r="D6709" s="711" t="s">
        <v>5884</v>
      </c>
      <c r="E6709" s="713">
        <v>133.58000000000001</v>
      </c>
    </row>
    <row r="6710" spans="1:5">
      <c r="A6710" s="712">
        <v>87851</v>
      </c>
      <c r="B6710" s="711" t="s">
        <v>5128</v>
      </c>
      <c r="C6710" s="711" t="s">
        <v>281</v>
      </c>
      <c r="D6710" s="711" t="s">
        <v>5884</v>
      </c>
      <c r="E6710" s="713">
        <v>95.04</v>
      </c>
    </row>
    <row r="6711" spans="1:5">
      <c r="A6711" s="712">
        <v>87852</v>
      </c>
      <c r="B6711" s="711" t="s">
        <v>5129</v>
      </c>
      <c r="C6711" s="711" t="s">
        <v>281</v>
      </c>
      <c r="D6711" s="711" t="s">
        <v>5884</v>
      </c>
      <c r="E6711" s="713">
        <v>125.21</v>
      </c>
    </row>
    <row r="6712" spans="1:5">
      <c r="A6712" s="712">
        <v>87853</v>
      </c>
      <c r="B6712" s="711" t="s">
        <v>5130</v>
      </c>
      <c r="C6712" s="711" t="s">
        <v>281</v>
      </c>
      <c r="D6712" s="711" t="s">
        <v>5884</v>
      </c>
      <c r="E6712" s="713">
        <v>87.23</v>
      </c>
    </row>
    <row r="6713" spans="1:5">
      <c r="A6713" s="712">
        <v>87854</v>
      </c>
      <c r="B6713" s="711" t="s">
        <v>5131</v>
      </c>
      <c r="C6713" s="711" t="s">
        <v>281</v>
      </c>
      <c r="D6713" s="711" t="s">
        <v>5884</v>
      </c>
      <c r="E6713" s="713">
        <v>133.51</v>
      </c>
    </row>
    <row r="6714" spans="1:5">
      <c r="A6714" s="712">
        <v>87855</v>
      </c>
      <c r="B6714" s="711" t="s">
        <v>5132</v>
      </c>
      <c r="C6714" s="711" t="s">
        <v>281</v>
      </c>
      <c r="D6714" s="711" t="s">
        <v>5884</v>
      </c>
      <c r="E6714" s="713">
        <v>102.71</v>
      </c>
    </row>
    <row r="6715" spans="1:5">
      <c r="A6715" s="712">
        <v>87856</v>
      </c>
      <c r="B6715" s="711" t="s">
        <v>5133</v>
      </c>
      <c r="C6715" s="711" t="s">
        <v>281</v>
      </c>
      <c r="D6715" s="711" t="s">
        <v>5884</v>
      </c>
      <c r="E6715" s="713">
        <v>121.38</v>
      </c>
    </row>
    <row r="6716" spans="1:5">
      <c r="A6716" s="712">
        <v>87857</v>
      </c>
      <c r="B6716" s="711" t="s">
        <v>5134</v>
      </c>
      <c r="C6716" s="711" t="s">
        <v>281</v>
      </c>
      <c r="D6716" s="711" t="s">
        <v>5884</v>
      </c>
      <c r="E6716" s="713">
        <v>91.13</v>
      </c>
    </row>
    <row r="6717" spans="1:5">
      <c r="A6717" s="712">
        <v>87858</v>
      </c>
      <c r="B6717" s="711" t="s">
        <v>5135</v>
      </c>
      <c r="C6717" s="711" t="s">
        <v>281</v>
      </c>
      <c r="D6717" s="711" t="s">
        <v>5884</v>
      </c>
      <c r="E6717" s="713">
        <v>88.22</v>
      </c>
    </row>
    <row r="6718" spans="1:5">
      <c r="A6718" s="712">
        <v>87859</v>
      </c>
      <c r="B6718" s="711" t="s">
        <v>5136</v>
      </c>
      <c r="C6718" s="711" t="s">
        <v>281</v>
      </c>
      <c r="D6718" s="711" t="s">
        <v>5884</v>
      </c>
      <c r="E6718" s="713">
        <v>103.27</v>
      </c>
    </row>
    <row r="6719" spans="1:5">
      <c r="A6719" s="712">
        <v>89048</v>
      </c>
      <c r="B6719" s="711" t="s">
        <v>5137</v>
      </c>
      <c r="C6719" s="711" t="s">
        <v>281</v>
      </c>
      <c r="D6719" s="711" t="s">
        <v>5884</v>
      </c>
      <c r="E6719" s="713">
        <v>28.93</v>
      </c>
    </row>
    <row r="6720" spans="1:5">
      <c r="A6720" s="712">
        <v>89049</v>
      </c>
      <c r="B6720" s="711" t="s">
        <v>5138</v>
      </c>
      <c r="C6720" s="711" t="s">
        <v>281</v>
      </c>
      <c r="D6720" s="711" t="s">
        <v>5884</v>
      </c>
      <c r="E6720" s="713">
        <v>15.52</v>
      </c>
    </row>
    <row r="6721" spans="1:5">
      <c r="A6721" s="712">
        <v>89173</v>
      </c>
      <c r="B6721" s="711" t="s">
        <v>5139</v>
      </c>
      <c r="C6721" s="711" t="s">
        <v>281</v>
      </c>
      <c r="D6721" s="711" t="s">
        <v>5884</v>
      </c>
      <c r="E6721" s="713">
        <v>28.45</v>
      </c>
    </row>
    <row r="6722" spans="1:5">
      <c r="A6722" s="712">
        <v>90406</v>
      </c>
      <c r="B6722" s="711" t="s">
        <v>5140</v>
      </c>
      <c r="C6722" s="711" t="s">
        <v>281</v>
      </c>
      <c r="D6722" s="711" t="s">
        <v>5884</v>
      </c>
      <c r="E6722" s="713">
        <v>36.82</v>
      </c>
    </row>
    <row r="6723" spans="1:5">
      <c r="A6723" s="712">
        <v>90407</v>
      </c>
      <c r="B6723" s="711" t="s">
        <v>5141</v>
      </c>
      <c r="C6723" s="711" t="s">
        <v>281</v>
      </c>
      <c r="D6723" s="711" t="s">
        <v>5884</v>
      </c>
      <c r="E6723" s="713">
        <v>40.369999999999997</v>
      </c>
    </row>
    <row r="6724" spans="1:5">
      <c r="A6724" s="712">
        <v>90408</v>
      </c>
      <c r="B6724" s="711" t="s">
        <v>5142</v>
      </c>
      <c r="C6724" s="711" t="s">
        <v>281</v>
      </c>
      <c r="D6724" s="711" t="s">
        <v>5884</v>
      </c>
      <c r="E6724" s="713">
        <v>26.52</v>
      </c>
    </row>
    <row r="6725" spans="1:5">
      <c r="A6725" s="712">
        <v>90409</v>
      </c>
      <c r="B6725" s="711" t="s">
        <v>5143</v>
      </c>
      <c r="C6725" s="711" t="s">
        <v>281</v>
      </c>
      <c r="D6725" s="711" t="s">
        <v>5884</v>
      </c>
      <c r="E6725" s="713">
        <v>28.53</v>
      </c>
    </row>
    <row r="6726" spans="1:5">
      <c r="A6726" s="712">
        <v>87242</v>
      </c>
      <c r="B6726" s="711" t="s">
        <v>5144</v>
      </c>
      <c r="C6726" s="711" t="s">
        <v>281</v>
      </c>
      <c r="D6726" s="711" t="s">
        <v>5884</v>
      </c>
      <c r="E6726" s="713">
        <v>176.7</v>
      </c>
    </row>
    <row r="6727" spans="1:5">
      <c r="A6727" s="712">
        <v>87243</v>
      </c>
      <c r="B6727" s="711" t="s">
        <v>5145</v>
      </c>
      <c r="C6727" s="711" t="s">
        <v>281</v>
      </c>
      <c r="D6727" s="711" t="s">
        <v>5884</v>
      </c>
      <c r="E6727" s="713">
        <v>161.4</v>
      </c>
    </row>
    <row r="6728" spans="1:5">
      <c r="A6728" s="712">
        <v>87244</v>
      </c>
      <c r="B6728" s="711" t="s">
        <v>5146</v>
      </c>
      <c r="C6728" s="711" t="s">
        <v>281</v>
      </c>
      <c r="D6728" s="711" t="s">
        <v>5884</v>
      </c>
      <c r="E6728" s="713">
        <v>171.49</v>
      </c>
    </row>
    <row r="6729" spans="1:5">
      <c r="A6729" s="712">
        <v>87245</v>
      </c>
      <c r="B6729" s="711" t="s">
        <v>5147</v>
      </c>
      <c r="C6729" s="711" t="s">
        <v>281</v>
      </c>
      <c r="D6729" s="711" t="s">
        <v>5884</v>
      </c>
      <c r="E6729" s="713">
        <v>207.05</v>
      </c>
    </row>
    <row r="6730" spans="1:5">
      <c r="A6730" s="712">
        <v>87264</v>
      </c>
      <c r="B6730" s="711" t="s">
        <v>5148</v>
      </c>
      <c r="C6730" s="711" t="s">
        <v>281</v>
      </c>
      <c r="D6730" s="711" t="s">
        <v>5884</v>
      </c>
      <c r="E6730" s="713">
        <v>49.51</v>
      </c>
    </row>
    <row r="6731" spans="1:5">
      <c r="A6731" s="712">
        <v>87265</v>
      </c>
      <c r="B6731" s="711" t="s">
        <v>5149</v>
      </c>
      <c r="C6731" s="711" t="s">
        <v>281</v>
      </c>
      <c r="D6731" s="711" t="s">
        <v>5884</v>
      </c>
      <c r="E6731" s="713">
        <v>43.08</v>
      </c>
    </row>
    <row r="6732" spans="1:5">
      <c r="A6732" s="712">
        <v>87266</v>
      </c>
      <c r="B6732" s="711" t="s">
        <v>5150</v>
      </c>
      <c r="C6732" s="711" t="s">
        <v>281</v>
      </c>
      <c r="D6732" s="711" t="s">
        <v>5884</v>
      </c>
      <c r="E6732" s="713">
        <v>51.81</v>
      </c>
    </row>
    <row r="6733" spans="1:5">
      <c r="A6733" s="712">
        <v>87267</v>
      </c>
      <c r="B6733" s="711" t="s">
        <v>5151</v>
      </c>
      <c r="C6733" s="711" t="s">
        <v>281</v>
      </c>
      <c r="D6733" s="711" t="s">
        <v>5884</v>
      </c>
      <c r="E6733" s="713">
        <v>48.94</v>
      </c>
    </row>
    <row r="6734" spans="1:5">
      <c r="A6734" s="712">
        <v>87268</v>
      </c>
      <c r="B6734" s="711" t="s">
        <v>5152</v>
      </c>
      <c r="C6734" s="711" t="s">
        <v>281</v>
      </c>
      <c r="D6734" s="711" t="s">
        <v>5884</v>
      </c>
      <c r="E6734" s="713">
        <v>53.5</v>
      </c>
    </row>
    <row r="6735" spans="1:5">
      <c r="A6735" s="712">
        <v>87269</v>
      </c>
      <c r="B6735" s="711" t="s">
        <v>5153</v>
      </c>
      <c r="C6735" s="711" t="s">
        <v>281</v>
      </c>
      <c r="D6735" s="711" t="s">
        <v>5884</v>
      </c>
      <c r="E6735" s="713">
        <v>46.5</v>
      </c>
    </row>
    <row r="6736" spans="1:5">
      <c r="A6736" s="712">
        <v>87270</v>
      </c>
      <c r="B6736" s="711" t="s">
        <v>5154</v>
      </c>
      <c r="C6736" s="711" t="s">
        <v>281</v>
      </c>
      <c r="D6736" s="711" t="s">
        <v>5884</v>
      </c>
      <c r="E6736" s="713">
        <v>55.43</v>
      </c>
    </row>
    <row r="6737" spans="1:5">
      <c r="A6737" s="712">
        <v>87271</v>
      </c>
      <c r="B6737" s="711" t="s">
        <v>5155</v>
      </c>
      <c r="C6737" s="711" t="s">
        <v>281</v>
      </c>
      <c r="D6737" s="711" t="s">
        <v>5884</v>
      </c>
      <c r="E6737" s="713">
        <v>52.12</v>
      </c>
    </row>
    <row r="6738" spans="1:5">
      <c r="A6738" s="712">
        <v>87272</v>
      </c>
      <c r="B6738" s="711" t="s">
        <v>5156</v>
      </c>
      <c r="C6738" s="711" t="s">
        <v>281</v>
      </c>
      <c r="D6738" s="711" t="s">
        <v>5884</v>
      </c>
      <c r="E6738" s="713">
        <v>57.05</v>
      </c>
    </row>
    <row r="6739" spans="1:5">
      <c r="A6739" s="712">
        <v>87273</v>
      </c>
      <c r="B6739" s="711" t="s">
        <v>5157</v>
      </c>
      <c r="C6739" s="711" t="s">
        <v>281</v>
      </c>
      <c r="D6739" s="711" t="s">
        <v>5884</v>
      </c>
      <c r="E6739" s="713">
        <v>48.49</v>
      </c>
    </row>
    <row r="6740" spans="1:5">
      <c r="A6740" s="712">
        <v>87274</v>
      </c>
      <c r="B6740" s="711" t="s">
        <v>5158</v>
      </c>
      <c r="C6740" s="711" t="s">
        <v>281</v>
      </c>
      <c r="D6740" s="711" t="s">
        <v>5884</v>
      </c>
      <c r="E6740" s="713">
        <v>58.41</v>
      </c>
    </row>
    <row r="6741" spans="1:5">
      <c r="A6741" s="712">
        <v>87275</v>
      </c>
      <c r="B6741" s="711" t="s">
        <v>5159</v>
      </c>
      <c r="C6741" s="711" t="s">
        <v>281</v>
      </c>
      <c r="D6741" s="711" t="s">
        <v>5884</v>
      </c>
      <c r="E6741" s="713">
        <v>55.49</v>
      </c>
    </row>
    <row r="6742" spans="1:5">
      <c r="A6742" s="712">
        <v>88786</v>
      </c>
      <c r="B6742" s="711" t="s">
        <v>5160</v>
      </c>
      <c r="C6742" s="711" t="s">
        <v>281</v>
      </c>
      <c r="D6742" s="711" t="s">
        <v>5884</v>
      </c>
      <c r="E6742" s="713">
        <v>195.29</v>
      </c>
    </row>
    <row r="6743" spans="1:5">
      <c r="A6743" s="712">
        <v>88787</v>
      </c>
      <c r="B6743" s="711" t="s">
        <v>5161</v>
      </c>
      <c r="C6743" s="711" t="s">
        <v>281</v>
      </c>
      <c r="D6743" s="711" t="s">
        <v>5884</v>
      </c>
      <c r="E6743" s="713">
        <v>179.07</v>
      </c>
    </row>
    <row r="6744" spans="1:5">
      <c r="A6744" s="712">
        <v>88788</v>
      </c>
      <c r="B6744" s="711" t="s">
        <v>5162</v>
      </c>
      <c r="C6744" s="711" t="s">
        <v>281</v>
      </c>
      <c r="D6744" s="711" t="s">
        <v>5884</v>
      </c>
      <c r="E6744" s="713">
        <v>189.16</v>
      </c>
    </row>
    <row r="6745" spans="1:5">
      <c r="A6745" s="712">
        <v>88789</v>
      </c>
      <c r="B6745" s="711" t="s">
        <v>5163</v>
      </c>
      <c r="C6745" s="711" t="s">
        <v>281</v>
      </c>
      <c r="D6745" s="711" t="s">
        <v>5884</v>
      </c>
      <c r="E6745" s="713">
        <v>227.86</v>
      </c>
    </row>
    <row r="6746" spans="1:5">
      <c r="A6746" s="712">
        <v>89045</v>
      </c>
      <c r="B6746" s="711" t="s">
        <v>7418</v>
      </c>
      <c r="C6746" s="711" t="s">
        <v>281</v>
      </c>
      <c r="D6746" s="711" t="s">
        <v>5884</v>
      </c>
      <c r="E6746" s="713">
        <v>49.35</v>
      </c>
    </row>
    <row r="6747" spans="1:5">
      <c r="A6747" s="712">
        <v>89170</v>
      </c>
      <c r="B6747" s="711" t="s">
        <v>7419</v>
      </c>
      <c r="C6747" s="711" t="s">
        <v>281</v>
      </c>
      <c r="D6747" s="711" t="s">
        <v>5884</v>
      </c>
      <c r="E6747" s="713">
        <v>47.73</v>
      </c>
    </row>
    <row r="6748" spans="1:5">
      <c r="A6748" s="712">
        <v>93392</v>
      </c>
      <c r="B6748" s="711" t="s">
        <v>7420</v>
      </c>
      <c r="C6748" s="711" t="s">
        <v>281</v>
      </c>
      <c r="D6748" s="711" t="s">
        <v>5884</v>
      </c>
      <c r="E6748" s="713">
        <v>39.119999999999997</v>
      </c>
    </row>
    <row r="6749" spans="1:5">
      <c r="A6749" s="712">
        <v>93393</v>
      </c>
      <c r="B6749" s="711" t="s">
        <v>7421</v>
      </c>
      <c r="C6749" s="711" t="s">
        <v>281</v>
      </c>
      <c r="D6749" s="711" t="s">
        <v>5884</v>
      </c>
      <c r="E6749" s="713">
        <v>32.79</v>
      </c>
    </row>
    <row r="6750" spans="1:5">
      <c r="A6750" s="712">
        <v>93394</v>
      </c>
      <c r="B6750" s="711" t="s">
        <v>7422</v>
      </c>
      <c r="C6750" s="711" t="s">
        <v>281</v>
      </c>
      <c r="D6750" s="711" t="s">
        <v>5884</v>
      </c>
      <c r="E6750" s="713">
        <v>41.42</v>
      </c>
    </row>
    <row r="6751" spans="1:5">
      <c r="A6751" s="712">
        <v>93395</v>
      </c>
      <c r="B6751" s="711" t="s">
        <v>7423</v>
      </c>
      <c r="C6751" s="711" t="s">
        <v>281</v>
      </c>
      <c r="D6751" s="711" t="s">
        <v>5884</v>
      </c>
      <c r="E6751" s="713">
        <v>38.549999999999997</v>
      </c>
    </row>
    <row r="6752" spans="1:5">
      <c r="A6752" s="712">
        <v>99194</v>
      </c>
      <c r="B6752" s="711" t="s">
        <v>7424</v>
      </c>
      <c r="C6752" s="711" t="s">
        <v>281</v>
      </c>
      <c r="D6752" s="711" t="s">
        <v>5884</v>
      </c>
      <c r="E6752" s="713">
        <v>43.64</v>
      </c>
    </row>
    <row r="6753" spans="1:5">
      <c r="A6753" s="712">
        <v>99195</v>
      </c>
      <c r="B6753" s="711" t="s">
        <v>7425</v>
      </c>
      <c r="C6753" s="711" t="s">
        <v>281</v>
      </c>
      <c r="D6753" s="711" t="s">
        <v>5884</v>
      </c>
      <c r="E6753" s="713">
        <v>37.31</v>
      </c>
    </row>
    <row r="6754" spans="1:5">
      <c r="A6754" s="712">
        <v>99196</v>
      </c>
      <c r="B6754" s="711" t="s">
        <v>7426</v>
      </c>
      <c r="C6754" s="711" t="s">
        <v>281</v>
      </c>
      <c r="D6754" s="711" t="s">
        <v>5884</v>
      </c>
      <c r="E6754" s="713">
        <v>45.94</v>
      </c>
    </row>
    <row r="6755" spans="1:5">
      <c r="A6755" s="712">
        <v>99198</v>
      </c>
      <c r="B6755" s="711" t="s">
        <v>7427</v>
      </c>
      <c r="C6755" s="711" t="s">
        <v>281</v>
      </c>
      <c r="D6755" s="711" t="s">
        <v>5884</v>
      </c>
      <c r="E6755" s="713">
        <v>43.07</v>
      </c>
    </row>
    <row r="6756" spans="1:5">
      <c r="A6756" s="712">
        <v>101965</v>
      </c>
      <c r="B6756" s="711" t="s">
        <v>7428</v>
      </c>
      <c r="C6756" s="711" t="s">
        <v>585</v>
      </c>
      <c r="D6756" s="711" t="s">
        <v>5884</v>
      </c>
      <c r="E6756" s="713">
        <v>75.94</v>
      </c>
    </row>
    <row r="6757" spans="1:5">
      <c r="A6757" s="712">
        <v>101966</v>
      </c>
      <c r="B6757" s="711" t="s">
        <v>7429</v>
      </c>
      <c r="C6757" s="711" t="s">
        <v>585</v>
      </c>
      <c r="D6757" s="711" t="s">
        <v>5884</v>
      </c>
      <c r="E6757" s="713">
        <v>93.89</v>
      </c>
    </row>
    <row r="6758" spans="1:5">
      <c r="A6758" s="712">
        <v>101979</v>
      </c>
      <c r="B6758" s="711" t="s">
        <v>7430</v>
      </c>
      <c r="C6758" s="711" t="s">
        <v>585</v>
      </c>
      <c r="D6758" s="711" t="s">
        <v>5884</v>
      </c>
      <c r="E6758" s="713">
        <v>36.81</v>
      </c>
    </row>
    <row r="6759" spans="1:5">
      <c r="A6759" s="712">
        <v>96112</v>
      </c>
      <c r="B6759" s="711" t="s">
        <v>5164</v>
      </c>
      <c r="C6759" s="711" t="s">
        <v>281</v>
      </c>
      <c r="D6759" s="711" t="s">
        <v>5884</v>
      </c>
      <c r="E6759" s="713">
        <v>106.52</v>
      </c>
    </row>
    <row r="6760" spans="1:5">
      <c r="A6760" s="712">
        <v>96117</v>
      </c>
      <c r="B6760" s="711" t="s">
        <v>5165</v>
      </c>
      <c r="C6760" s="711" t="s">
        <v>281</v>
      </c>
      <c r="D6760" s="711" t="s">
        <v>5884</v>
      </c>
      <c r="E6760" s="713">
        <v>129.5</v>
      </c>
    </row>
    <row r="6761" spans="1:5">
      <c r="A6761" s="712">
        <v>96122</v>
      </c>
      <c r="B6761" s="711" t="s">
        <v>5166</v>
      </c>
      <c r="C6761" s="711" t="s">
        <v>585</v>
      </c>
      <c r="D6761" s="711" t="s">
        <v>5884</v>
      </c>
      <c r="E6761" s="713">
        <v>30.49</v>
      </c>
    </row>
    <row r="6762" spans="1:5">
      <c r="A6762" s="712">
        <v>96109</v>
      </c>
      <c r="B6762" s="711" t="s">
        <v>5167</v>
      </c>
      <c r="C6762" s="711" t="s">
        <v>281</v>
      </c>
      <c r="D6762" s="711" t="s">
        <v>5883</v>
      </c>
      <c r="E6762" s="713">
        <v>32.67</v>
      </c>
    </row>
    <row r="6763" spans="1:5">
      <c r="A6763" s="712">
        <v>96110</v>
      </c>
      <c r="B6763" s="711" t="s">
        <v>5168</v>
      </c>
      <c r="C6763" s="711" t="s">
        <v>281</v>
      </c>
      <c r="D6763" s="711" t="s">
        <v>5884</v>
      </c>
      <c r="E6763" s="713">
        <v>44.98</v>
      </c>
    </row>
    <row r="6764" spans="1:5">
      <c r="A6764" s="712">
        <v>96113</v>
      </c>
      <c r="B6764" s="711" t="s">
        <v>5169</v>
      </c>
      <c r="C6764" s="711" t="s">
        <v>281</v>
      </c>
      <c r="D6764" s="711" t="s">
        <v>5883</v>
      </c>
      <c r="E6764" s="713">
        <v>28.27</v>
      </c>
    </row>
    <row r="6765" spans="1:5">
      <c r="A6765" s="712">
        <v>96114</v>
      </c>
      <c r="B6765" s="711" t="s">
        <v>5170</v>
      </c>
      <c r="C6765" s="711" t="s">
        <v>281</v>
      </c>
      <c r="D6765" s="711" t="s">
        <v>5884</v>
      </c>
      <c r="E6765" s="713">
        <v>46.05</v>
      </c>
    </row>
    <row r="6766" spans="1:5">
      <c r="A6766" s="712">
        <v>96120</v>
      </c>
      <c r="B6766" s="711" t="s">
        <v>5171</v>
      </c>
      <c r="C6766" s="711" t="s">
        <v>585</v>
      </c>
      <c r="D6766" s="711" t="s">
        <v>5883</v>
      </c>
      <c r="E6766" s="713">
        <v>2.1</v>
      </c>
    </row>
    <row r="6767" spans="1:5">
      <c r="A6767" s="712">
        <v>96123</v>
      </c>
      <c r="B6767" s="711" t="s">
        <v>5172</v>
      </c>
      <c r="C6767" s="711" t="s">
        <v>585</v>
      </c>
      <c r="D6767" s="711" t="s">
        <v>5884</v>
      </c>
      <c r="E6767" s="713">
        <v>22.41</v>
      </c>
    </row>
    <row r="6768" spans="1:5">
      <c r="A6768" s="712">
        <v>99054</v>
      </c>
      <c r="B6768" s="711" t="s">
        <v>5173</v>
      </c>
      <c r="C6768" s="711" t="s">
        <v>281</v>
      </c>
      <c r="D6768" s="711" t="s">
        <v>5883</v>
      </c>
      <c r="E6768" s="713">
        <v>40.98</v>
      </c>
    </row>
    <row r="6769" spans="1:5">
      <c r="A6769" s="712">
        <v>96111</v>
      </c>
      <c r="B6769" s="711" t="s">
        <v>5174</v>
      </c>
      <c r="C6769" s="711" t="s">
        <v>281</v>
      </c>
      <c r="D6769" s="711" t="s">
        <v>5884</v>
      </c>
      <c r="E6769" s="713">
        <v>41.67</v>
      </c>
    </row>
    <row r="6770" spans="1:5">
      <c r="A6770" s="712">
        <v>96116</v>
      </c>
      <c r="B6770" s="711" t="s">
        <v>5175</v>
      </c>
      <c r="C6770" s="711" t="s">
        <v>281</v>
      </c>
      <c r="D6770" s="711" t="s">
        <v>5884</v>
      </c>
      <c r="E6770" s="713">
        <v>45.36</v>
      </c>
    </row>
    <row r="6771" spans="1:5">
      <c r="A6771" s="712">
        <v>96121</v>
      </c>
      <c r="B6771" s="711" t="s">
        <v>5176</v>
      </c>
      <c r="C6771" s="711" t="s">
        <v>585</v>
      </c>
      <c r="D6771" s="711" t="s">
        <v>5884</v>
      </c>
      <c r="E6771" s="713">
        <v>9.02</v>
      </c>
    </row>
    <row r="6772" spans="1:5">
      <c r="A6772" s="712">
        <v>96485</v>
      </c>
      <c r="B6772" s="711" t="s">
        <v>5177</v>
      </c>
      <c r="C6772" s="711" t="s">
        <v>281</v>
      </c>
      <c r="D6772" s="711" t="s">
        <v>5884</v>
      </c>
      <c r="E6772" s="713">
        <v>48.8</v>
      </c>
    </row>
    <row r="6773" spans="1:5">
      <c r="A6773" s="712">
        <v>96486</v>
      </c>
      <c r="B6773" s="711" t="s">
        <v>5178</v>
      </c>
      <c r="C6773" s="711" t="s">
        <v>281</v>
      </c>
      <c r="D6773" s="711" t="s">
        <v>5884</v>
      </c>
      <c r="E6773" s="713">
        <v>52.93</v>
      </c>
    </row>
    <row r="6774" spans="1:5">
      <c r="A6774" s="712">
        <v>91514</v>
      </c>
      <c r="B6774" s="711" t="s">
        <v>5179</v>
      </c>
      <c r="C6774" s="711" t="s">
        <v>281</v>
      </c>
      <c r="D6774" s="711" t="s">
        <v>5884</v>
      </c>
      <c r="E6774" s="713">
        <v>5.39</v>
      </c>
    </row>
    <row r="6775" spans="1:5">
      <c r="A6775" s="712">
        <v>91515</v>
      </c>
      <c r="B6775" s="711" t="s">
        <v>5180</v>
      </c>
      <c r="C6775" s="711" t="s">
        <v>281</v>
      </c>
      <c r="D6775" s="711" t="s">
        <v>5884</v>
      </c>
      <c r="E6775" s="713">
        <v>7.15</v>
      </c>
    </row>
    <row r="6776" spans="1:5">
      <c r="A6776" s="712">
        <v>91516</v>
      </c>
      <c r="B6776" s="711" t="s">
        <v>5181</v>
      </c>
      <c r="C6776" s="711" t="s">
        <v>281</v>
      </c>
      <c r="D6776" s="711" t="s">
        <v>5884</v>
      </c>
      <c r="E6776" s="713">
        <v>10.45</v>
      </c>
    </row>
    <row r="6777" spans="1:5">
      <c r="A6777" s="712">
        <v>91517</v>
      </c>
      <c r="B6777" s="711" t="s">
        <v>5182</v>
      </c>
      <c r="C6777" s="711" t="s">
        <v>281</v>
      </c>
      <c r="D6777" s="711" t="s">
        <v>5884</v>
      </c>
      <c r="E6777" s="713">
        <v>11.64</v>
      </c>
    </row>
    <row r="6778" spans="1:5">
      <c r="A6778" s="712">
        <v>91519</v>
      </c>
      <c r="B6778" s="711" t="s">
        <v>5183</v>
      </c>
      <c r="C6778" s="711" t="s">
        <v>281</v>
      </c>
      <c r="D6778" s="711" t="s">
        <v>5884</v>
      </c>
      <c r="E6778" s="713">
        <v>13.38</v>
      </c>
    </row>
    <row r="6779" spans="1:5">
      <c r="A6779" s="712">
        <v>91520</v>
      </c>
      <c r="B6779" s="711" t="s">
        <v>5184</v>
      </c>
      <c r="C6779" s="711" t="s">
        <v>281</v>
      </c>
      <c r="D6779" s="711" t="s">
        <v>5884</v>
      </c>
      <c r="E6779" s="713">
        <v>1.93</v>
      </c>
    </row>
    <row r="6780" spans="1:5">
      <c r="A6780" s="712">
        <v>91522</v>
      </c>
      <c r="B6780" s="711" t="s">
        <v>5185</v>
      </c>
      <c r="C6780" s="711" t="s">
        <v>281</v>
      </c>
      <c r="D6780" s="711" t="s">
        <v>5884</v>
      </c>
      <c r="E6780" s="713">
        <v>2.3199999999999998</v>
      </c>
    </row>
    <row r="6781" spans="1:5">
      <c r="A6781" s="712">
        <v>91525</v>
      </c>
      <c r="B6781" s="711" t="s">
        <v>5186</v>
      </c>
      <c r="C6781" s="711" t="s">
        <v>281</v>
      </c>
      <c r="D6781" s="711" t="s">
        <v>5884</v>
      </c>
      <c r="E6781" s="713">
        <v>4.18</v>
      </c>
    </row>
    <row r="6782" spans="1:5">
      <c r="A6782" s="712">
        <v>87280</v>
      </c>
      <c r="B6782" s="711" t="s">
        <v>5187</v>
      </c>
      <c r="C6782" s="711" t="s">
        <v>424</v>
      </c>
      <c r="D6782" s="711" t="s">
        <v>5884</v>
      </c>
      <c r="E6782" s="713">
        <v>317.60000000000002</v>
      </c>
    </row>
    <row r="6783" spans="1:5">
      <c r="A6783" s="712">
        <v>87281</v>
      </c>
      <c r="B6783" s="711" t="s">
        <v>5188</v>
      </c>
      <c r="C6783" s="711" t="s">
        <v>424</v>
      </c>
      <c r="D6783" s="711" t="s">
        <v>5884</v>
      </c>
      <c r="E6783" s="713">
        <v>312.87</v>
      </c>
    </row>
    <row r="6784" spans="1:5">
      <c r="A6784" s="712">
        <v>87283</v>
      </c>
      <c r="B6784" s="711" t="s">
        <v>5189</v>
      </c>
      <c r="C6784" s="711" t="s">
        <v>424</v>
      </c>
      <c r="D6784" s="711" t="s">
        <v>5884</v>
      </c>
      <c r="E6784" s="713">
        <v>325.95</v>
      </c>
    </row>
    <row r="6785" spans="1:5">
      <c r="A6785" s="712">
        <v>87284</v>
      </c>
      <c r="B6785" s="711" t="s">
        <v>5190</v>
      </c>
      <c r="C6785" s="711" t="s">
        <v>424</v>
      </c>
      <c r="D6785" s="711" t="s">
        <v>5884</v>
      </c>
      <c r="E6785" s="713">
        <v>320.18</v>
      </c>
    </row>
    <row r="6786" spans="1:5">
      <c r="A6786" s="712">
        <v>87286</v>
      </c>
      <c r="B6786" s="711" t="s">
        <v>854</v>
      </c>
      <c r="C6786" s="711" t="s">
        <v>424</v>
      </c>
      <c r="D6786" s="711" t="s">
        <v>5884</v>
      </c>
      <c r="E6786" s="713">
        <v>417.15</v>
      </c>
    </row>
    <row r="6787" spans="1:5">
      <c r="A6787" s="712">
        <v>87287</v>
      </c>
      <c r="B6787" s="711" t="s">
        <v>5191</v>
      </c>
      <c r="C6787" s="711" t="s">
        <v>424</v>
      </c>
      <c r="D6787" s="711" t="s">
        <v>5884</v>
      </c>
      <c r="E6787" s="713">
        <v>404.65</v>
      </c>
    </row>
    <row r="6788" spans="1:5">
      <c r="A6788" s="712">
        <v>87289</v>
      </c>
      <c r="B6788" s="711" t="s">
        <v>5192</v>
      </c>
      <c r="C6788" s="711" t="s">
        <v>424</v>
      </c>
      <c r="D6788" s="711" t="s">
        <v>5884</v>
      </c>
      <c r="E6788" s="713">
        <v>408.94</v>
      </c>
    </row>
    <row r="6789" spans="1:5">
      <c r="A6789" s="712">
        <v>87290</v>
      </c>
      <c r="B6789" s="711" t="s">
        <v>5193</v>
      </c>
      <c r="C6789" s="711" t="s">
        <v>424</v>
      </c>
      <c r="D6789" s="711" t="s">
        <v>5884</v>
      </c>
      <c r="E6789" s="713">
        <v>402.15</v>
      </c>
    </row>
    <row r="6790" spans="1:5">
      <c r="A6790" s="712">
        <v>87292</v>
      </c>
      <c r="B6790" s="711" t="s">
        <v>5194</v>
      </c>
      <c r="C6790" s="711" t="s">
        <v>424</v>
      </c>
      <c r="D6790" s="711" t="s">
        <v>5884</v>
      </c>
      <c r="E6790" s="713">
        <v>421.4</v>
      </c>
    </row>
    <row r="6791" spans="1:5">
      <c r="A6791" s="712">
        <v>87294</v>
      </c>
      <c r="B6791" s="711" t="s">
        <v>5195</v>
      </c>
      <c r="C6791" s="711" t="s">
        <v>424</v>
      </c>
      <c r="D6791" s="711" t="s">
        <v>5884</v>
      </c>
      <c r="E6791" s="713">
        <v>403.51</v>
      </c>
    </row>
    <row r="6792" spans="1:5">
      <c r="A6792" s="712">
        <v>87295</v>
      </c>
      <c r="B6792" s="711" t="s">
        <v>5196</v>
      </c>
      <c r="C6792" s="711" t="s">
        <v>424</v>
      </c>
      <c r="D6792" s="711" t="s">
        <v>5884</v>
      </c>
      <c r="E6792" s="713">
        <v>417.87</v>
      </c>
    </row>
    <row r="6793" spans="1:5">
      <c r="A6793" s="712">
        <v>87296</v>
      </c>
      <c r="B6793" s="711" t="s">
        <v>5197</v>
      </c>
      <c r="C6793" s="711" t="s">
        <v>424</v>
      </c>
      <c r="D6793" s="711" t="s">
        <v>5884</v>
      </c>
      <c r="E6793" s="713">
        <v>398.11</v>
      </c>
    </row>
    <row r="6794" spans="1:5">
      <c r="A6794" s="712">
        <v>87298</v>
      </c>
      <c r="B6794" s="711" t="s">
        <v>5198</v>
      </c>
      <c r="C6794" s="711" t="s">
        <v>424</v>
      </c>
      <c r="D6794" s="711" t="s">
        <v>5884</v>
      </c>
      <c r="E6794" s="713">
        <v>461.84</v>
      </c>
    </row>
    <row r="6795" spans="1:5">
      <c r="A6795" s="712">
        <v>87299</v>
      </c>
      <c r="B6795" s="711" t="s">
        <v>5199</v>
      </c>
      <c r="C6795" s="711" t="s">
        <v>424</v>
      </c>
      <c r="D6795" s="711" t="s">
        <v>5884</v>
      </c>
      <c r="E6795" s="713">
        <v>318.99</v>
      </c>
    </row>
    <row r="6796" spans="1:5">
      <c r="A6796" s="712">
        <v>87301</v>
      </c>
      <c r="B6796" s="711" t="s">
        <v>5200</v>
      </c>
      <c r="C6796" s="711" t="s">
        <v>424</v>
      </c>
      <c r="D6796" s="711" t="s">
        <v>5884</v>
      </c>
      <c r="E6796" s="713">
        <v>423.9</v>
      </c>
    </row>
    <row r="6797" spans="1:5">
      <c r="A6797" s="712">
        <v>87302</v>
      </c>
      <c r="B6797" s="711" t="s">
        <v>5201</v>
      </c>
      <c r="C6797" s="711" t="s">
        <v>424</v>
      </c>
      <c r="D6797" s="711" t="s">
        <v>5884</v>
      </c>
      <c r="E6797" s="713">
        <v>417.34</v>
      </c>
    </row>
    <row r="6798" spans="1:5">
      <c r="A6798" s="712">
        <v>87304</v>
      </c>
      <c r="B6798" s="711" t="s">
        <v>5202</v>
      </c>
      <c r="C6798" s="711" t="s">
        <v>424</v>
      </c>
      <c r="D6798" s="711" t="s">
        <v>5884</v>
      </c>
      <c r="E6798" s="713">
        <v>389.12</v>
      </c>
    </row>
    <row r="6799" spans="1:5">
      <c r="A6799" s="712">
        <v>87305</v>
      </c>
      <c r="B6799" s="711" t="s">
        <v>5203</v>
      </c>
      <c r="C6799" s="711" t="s">
        <v>424</v>
      </c>
      <c r="D6799" s="711" t="s">
        <v>5884</v>
      </c>
      <c r="E6799" s="713">
        <v>390.79</v>
      </c>
    </row>
    <row r="6800" spans="1:5">
      <c r="A6800" s="712">
        <v>87307</v>
      </c>
      <c r="B6800" s="711" t="s">
        <v>5204</v>
      </c>
      <c r="C6800" s="711" t="s">
        <v>424</v>
      </c>
      <c r="D6800" s="711" t="s">
        <v>5884</v>
      </c>
      <c r="E6800" s="713">
        <v>375.4</v>
      </c>
    </row>
    <row r="6801" spans="1:5">
      <c r="A6801" s="712">
        <v>87308</v>
      </c>
      <c r="B6801" s="711" t="s">
        <v>5205</v>
      </c>
      <c r="C6801" s="711" t="s">
        <v>424</v>
      </c>
      <c r="D6801" s="711" t="s">
        <v>5884</v>
      </c>
      <c r="E6801" s="713">
        <v>368.1</v>
      </c>
    </row>
    <row r="6802" spans="1:5">
      <c r="A6802" s="712">
        <v>87310</v>
      </c>
      <c r="B6802" s="711" t="s">
        <v>5206</v>
      </c>
      <c r="C6802" s="711" t="s">
        <v>424</v>
      </c>
      <c r="D6802" s="711" t="s">
        <v>5884</v>
      </c>
      <c r="E6802" s="713">
        <v>341.67</v>
      </c>
    </row>
    <row r="6803" spans="1:5">
      <c r="A6803" s="712">
        <v>87311</v>
      </c>
      <c r="B6803" s="711" t="s">
        <v>5207</v>
      </c>
      <c r="C6803" s="711" t="s">
        <v>424</v>
      </c>
      <c r="D6803" s="711" t="s">
        <v>5884</v>
      </c>
      <c r="E6803" s="713">
        <v>334.56</v>
      </c>
    </row>
    <row r="6804" spans="1:5">
      <c r="A6804" s="712">
        <v>87313</v>
      </c>
      <c r="B6804" s="711" t="s">
        <v>5208</v>
      </c>
      <c r="C6804" s="711" t="s">
        <v>424</v>
      </c>
      <c r="D6804" s="711" t="s">
        <v>5884</v>
      </c>
      <c r="E6804" s="713">
        <v>391.21</v>
      </c>
    </row>
    <row r="6805" spans="1:5">
      <c r="A6805" s="712">
        <v>87314</v>
      </c>
      <c r="B6805" s="711" t="s">
        <v>5209</v>
      </c>
      <c r="C6805" s="711" t="s">
        <v>424</v>
      </c>
      <c r="D6805" s="711" t="s">
        <v>5884</v>
      </c>
      <c r="E6805" s="713">
        <v>385.25</v>
      </c>
    </row>
    <row r="6806" spans="1:5">
      <c r="A6806" s="712">
        <v>87316</v>
      </c>
      <c r="B6806" s="711" t="s">
        <v>5210</v>
      </c>
      <c r="C6806" s="711" t="s">
        <v>424</v>
      </c>
      <c r="D6806" s="711" t="s">
        <v>5884</v>
      </c>
      <c r="E6806" s="713">
        <v>366.29</v>
      </c>
    </row>
    <row r="6807" spans="1:5">
      <c r="A6807" s="712">
        <v>87317</v>
      </c>
      <c r="B6807" s="711" t="s">
        <v>5211</v>
      </c>
      <c r="C6807" s="711" t="s">
        <v>424</v>
      </c>
      <c r="D6807" s="711" t="s">
        <v>5884</v>
      </c>
      <c r="E6807" s="713">
        <v>355.27</v>
      </c>
    </row>
    <row r="6808" spans="1:5">
      <c r="A6808" s="712">
        <v>87319</v>
      </c>
      <c r="B6808" s="711" t="s">
        <v>5212</v>
      </c>
      <c r="C6808" s="711" t="s">
        <v>424</v>
      </c>
      <c r="D6808" s="711" t="s">
        <v>5884</v>
      </c>
      <c r="E6808" s="714">
        <v>2415.15</v>
      </c>
    </row>
    <row r="6809" spans="1:5">
      <c r="A6809" s="712">
        <v>87320</v>
      </c>
      <c r="B6809" s="711" t="s">
        <v>5213</v>
      </c>
      <c r="C6809" s="711" t="s">
        <v>424</v>
      </c>
      <c r="D6809" s="711" t="s">
        <v>5884</v>
      </c>
      <c r="E6809" s="714">
        <v>2418.9699999999998</v>
      </c>
    </row>
    <row r="6810" spans="1:5">
      <c r="A6810" s="712">
        <v>87322</v>
      </c>
      <c r="B6810" s="711" t="s">
        <v>5214</v>
      </c>
      <c r="C6810" s="711" t="s">
        <v>424</v>
      </c>
      <c r="D6810" s="711" t="s">
        <v>5884</v>
      </c>
      <c r="E6810" s="714">
        <v>2479.9699999999998</v>
      </c>
    </row>
    <row r="6811" spans="1:5">
      <c r="A6811" s="712">
        <v>87323</v>
      </c>
      <c r="B6811" s="711" t="s">
        <v>5215</v>
      </c>
      <c r="C6811" s="711" t="s">
        <v>424</v>
      </c>
      <c r="D6811" s="711" t="s">
        <v>5884</v>
      </c>
      <c r="E6811" s="714">
        <v>2478.36</v>
      </c>
    </row>
    <row r="6812" spans="1:5">
      <c r="A6812" s="712">
        <v>87325</v>
      </c>
      <c r="B6812" s="711" t="s">
        <v>5216</v>
      </c>
      <c r="C6812" s="711" t="s">
        <v>424</v>
      </c>
      <c r="D6812" s="711" t="s">
        <v>5884</v>
      </c>
      <c r="E6812" s="714">
        <v>2430.15</v>
      </c>
    </row>
    <row r="6813" spans="1:5">
      <c r="A6813" s="712">
        <v>87326</v>
      </c>
      <c r="B6813" s="711" t="s">
        <v>5217</v>
      </c>
      <c r="C6813" s="711" t="s">
        <v>424</v>
      </c>
      <c r="D6813" s="711" t="s">
        <v>5884</v>
      </c>
      <c r="E6813" s="714">
        <v>2435.46</v>
      </c>
    </row>
    <row r="6814" spans="1:5">
      <c r="A6814" s="712">
        <v>87327</v>
      </c>
      <c r="B6814" s="711" t="s">
        <v>5218</v>
      </c>
      <c r="C6814" s="711" t="s">
        <v>424</v>
      </c>
      <c r="D6814" s="711" t="s">
        <v>5884</v>
      </c>
      <c r="E6814" s="713">
        <v>333.99</v>
      </c>
    </row>
    <row r="6815" spans="1:5">
      <c r="A6815" s="712">
        <v>87328</v>
      </c>
      <c r="B6815" s="711" t="s">
        <v>5219</v>
      </c>
      <c r="C6815" s="711" t="s">
        <v>424</v>
      </c>
      <c r="D6815" s="711" t="s">
        <v>5884</v>
      </c>
      <c r="E6815" s="713">
        <v>292.12</v>
      </c>
    </row>
    <row r="6816" spans="1:5">
      <c r="A6816" s="712">
        <v>87329</v>
      </c>
      <c r="B6816" s="711" t="s">
        <v>5220</v>
      </c>
      <c r="C6816" s="711" t="s">
        <v>424</v>
      </c>
      <c r="D6816" s="711" t="s">
        <v>5884</v>
      </c>
      <c r="E6816" s="713">
        <v>355.08</v>
      </c>
    </row>
    <row r="6817" spans="1:5">
      <c r="A6817" s="712">
        <v>87330</v>
      </c>
      <c r="B6817" s="711" t="s">
        <v>5221</v>
      </c>
      <c r="C6817" s="711" t="s">
        <v>424</v>
      </c>
      <c r="D6817" s="711" t="s">
        <v>5884</v>
      </c>
      <c r="E6817" s="713">
        <v>307.60000000000002</v>
      </c>
    </row>
    <row r="6818" spans="1:5">
      <c r="A6818" s="712">
        <v>87331</v>
      </c>
      <c r="B6818" s="711" t="s">
        <v>5222</v>
      </c>
      <c r="C6818" s="711" t="s">
        <v>424</v>
      </c>
      <c r="D6818" s="711" t="s">
        <v>5884</v>
      </c>
      <c r="E6818" s="713">
        <v>432.83</v>
      </c>
    </row>
    <row r="6819" spans="1:5">
      <c r="A6819" s="712">
        <v>87332</v>
      </c>
      <c r="B6819" s="711" t="s">
        <v>5223</v>
      </c>
      <c r="C6819" s="711" t="s">
        <v>424</v>
      </c>
      <c r="D6819" s="711" t="s">
        <v>5884</v>
      </c>
      <c r="E6819" s="713">
        <v>389.48</v>
      </c>
    </row>
    <row r="6820" spans="1:5">
      <c r="A6820" s="712">
        <v>87333</v>
      </c>
      <c r="B6820" s="711" t="s">
        <v>5224</v>
      </c>
      <c r="C6820" s="711" t="s">
        <v>424</v>
      </c>
      <c r="D6820" s="711" t="s">
        <v>5884</v>
      </c>
      <c r="E6820" s="713">
        <v>411.61</v>
      </c>
    </row>
    <row r="6821" spans="1:5">
      <c r="A6821" s="712">
        <v>87334</v>
      </c>
      <c r="B6821" s="711" t="s">
        <v>5225</v>
      </c>
      <c r="C6821" s="711" t="s">
        <v>424</v>
      </c>
      <c r="D6821" s="711" t="s">
        <v>5884</v>
      </c>
      <c r="E6821" s="713">
        <v>385.44</v>
      </c>
    </row>
    <row r="6822" spans="1:5">
      <c r="A6822" s="712">
        <v>87335</v>
      </c>
      <c r="B6822" s="711" t="s">
        <v>5226</v>
      </c>
      <c r="C6822" s="711" t="s">
        <v>424</v>
      </c>
      <c r="D6822" s="711" t="s">
        <v>5884</v>
      </c>
      <c r="E6822" s="713">
        <v>406.64</v>
      </c>
    </row>
    <row r="6823" spans="1:5">
      <c r="A6823" s="712">
        <v>87336</v>
      </c>
      <c r="B6823" s="711" t="s">
        <v>5227</v>
      </c>
      <c r="C6823" s="711" t="s">
        <v>424</v>
      </c>
      <c r="D6823" s="711" t="s">
        <v>5884</v>
      </c>
      <c r="E6823" s="713">
        <v>401.08</v>
      </c>
    </row>
    <row r="6824" spans="1:5">
      <c r="A6824" s="712">
        <v>87337</v>
      </c>
      <c r="B6824" s="711" t="s">
        <v>5228</v>
      </c>
      <c r="C6824" s="711" t="s">
        <v>424</v>
      </c>
      <c r="D6824" s="711" t="s">
        <v>5884</v>
      </c>
      <c r="E6824" s="713">
        <v>405.01</v>
      </c>
    </row>
    <row r="6825" spans="1:5">
      <c r="A6825" s="712">
        <v>87338</v>
      </c>
      <c r="B6825" s="711" t="s">
        <v>5229</v>
      </c>
      <c r="C6825" s="711" t="s">
        <v>424</v>
      </c>
      <c r="D6825" s="711" t="s">
        <v>5884</v>
      </c>
      <c r="E6825" s="713">
        <v>396.09</v>
      </c>
    </row>
    <row r="6826" spans="1:5">
      <c r="A6826" s="712">
        <v>87339</v>
      </c>
      <c r="B6826" s="711" t="s">
        <v>5230</v>
      </c>
      <c r="C6826" s="711" t="s">
        <v>424</v>
      </c>
      <c r="D6826" s="711" t="s">
        <v>5884</v>
      </c>
      <c r="E6826" s="713">
        <v>549.32000000000005</v>
      </c>
    </row>
    <row r="6827" spans="1:5">
      <c r="A6827" s="712">
        <v>87340</v>
      </c>
      <c r="B6827" s="711" t="s">
        <v>5231</v>
      </c>
      <c r="C6827" s="711" t="s">
        <v>424</v>
      </c>
      <c r="D6827" s="711" t="s">
        <v>5884</v>
      </c>
      <c r="E6827" s="713">
        <v>461.15</v>
      </c>
    </row>
    <row r="6828" spans="1:5">
      <c r="A6828" s="712">
        <v>87341</v>
      </c>
      <c r="B6828" s="711" t="s">
        <v>5232</v>
      </c>
      <c r="C6828" s="711" t="s">
        <v>424</v>
      </c>
      <c r="D6828" s="711" t="s">
        <v>5884</v>
      </c>
      <c r="E6828" s="713">
        <v>438.87</v>
      </c>
    </row>
    <row r="6829" spans="1:5">
      <c r="A6829" s="712">
        <v>87342</v>
      </c>
      <c r="B6829" s="711" t="s">
        <v>5233</v>
      </c>
      <c r="C6829" s="711" t="s">
        <v>424</v>
      </c>
      <c r="D6829" s="711" t="s">
        <v>5884</v>
      </c>
      <c r="E6829" s="713">
        <v>475.04</v>
      </c>
    </row>
    <row r="6830" spans="1:5">
      <c r="A6830" s="712">
        <v>87343</v>
      </c>
      <c r="B6830" s="711" t="s">
        <v>5234</v>
      </c>
      <c r="C6830" s="711" t="s">
        <v>424</v>
      </c>
      <c r="D6830" s="711" t="s">
        <v>5884</v>
      </c>
      <c r="E6830" s="713">
        <v>425.13</v>
      </c>
    </row>
    <row r="6831" spans="1:5">
      <c r="A6831" s="712">
        <v>87344</v>
      </c>
      <c r="B6831" s="711" t="s">
        <v>5235</v>
      </c>
      <c r="C6831" s="711" t="s">
        <v>424</v>
      </c>
      <c r="D6831" s="711" t="s">
        <v>5884</v>
      </c>
      <c r="E6831" s="713">
        <v>397.54</v>
      </c>
    </row>
    <row r="6832" spans="1:5">
      <c r="A6832" s="712">
        <v>87345</v>
      </c>
      <c r="B6832" s="711" t="s">
        <v>5236</v>
      </c>
      <c r="C6832" s="711" t="s">
        <v>424</v>
      </c>
      <c r="D6832" s="711" t="s">
        <v>5884</v>
      </c>
      <c r="E6832" s="713">
        <v>431.84</v>
      </c>
    </row>
    <row r="6833" spans="1:5">
      <c r="A6833" s="712">
        <v>87346</v>
      </c>
      <c r="B6833" s="711" t="s">
        <v>5237</v>
      </c>
      <c r="C6833" s="711" t="s">
        <v>424</v>
      </c>
      <c r="D6833" s="711" t="s">
        <v>5884</v>
      </c>
      <c r="E6833" s="713">
        <v>390.67</v>
      </c>
    </row>
    <row r="6834" spans="1:5">
      <c r="A6834" s="712">
        <v>87347</v>
      </c>
      <c r="B6834" s="711" t="s">
        <v>5238</v>
      </c>
      <c r="C6834" s="711" t="s">
        <v>424</v>
      </c>
      <c r="D6834" s="711" t="s">
        <v>5884</v>
      </c>
      <c r="E6834" s="713">
        <v>368.87</v>
      </c>
    </row>
    <row r="6835" spans="1:5">
      <c r="A6835" s="712">
        <v>87348</v>
      </c>
      <c r="B6835" s="711" t="s">
        <v>5239</v>
      </c>
      <c r="C6835" s="711" t="s">
        <v>424</v>
      </c>
      <c r="D6835" s="711" t="s">
        <v>5884</v>
      </c>
      <c r="E6835" s="713">
        <v>399.64</v>
      </c>
    </row>
    <row r="6836" spans="1:5">
      <c r="A6836" s="712">
        <v>87349</v>
      </c>
      <c r="B6836" s="711" t="s">
        <v>5240</v>
      </c>
      <c r="C6836" s="711" t="s">
        <v>424</v>
      </c>
      <c r="D6836" s="711" t="s">
        <v>5884</v>
      </c>
      <c r="E6836" s="713">
        <v>345.84</v>
      </c>
    </row>
    <row r="6837" spans="1:5">
      <c r="A6837" s="712">
        <v>87350</v>
      </c>
      <c r="B6837" s="711" t="s">
        <v>5241</v>
      </c>
      <c r="C6837" s="711" t="s">
        <v>424</v>
      </c>
      <c r="D6837" s="711" t="s">
        <v>5884</v>
      </c>
      <c r="E6837" s="713">
        <v>373.52</v>
      </c>
    </row>
    <row r="6838" spans="1:5">
      <c r="A6838" s="712">
        <v>87351</v>
      </c>
      <c r="B6838" s="711" t="s">
        <v>5242</v>
      </c>
      <c r="C6838" s="711" t="s">
        <v>424</v>
      </c>
      <c r="D6838" s="711" t="s">
        <v>5884</v>
      </c>
      <c r="E6838" s="713">
        <v>322.8</v>
      </c>
    </row>
    <row r="6839" spans="1:5">
      <c r="A6839" s="712">
        <v>87352</v>
      </c>
      <c r="B6839" s="711" t="s">
        <v>5243</v>
      </c>
      <c r="C6839" s="711" t="s">
        <v>424</v>
      </c>
      <c r="D6839" s="711" t="s">
        <v>5884</v>
      </c>
      <c r="E6839" s="713">
        <v>448.44</v>
      </c>
    </row>
    <row r="6840" spans="1:5">
      <c r="A6840" s="712">
        <v>87353</v>
      </c>
      <c r="B6840" s="711" t="s">
        <v>5244</v>
      </c>
      <c r="C6840" s="711" t="s">
        <v>424</v>
      </c>
      <c r="D6840" s="711" t="s">
        <v>5884</v>
      </c>
      <c r="E6840" s="713">
        <v>393.68</v>
      </c>
    </row>
    <row r="6841" spans="1:5">
      <c r="A6841" s="712">
        <v>87354</v>
      </c>
      <c r="B6841" s="711" t="s">
        <v>5245</v>
      </c>
      <c r="C6841" s="711" t="s">
        <v>424</v>
      </c>
      <c r="D6841" s="711" t="s">
        <v>5884</v>
      </c>
      <c r="E6841" s="713">
        <v>369.57</v>
      </c>
    </row>
    <row r="6842" spans="1:5">
      <c r="A6842" s="712">
        <v>87355</v>
      </c>
      <c r="B6842" s="711" t="s">
        <v>5246</v>
      </c>
      <c r="C6842" s="711" t="s">
        <v>424</v>
      </c>
      <c r="D6842" s="711" t="s">
        <v>5884</v>
      </c>
      <c r="E6842" s="713">
        <v>392.88</v>
      </c>
    </row>
    <row r="6843" spans="1:5">
      <c r="A6843" s="712">
        <v>87356</v>
      </c>
      <c r="B6843" s="711" t="s">
        <v>5247</v>
      </c>
      <c r="C6843" s="711" t="s">
        <v>424</v>
      </c>
      <c r="D6843" s="711" t="s">
        <v>5884</v>
      </c>
      <c r="E6843" s="713">
        <v>356.41</v>
      </c>
    </row>
    <row r="6844" spans="1:5">
      <c r="A6844" s="712">
        <v>87357</v>
      </c>
      <c r="B6844" s="711" t="s">
        <v>5248</v>
      </c>
      <c r="C6844" s="711" t="s">
        <v>424</v>
      </c>
      <c r="D6844" s="711" t="s">
        <v>5884</v>
      </c>
      <c r="E6844" s="713">
        <v>338.48</v>
      </c>
    </row>
    <row r="6845" spans="1:5">
      <c r="A6845" s="712">
        <v>87358</v>
      </c>
      <c r="B6845" s="711" t="s">
        <v>5249</v>
      </c>
      <c r="C6845" s="711" t="s">
        <v>424</v>
      </c>
      <c r="D6845" s="711" t="s">
        <v>5884</v>
      </c>
      <c r="E6845" s="714">
        <v>2389.87</v>
      </c>
    </row>
    <row r="6846" spans="1:5">
      <c r="A6846" s="712">
        <v>87359</v>
      </c>
      <c r="B6846" s="711" t="s">
        <v>5250</v>
      </c>
      <c r="C6846" s="711" t="s">
        <v>424</v>
      </c>
      <c r="D6846" s="711" t="s">
        <v>5884</v>
      </c>
      <c r="E6846" s="714">
        <v>2369.4499999999998</v>
      </c>
    </row>
    <row r="6847" spans="1:5">
      <c r="A6847" s="712">
        <v>87360</v>
      </c>
      <c r="B6847" s="711" t="s">
        <v>5251</v>
      </c>
      <c r="C6847" s="711" t="s">
        <v>424</v>
      </c>
      <c r="D6847" s="711" t="s">
        <v>5884</v>
      </c>
      <c r="E6847" s="714">
        <v>2452.5300000000002</v>
      </c>
    </row>
    <row r="6848" spans="1:5">
      <c r="A6848" s="712">
        <v>87361</v>
      </c>
      <c r="B6848" s="711" t="s">
        <v>5252</v>
      </c>
      <c r="C6848" s="711" t="s">
        <v>424</v>
      </c>
      <c r="D6848" s="711" t="s">
        <v>5884</v>
      </c>
      <c r="E6848" s="714">
        <v>2421.2399999999998</v>
      </c>
    </row>
    <row r="6849" spans="1:5">
      <c r="A6849" s="712">
        <v>87362</v>
      </c>
      <c r="B6849" s="711" t="s">
        <v>5253</v>
      </c>
      <c r="C6849" s="711" t="s">
        <v>424</v>
      </c>
      <c r="D6849" s="711" t="s">
        <v>5884</v>
      </c>
      <c r="E6849" s="714">
        <v>2419.75</v>
      </c>
    </row>
    <row r="6850" spans="1:5">
      <c r="A6850" s="712">
        <v>87363</v>
      </c>
      <c r="B6850" s="711" t="s">
        <v>5254</v>
      </c>
      <c r="C6850" s="711" t="s">
        <v>424</v>
      </c>
      <c r="D6850" s="711" t="s">
        <v>5884</v>
      </c>
      <c r="E6850" s="714">
        <v>2411.41</v>
      </c>
    </row>
    <row r="6851" spans="1:5">
      <c r="A6851" s="712">
        <v>87364</v>
      </c>
      <c r="B6851" s="711" t="s">
        <v>5255</v>
      </c>
      <c r="C6851" s="711" t="s">
        <v>424</v>
      </c>
      <c r="D6851" s="711" t="s">
        <v>5884</v>
      </c>
      <c r="E6851" s="714">
        <v>2391.0500000000002</v>
      </c>
    </row>
    <row r="6852" spans="1:5">
      <c r="A6852" s="712">
        <v>87365</v>
      </c>
      <c r="B6852" s="711" t="s">
        <v>5256</v>
      </c>
      <c r="C6852" s="711" t="s">
        <v>424</v>
      </c>
      <c r="D6852" s="711" t="s">
        <v>5884</v>
      </c>
      <c r="E6852" s="713">
        <v>406.48</v>
      </c>
    </row>
    <row r="6853" spans="1:5">
      <c r="A6853" s="712">
        <v>87366</v>
      </c>
      <c r="B6853" s="711" t="s">
        <v>5257</v>
      </c>
      <c r="C6853" s="711" t="s">
        <v>424</v>
      </c>
      <c r="D6853" s="711" t="s">
        <v>5884</v>
      </c>
      <c r="E6853" s="713">
        <v>425.14</v>
      </c>
    </row>
    <row r="6854" spans="1:5">
      <c r="A6854" s="712">
        <v>87367</v>
      </c>
      <c r="B6854" s="711" t="s">
        <v>5258</v>
      </c>
      <c r="C6854" s="711" t="s">
        <v>424</v>
      </c>
      <c r="D6854" s="711" t="s">
        <v>5884</v>
      </c>
      <c r="E6854" s="713">
        <v>506.46</v>
      </c>
    </row>
    <row r="6855" spans="1:5">
      <c r="A6855" s="712">
        <v>87368</v>
      </c>
      <c r="B6855" s="711" t="s">
        <v>5259</v>
      </c>
      <c r="C6855" s="711" t="s">
        <v>424</v>
      </c>
      <c r="D6855" s="711" t="s">
        <v>5884</v>
      </c>
      <c r="E6855" s="713">
        <v>501.25</v>
      </c>
    </row>
    <row r="6856" spans="1:5">
      <c r="A6856" s="712">
        <v>87369</v>
      </c>
      <c r="B6856" s="711" t="s">
        <v>5260</v>
      </c>
      <c r="C6856" s="711" t="s">
        <v>424</v>
      </c>
      <c r="D6856" s="711" t="s">
        <v>5884</v>
      </c>
      <c r="E6856" s="713">
        <v>515.9</v>
      </c>
    </row>
    <row r="6857" spans="1:5">
      <c r="A6857" s="712">
        <v>87370</v>
      </c>
      <c r="B6857" s="711" t="s">
        <v>5261</v>
      </c>
      <c r="C6857" s="711" t="s">
        <v>424</v>
      </c>
      <c r="D6857" s="711" t="s">
        <v>5884</v>
      </c>
      <c r="E6857" s="713">
        <v>498.94</v>
      </c>
    </row>
    <row r="6858" spans="1:5">
      <c r="A6858" s="712">
        <v>87371</v>
      </c>
      <c r="B6858" s="711" t="s">
        <v>5262</v>
      </c>
      <c r="C6858" s="711" t="s">
        <v>424</v>
      </c>
      <c r="D6858" s="711" t="s">
        <v>5884</v>
      </c>
      <c r="E6858" s="713">
        <v>495.15</v>
      </c>
    </row>
    <row r="6859" spans="1:5">
      <c r="A6859" s="712">
        <v>87372</v>
      </c>
      <c r="B6859" s="711" t="s">
        <v>5263</v>
      </c>
      <c r="C6859" s="711" t="s">
        <v>424</v>
      </c>
      <c r="D6859" s="711" t="s">
        <v>5884</v>
      </c>
      <c r="E6859" s="713">
        <v>565.6</v>
      </c>
    </row>
    <row r="6860" spans="1:5">
      <c r="A6860" s="712">
        <v>87373</v>
      </c>
      <c r="B6860" s="711" t="s">
        <v>5264</v>
      </c>
      <c r="C6860" s="711" t="s">
        <v>424</v>
      </c>
      <c r="D6860" s="711" t="s">
        <v>5884</v>
      </c>
      <c r="E6860" s="713">
        <v>514.03</v>
      </c>
    </row>
    <row r="6861" spans="1:5">
      <c r="A6861" s="712">
        <v>87374</v>
      </c>
      <c r="B6861" s="711" t="s">
        <v>5265</v>
      </c>
      <c r="C6861" s="711" t="s">
        <v>424</v>
      </c>
      <c r="D6861" s="711" t="s">
        <v>5884</v>
      </c>
      <c r="E6861" s="713">
        <v>486.35</v>
      </c>
    </row>
    <row r="6862" spans="1:5">
      <c r="A6862" s="712">
        <v>87375</v>
      </c>
      <c r="B6862" s="711" t="s">
        <v>5266</v>
      </c>
      <c r="C6862" s="711" t="s">
        <v>424</v>
      </c>
      <c r="D6862" s="711" t="s">
        <v>5884</v>
      </c>
      <c r="E6862" s="713">
        <v>469.41</v>
      </c>
    </row>
    <row r="6863" spans="1:5">
      <c r="A6863" s="712">
        <v>87376</v>
      </c>
      <c r="B6863" s="711" t="s">
        <v>5267</v>
      </c>
      <c r="C6863" s="711" t="s">
        <v>424</v>
      </c>
      <c r="D6863" s="711" t="s">
        <v>5884</v>
      </c>
      <c r="E6863" s="713">
        <v>437.37</v>
      </c>
    </row>
    <row r="6864" spans="1:5">
      <c r="A6864" s="712">
        <v>87377</v>
      </c>
      <c r="B6864" s="711" t="s">
        <v>5268</v>
      </c>
      <c r="C6864" s="711" t="s">
        <v>424</v>
      </c>
      <c r="D6864" s="711" t="s">
        <v>5884</v>
      </c>
      <c r="E6864" s="713">
        <v>490.26</v>
      </c>
    </row>
    <row r="6865" spans="1:5">
      <c r="A6865" s="712">
        <v>87378</v>
      </c>
      <c r="B6865" s="711" t="s">
        <v>5269</v>
      </c>
      <c r="C6865" s="711" t="s">
        <v>424</v>
      </c>
      <c r="D6865" s="711" t="s">
        <v>5884</v>
      </c>
      <c r="E6865" s="713">
        <v>454.89</v>
      </c>
    </row>
    <row r="6866" spans="1:5">
      <c r="A6866" s="712">
        <v>87379</v>
      </c>
      <c r="B6866" s="711" t="s">
        <v>5270</v>
      </c>
      <c r="C6866" s="711" t="s">
        <v>424</v>
      </c>
      <c r="D6866" s="711" t="s">
        <v>5884</v>
      </c>
      <c r="E6866" s="714">
        <v>2496.65</v>
      </c>
    </row>
    <row r="6867" spans="1:5">
      <c r="A6867" s="712">
        <v>87380</v>
      </c>
      <c r="B6867" s="711" t="s">
        <v>5271</v>
      </c>
      <c r="C6867" s="711" t="s">
        <v>424</v>
      </c>
      <c r="D6867" s="711" t="s">
        <v>5884</v>
      </c>
      <c r="E6867" s="714">
        <v>2550.83</v>
      </c>
    </row>
    <row r="6868" spans="1:5">
      <c r="A6868" s="712">
        <v>87381</v>
      </c>
      <c r="B6868" s="711" t="s">
        <v>5272</v>
      </c>
      <c r="C6868" s="711" t="s">
        <v>424</v>
      </c>
      <c r="D6868" s="711" t="s">
        <v>5884</v>
      </c>
      <c r="E6868" s="714">
        <v>2514.41</v>
      </c>
    </row>
    <row r="6869" spans="1:5">
      <c r="A6869" s="712">
        <v>87382</v>
      </c>
      <c r="B6869" s="711" t="s">
        <v>5273</v>
      </c>
      <c r="C6869" s="711" t="s">
        <v>424</v>
      </c>
      <c r="D6869" s="711" t="s">
        <v>5884</v>
      </c>
      <c r="E6869" s="713">
        <v>976.57</v>
      </c>
    </row>
    <row r="6870" spans="1:5">
      <c r="A6870" s="712">
        <v>87383</v>
      </c>
      <c r="B6870" s="711" t="s">
        <v>5274</v>
      </c>
      <c r="C6870" s="711" t="s">
        <v>424</v>
      </c>
      <c r="D6870" s="711" t="s">
        <v>5884</v>
      </c>
      <c r="E6870" s="713">
        <v>970.39</v>
      </c>
    </row>
    <row r="6871" spans="1:5">
      <c r="A6871" s="712">
        <v>87384</v>
      </c>
      <c r="B6871" s="711" t="s">
        <v>5275</v>
      </c>
      <c r="C6871" s="711" t="s">
        <v>424</v>
      </c>
      <c r="D6871" s="711" t="s">
        <v>5884</v>
      </c>
      <c r="E6871" s="713">
        <v>962.52</v>
      </c>
    </row>
    <row r="6872" spans="1:5">
      <c r="A6872" s="712">
        <v>87385</v>
      </c>
      <c r="B6872" s="711" t="s">
        <v>5276</v>
      </c>
      <c r="C6872" s="711" t="s">
        <v>424</v>
      </c>
      <c r="D6872" s="711" t="s">
        <v>5884</v>
      </c>
      <c r="E6872" s="714">
        <v>1126.1099999999999</v>
      </c>
    </row>
    <row r="6873" spans="1:5">
      <c r="A6873" s="712">
        <v>87386</v>
      </c>
      <c r="B6873" s="711" t="s">
        <v>5277</v>
      </c>
      <c r="C6873" s="711" t="s">
        <v>424</v>
      </c>
      <c r="D6873" s="711" t="s">
        <v>5884</v>
      </c>
      <c r="E6873" s="714">
        <v>1115.67</v>
      </c>
    </row>
    <row r="6874" spans="1:5">
      <c r="A6874" s="712">
        <v>87387</v>
      </c>
      <c r="B6874" s="711" t="s">
        <v>5278</v>
      </c>
      <c r="C6874" s="711" t="s">
        <v>424</v>
      </c>
      <c r="D6874" s="711" t="s">
        <v>5884</v>
      </c>
      <c r="E6874" s="714">
        <v>1108.6300000000001</v>
      </c>
    </row>
    <row r="6875" spans="1:5">
      <c r="A6875" s="712">
        <v>87388</v>
      </c>
      <c r="B6875" s="711" t="s">
        <v>5279</v>
      </c>
      <c r="C6875" s="711" t="s">
        <v>424</v>
      </c>
      <c r="D6875" s="711" t="s">
        <v>5884</v>
      </c>
      <c r="E6875" s="714">
        <v>2681.82</v>
      </c>
    </row>
    <row r="6876" spans="1:5">
      <c r="A6876" s="712">
        <v>87389</v>
      </c>
      <c r="B6876" s="711" t="s">
        <v>5280</v>
      </c>
      <c r="C6876" s="711" t="s">
        <v>424</v>
      </c>
      <c r="D6876" s="711" t="s">
        <v>5884</v>
      </c>
      <c r="E6876" s="714">
        <v>2687.48</v>
      </c>
    </row>
    <row r="6877" spans="1:5">
      <c r="A6877" s="712">
        <v>87390</v>
      </c>
      <c r="B6877" s="711" t="s">
        <v>5281</v>
      </c>
      <c r="C6877" s="711" t="s">
        <v>424</v>
      </c>
      <c r="D6877" s="711" t="s">
        <v>5884</v>
      </c>
      <c r="E6877" s="714">
        <v>2697.36</v>
      </c>
    </row>
    <row r="6878" spans="1:5">
      <c r="A6878" s="712">
        <v>87391</v>
      </c>
      <c r="B6878" s="711" t="s">
        <v>5282</v>
      </c>
      <c r="C6878" s="711" t="s">
        <v>424</v>
      </c>
      <c r="D6878" s="711" t="s">
        <v>5884</v>
      </c>
      <c r="E6878" s="714">
        <v>2971.88</v>
      </c>
    </row>
    <row r="6879" spans="1:5">
      <c r="A6879" s="712">
        <v>87393</v>
      </c>
      <c r="B6879" s="711" t="s">
        <v>5283</v>
      </c>
      <c r="C6879" s="711" t="s">
        <v>424</v>
      </c>
      <c r="D6879" s="711" t="s">
        <v>5884</v>
      </c>
      <c r="E6879" s="714">
        <v>2993.06</v>
      </c>
    </row>
    <row r="6880" spans="1:5">
      <c r="A6880" s="712">
        <v>87394</v>
      </c>
      <c r="B6880" s="711" t="s">
        <v>5284</v>
      </c>
      <c r="C6880" s="711" t="s">
        <v>424</v>
      </c>
      <c r="D6880" s="711" t="s">
        <v>5884</v>
      </c>
      <c r="E6880" s="714">
        <v>3015.06</v>
      </c>
    </row>
    <row r="6881" spans="1:5">
      <c r="A6881" s="712">
        <v>87395</v>
      </c>
      <c r="B6881" s="711" t="s">
        <v>5285</v>
      </c>
      <c r="C6881" s="711" t="s">
        <v>424</v>
      </c>
      <c r="D6881" s="711" t="s">
        <v>5884</v>
      </c>
      <c r="E6881" s="714">
        <v>1896.65</v>
      </c>
    </row>
    <row r="6882" spans="1:5">
      <c r="A6882" s="712">
        <v>87396</v>
      </c>
      <c r="B6882" s="711" t="s">
        <v>5286</v>
      </c>
      <c r="C6882" s="711" t="s">
        <v>424</v>
      </c>
      <c r="D6882" s="711" t="s">
        <v>5884</v>
      </c>
      <c r="E6882" s="714">
        <v>1903.39</v>
      </c>
    </row>
    <row r="6883" spans="1:5">
      <c r="A6883" s="712">
        <v>87397</v>
      </c>
      <c r="B6883" s="711" t="s">
        <v>5287</v>
      </c>
      <c r="C6883" s="711" t="s">
        <v>424</v>
      </c>
      <c r="D6883" s="711" t="s">
        <v>5884</v>
      </c>
      <c r="E6883" s="714">
        <v>1911.59</v>
      </c>
    </row>
    <row r="6884" spans="1:5">
      <c r="A6884" s="712">
        <v>87398</v>
      </c>
      <c r="B6884" s="711" t="s">
        <v>5288</v>
      </c>
      <c r="C6884" s="711" t="s">
        <v>424</v>
      </c>
      <c r="D6884" s="711" t="s">
        <v>5884</v>
      </c>
      <c r="E6884" s="714">
        <v>1122.75</v>
      </c>
    </row>
    <row r="6885" spans="1:5">
      <c r="A6885" s="712">
        <v>87399</v>
      </c>
      <c r="B6885" s="711" t="s">
        <v>5289</v>
      </c>
      <c r="C6885" s="711" t="s">
        <v>424</v>
      </c>
      <c r="D6885" s="711" t="s">
        <v>5884</v>
      </c>
      <c r="E6885" s="714">
        <v>1273.93</v>
      </c>
    </row>
    <row r="6886" spans="1:5">
      <c r="A6886" s="712">
        <v>87401</v>
      </c>
      <c r="B6886" s="711" t="s">
        <v>5290</v>
      </c>
      <c r="C6886" s="711" t="s">
        <v>424</v>
      </c>
      <c r="D6886" s="711" t="s">
        <v>5884</v>
      </c>
      <c r="E6886" s="714">
        <v>3179.13</v>
      </c>
    </row>
    <row r="6887" spans="1:5">
      <c r="A6887" s="712">
        <v>87402</v>
      </c>
      <c r="B6887" s="711" t="s">
        <v>5291</v>
      </c>
      <c r="C6887" s="711" t="s">
        <v>424</v>
      </c>
      <c r="D6887" s="711" t="s">
        <v>5884</v>
      </c>
      <c r="E6887" s="714">
        <v>2081.88</v>
      </c>
    </row>
    <row r="6888" spans="1:5">
      <c r="A6888" s="712">
        <v>87404</v>
      </c>
      <c r="B6888" s="711" t="s">
        <v>7431</v>
      </c>
      <c r="C6888" s="711" t="s">
        <v>424</v>
      </c>
      <c r="D6888" s="711" t="s">
        <v>5884</v>
      </c>
      <c r="E6888" s="714">
        <v>2802.41</v>
      </c>
    </row>
    <row r="6889" spans="1:5">
      <c r="A6889" s="712">
        <v>87405</v>
      </c>
      <c r="B6889" s="711" t="s">
        <v>7432</v>
      </c>
      <c r="C6889" s="711" t="s">
        <v>424</v>
      </c>
      <c r="D6889" s="711" t="s">
        <v>5884</v>
      </c>
      <c r="E6889" s="714">
        <v>2801.55</v>
      </c>
    </row>
    <row r="6890" spans="1:5">
      <c r="A6890" s="712">
        <v>87407</v>
      </c>
      <c r="B6890" s="711" t="s">
        <v>5292</v>
      </c>
      <c r="C6890" s="711" t="s">
        <v>424</v>
      </c>
      <c r="D6890" s="711" t="s">
        <v>5884</v>
      </c>
      <c r="E6890" s="714">
        <v>1001.05</v>
      </c>
    </row>
    <row r="6891" spans="1:5">
      <c r="A6891" s="712">
        <v>87408</v>
      </c>
      <c r="B6891" s="711" t="s">
        <v>5293</v>
      </c>
      <c r="C6891" s="711" t="s">
        <v>424</v>
      </c>
      <c r="D6891" s="711" t="s">
        <v>5884</v>
      </c>
      <c r="E6891" s="713">
        <v>989.47</v>
      </c>
    </row>
    <row r="6892" spans="1:5">
      <c r="A6892" s="712">
        <v>87410</v>
      </c>
      <c r="B6892" s="711" t="s">
        <v>5294</v>
      </c>
      <c r="C6892" s="711" t="s">
        <v>424</v>
      </c>
      <c r="D6892" s="711" t="s">
        <v>5884</v>
      </c>
      <c r="E6892" s="713">
        <v>683.18</v>
      </c>
    </row>
    <row r="6893" spans="1:5">
      <c r="A6893" s="712">
        <v>88626</v>
      </c>
      <c r="B6893" s="711" t="s">
        <v>5295</v>
      </c>
      <c r="C6893" s="711" t="s">
        <v>424</v>
      </c>
      <c r="D6893" s="711" t="s">
        <v>5884</v>
      </c>
      <c r="E6893" s="713">
        <v>393.2</v>
      </c>
    </row>
    <row r="6894" spans="1:5">
      <c r="A6894" s="712">
        <v>88627</v>
      </c>
      <c r="B6894" s="711" t="s">
        <v>5296</v>
      </c>
      <c r="C6894" s="711" t="s">
        <v>424</v>
      </c>
      <c r="D6894" s="711" t="s">
        <v>5884</v>
      </c>
      <c r="E6894" s="713">
        <v>467.5</v>
      </c>
    </row>
    <row r="6895" spans="1:5">
      <c r="A6895" s="712">
        <v>88628</v>
      </c>
      <c r="B6895" s="711" t="s">
        <v>5297</v>
      </c>
      <c r="C6895" s="711" t="s">
        <v>424</v>
      </c>
      <c r="D6895" s="711" t="s">
        <v>5884</v>
      </c>
      <c r="E6895" s="713">
        <v>384.39</v>
      </c>
    </row>
    <row r="6896" spans="1:5">
      <c r="A6896" s="712">
        <v>88629</v>
      </c>
      <c r="B6896" s="711" t="s">
        <v>5298</v>
      </c>
      <c r="C6896" s="711" t="s">
        <v>424</v>
      </c>
      <c r="D6896" s="711" t="s">
        <v>5884</v>
      </c>
      <c r="E6896" s="713">
        <v>462.5</v>
      </c>
    </row>
    <row r="6897" spans="1:5">
      <c r="A6897" s="712">
        <v>88630</v>
      </c>
      <c r="B6897" s="711" t="s">
        <v>5299</v>
      </c>
      <c r="C6897" s="711" t="s">
        <v>424</v>
      </c>
      <c r="D6897" s="711" t="s">
        <v>5884</v>
      </c>
      <c r="E6897" s="713">
        <v>338.14</v>
      </c>
    </row>
    <row r="6898" spans="1:5">
      <c r="A6898" s="712">
        <v>88631</v>
      </c>
      <c r="B6898" s="711" t="s">
        <v>5300</v>
      </c>
      <c r="C6898" s="711" t="s">
        <v>424</v>
      </c>
      <c r="D6898" s="711" t="s">
        <v>5884</v>
      </c>
      <c r="E6898" s="713">
        <v>421.81</v>
      </c>
    </row>
    <row r="6899" spans="1:5">
      <c r="A6899" s="712">
        <v>88715</v>
      </c>
      <c r="B6899" s="711" t="s">
        <v>5301</v>
      </c>
      <c r="C6899" s="711" t="s">
        <v>424</v>
      </c>
      <c r="D6899" s="711" t="s">
        <v>5884</v>
      </c>
      <c r="E6899" s="713">
        <v>399.61</v>
      </c>
    </row>
    <row r="6900" spans="1:5">
      <c r="A6900" s="712">
        <v>95563</v>
      </c>
      <c r="B6900" s="711" t="s">
        <v>5302</v>
      </c>
      <c r="C6900" s="711" t="s">
        <v>424</v>
      </c>
      <c r="D6900" s="711" t="s">
        <v>5884</v>
      </c>
      <c r="E6900" s="713">
        <v>556.58000000000004</v>
      </c>
    </row>
    <row r="6901" spans="1:5">
      <c r="A6901" s="712">
        <v>100464</v>
      </c>
      <c r="B6901" s="711" t="s">
        <v>5303</v>
      </c>
      <c r="C6901" s="711" t="s">
        <v>424</v>
      </c>
      <c r="D6901" s="711" t="s">
        <v>5884</v>
      </c>
      <c r="E6901" s="713">
        <v>411.38</v>
      </c>
    </row>
    <row r="6902" spans="1:5">
      <c r="A6902" s="712">
        <v>100465</v>
      </c>
      <c r="B6902" s="711" t="s">
        <v>5304</v>
      </c>
      <c r="C6902" s="711" t="s">
        <v>424</v>
      </c>
      <c r="D6902" s="711" t="s">
        <v>5884</v>
      </c>
      <c r="E6902" s="713">
        <v>384.22</v>
      </c>
    </row>
    <row r="6903" spans="1:5">
      <c r="A6903" s="712">
        <v>100466</v>
      </c>
      <c r="B6903" s="711" t="s">
        <v>5305</v>
      </c>
      <c r="C6903" s="711" t="s">
        <v>424</v>
      </c>
      <c r="D6903" s="711" t="s">
        <v>5884</v>
      </c>
      <c r="E6903" s="713">
        <v>371</v>
      </c>
    </row>
    <row r="6904" spans="1:5">
      <c r="A6904" s="712">
        <v>100468</v>
      </c>
      <c r="B6904" s="711" t="s">
        <v>5306</v>
      </c>
      <c r="C6904" s="711" t="s">
        <v>424</v>
      </c>
      <c r="D6904" s="711" t="s">
        <v>5884</v>
      </c>
      <c r="E6904" s="713">
        <v>466.65</v>
      </c>
    </row>
    <row r="6905" spans="1:5">
      <c r="A6905" s="712">
        <v>100469</v>
      </c>
      <c r="B6905" s="711" t="s">
        <v>5307</v>
      </c>
      <c r="C6905" s="711" t="s">
        <v>424</v>
      </c>
      <c r="D6905" s="711" t="s">
        <v>5884</v>
      </c>
      <c r="E6905" s="713">
        <v>377.84</v>
      </c>
    </row>
    <row r="6906" spans="1:5">
      <c r="A6906" s="712">
        <v>100470</v>
      </c>
      <c r="B6906" s="711" t="s">
        <v>5308</v>
      </c>
      <c r="C6906" s="711" t="s">
        <v>424</v>
      </c>
      <c r="D6906" s="711" t="s">
        <v>5884</v>
      </c>
      <c r="E6906" s="713">
        <v>344.75</v>
      </c>
    </row>
    <row r="6907" spans="1:5">
      <c r="A6907" s="712">
        <v>100472</v>
      </c>
      <c r="B6907" s="711" t="s">
        <v>5309</v>
      </c>
      <c r="C6907" s="711" t="s">
        <v>424</v>
      </c>
      <c r="D6907" s="711" t="s">
        <v>5884</v>
      </c>
      <c r="E6907" s="713">
        <v>381.24</v>
      </c>
    </row>
    <row r="6908" spans="1:5">
      <c r="A6908" s="712">
        <v>100473</v>
      </c>
      <c r="B6908" s="711" t="s">
        <v>5310</v>
      </c>
      <c r="C6908" s="711" t="s">
        <v>424</v>
      </c>
      <c r="D6908" s="711" t="s">
        <v>5884</v>
      </c>
      <c r="E6908" s="713">
        <v>346.65</v>
      </c>
    </row>
    <row r="6909" spans="1:5">
      <c r="A6909" s="712">
        <v>100474</v>
      </c>
      <c r="B6909" s="711" t="s">
        <v>5311</v>
      </c>
      <c r="C6909" s="711" t="s">
        <v>424</v>
      </c>
      <c r="D6909" s="711" t="s">
        <v>5884</v>
      </c>
      <c r="E6909" s="713">
        <v>331.66</v>
      </c>
    </row>
    <row r="6910" spans="1:5">
      <c r="A6910" s="712">
        <v>100475</v>
      </c>
      <c r="B6910" s="711" t="s">
        <v>5312</v>
      </c>
      <c r="C6910" s="711" t="s">
        <v>424</v>
      </c>
      <c r="D6910" s="711" t="s">
        <v>5884</v>
      </c>
      <c r="E6910" s="713">
        <v>501.21</v>
      </c>
    </row>
    <row r="6911" spans="1:5">
      <c r="A6911" s="712">
        <v>100477</v>
      </c>
      <c r="B6911" s="711" t="s">
        <v>5313</v>
      </c>
      <c r="C6911" s="711" t="s">
        <v>424</v>
      </c>
      <c r="D6911" s="711" t="s">
        <v>5884</v>
      </c>
      <c r="E6911" s="713">
        <v>545.39</v>
      </c>
    </row>
    <row r="6912" spans="1:5">
      <c r="A6912" s="712">
        <v>100478</v>
      </c>
      <c r="B6912" s="711" t="s">
        <v>5314</v>
      </c>
      <c r="C6912" s="711" t="s">
        <v>424</v>
      </c>
      <c r="D6912" s="711" t="s">
        <v>5884</v>
      </c>
      <c r="E6912" s="713">
        <v>491.96</v>
      </c>
    </row>
    <row r="6913" spans="1:5">
      <c r="A6913" s="712">
        <v>100479</v>
      </c>
      <c r="B6913" s="711" t="s">
        <v>5315</v>
      </c>
      <c r="C6913" s="711" t="s">
        <v>424</v>
      </c>
      <c r="D6913" s="711" t="s">
        <v>5884</v>
      </c>
      <c r="E6913" s="713">
        <v>480.62</v>
      </c>
    </row>
    <row r="6914" spans="1:5">
      <c r="A6914" s="712">
        <v>100480</v>
      </c>
      <c r="B6914" s="711" t="s">
        <v>5316</v>
      </c>
      <c r="C6914" s="711" t="s">
        <v>424</v>
      </c>
      <c r="D6914" s="711" t="s">
        <v>5884</v>
      </c>
      <c r="E6914" s="713">
        <v>578.55999999999995</v>
      </c>
    </row>
    <row r="6915" spans="1:5">
      <c r="A6915" s="712">
        <v>100481</v>
      </c>
      <c r="B6915" s="711" t="s">
        <v>5317</v>
      </c>
      <c r="C6915" s="711" t="s">
        <v>424</v>
      </c>
      <c r="D6915" s="711" t="s">
        <v>5884</v>
      </c>
      <c r="E6915" s="713">
        <v>438.54</v>
      </c>
    </row>
    <row r="6916" spans="1:5">
      <c r="A6916" s="712">
        <v>100483</v>
      </c>
      <c r="B6916" s="711" t="s">
        <v>5318</v>
      </c>
      <c r="C6916" s="711" t="s">
        <v>424</v>
      </c>
      <c r="D6916" s="711" t="s">
        <v>5884</v>
      </c>
      <c r="E6916" s="713">
        <v>471.35</v>
      </c>
    </row>
    <row r="6917" spans="1:5">
      <c r="A6917" s="712">
        <v>100484</v>
      </c>
      <c r="B6917" s="711" t="s">
        <v>5319</v>
      </c>
      <c r="C6917" s="711" t="s">
        <v>424</v>
      </c>
      <c r="D6917" s="711" t="s">
        <v>5884</v>
      </c>
      <c r="E6917" s="713">
        <v>437.54</v>
      </c>
    </row>
    <row r="6918" spans="1:5">
      <c r="A6918" s="712">
        <v>100485</v>
      </c>
      <c r="B6918" s="711" t="s">
        <v>5320</v>
      </c>
      <c r="C6918" s="711" t="s">
        <v>424</v>
      </c>
      <c r="D6918" s="711" t="s">
        <v>5884</v>
      </c>
      <c r="E6918" s="713">
        <v>424.06</v>
      </c>
    </row>
    <row r="6919" spans="1:5">
      <c r="A6919" s="712">
        <v>100486</v>
      </c>
      <c r="B6919" s="711" t="s">
        <v>5321</v>
      </c>
      <c r="C6919" s="711" t="s">
        <v>424</v>
      </c>
      <c r="D6919" s="711" t="s">
        <v>5884</v>
      </c>
      <c r="E6919" s="713">
        <v>519.12</v>
      </c>
    </row>
    <row r="6920" spans="1:5">
      <c r="A6920" s="712">
        <v>100487</v>
      </c>
      <c r="B6920" s="711" t="s">
        <v>5322</v>
      </c>
      <c r="C6920" s="711" t="s">
        <v>424</v>
      </c>
      <c r="D6920" s="711" t="s">
        <v>5884</v>
      </c>
      <c r="E6920" s="713">
        <v>381.3</v>
      </c>
    </row>
    <row r="6921" spans="1:5">
      <c r="A6921" s="712">
        <v>100488</v>
      </c>
      <c r="B6921" s="711" t="s">
        <v>5323</v>
      </c>
      <c r="C6921" s="711" t="s">
        <v>424</v>
      </c>
      <c r="D6921" s="711" t="s">
        <v>5884</v>
      </c>
      <c r="E6921" s="713">
        <v>387.4</v>
      </c>
    </row>
    <row r="6922" spans="1:5">
      <c r="A6922" s="712">
        <v>100489</v>
      </c>
      <c r="B6922" s="711" t="s">
        <v>5324</v>
      </c>
      <c r="C6922" s="711" t="s">
        <v>424</v>
      </c>
      <c r="D6922" s="711" t="s">
        <v>5884</v>
      </c>
      <c r="E6922" s="713">
        <v>383.21</v>
      </c>
    </row>
    <row r="6923" spans="1:5">
      <c r="A6923" s="712">
        <v>100490</v>
      </c>
      <c r="B6923" s="711" t="s">
        <v>5325</v>
      </c>
      <c r="C6923" s="711" t="s">
        <v>424</v>
      </c>
      <c r="D6923" s="711" t="s">
        <v>5884</v>
      </c>
      <c r="E6923" s="713">
        <v>344.74</v>
      </c>
    </row>
    <row r="6924" spans="1:5">
      <c r="A6924" s="712">
        <v>100491</v>
      </c>
      <c r="B6924" s="711" t="s">
        <v>5326</v>
      </c>
      <c r="C6924" s="711" t="s">
        <v>424</v>
      </c>
      <c r="D6924" s="711" t="s">
        <v>5884</v>
      </c>
      <c r="E6924" s="713">
        <v>500.88</v>
      </c>
    </row>
    <row r="6925" spans="1:5">
      <c r="A6925" s="712">
        <v>100492</v>
      </c>
      <c r="B6925" s="711" t="s">
        <v>5327</v>
      </c>
      <c r="C6925" s="711" t="s">
        <v>424</v>
      </c>
      <c r="D6925" s="711" t="s">
        <v>5884</v>
      </c>
      <c r="E6925" s="713">
        <v>438.5</v>
      </c>
    </row>
    <row r="6926" spans="1:5">
      <c r="A6926" s="712">
        <v>92121</v>
      </c>
      <c r="B6926" s="711" t="s">
        <v>5328</v>
      </c>
      <c r="C6926" s="711" t="s">
        <v>424</v>
      </c>
      <c r="D6926" s="711" t="s">
        <v>5884</v>
      </c>
      <c r="E6926" s="713">
        <v>22.28</v>
      </c>
    </row>
    <row r="6927" spans="1:5">
      <c r="A6927" s="712">
        <v>92122</v>
      </c>
      <c r="B6927" s="711" t="s">
        <v>5329</v>
      </c>
      <c r="C6927" s="711" t="s">
        <v>424</v>
      </c>
      <c r="D6927" s="711" t="s">
        <v>5942</v>
      </c>
      <c r="E6927" s="713">
        <v>37.450000000000003</v>
      </c>
    </row>
    <row r="6928" spans="1:5">
      <c r="A6928" s="712">
        <v>92123</v>
      </c>
      <c r="B6928" s="711" t="s">
        <v>5330</v>
      </c>
      <c r="C6928" s="711" t="s">
        <v>424</v>
      </c>
      <c r="D6928" s="711" t="s">
        <v>5883</v>
      </c>
      <c r="E6928" s="713">
        <v>39.19</v>
      </c>
    </row>
    <row r="6929" spans="1:5">
      <c r="A6929" s="712">
        <v>100195</v>
      </c>
      <c r="B6929" s="711" t="s">
        <v>5331</v>
      </c>
      <c r="C6929" s="711" t="s">
        <v>5332</v>
      </c>
      <c r="D6929" s="711" t="s">
        <v>5942</v>
      </c>
      <c r="E6929" s="713">
        <v>0.56999999999999995</v>
      </c>
    </row>
    <row r="6930" spans="1:5">
      <c r="A6930" s="712">
        <v>100196</v>
      </c>
      <c r="B6930" s="711" t="s">
        <v>5333</v>
      </c>
      <c r="C6930" s="711" t="s">
        <v>5332</v>
      </c>
      <c r="D6930" s="711" t="s">
        <v>5942</v>
      </c>
      <c r="E6930" s="713">
        <v>0.95</v>
      </c>
    </row>
    <row r="6931" spans="1:5">
      <c r="A6931" s="712">
        <v>100197</v>
      </c>
      <c r="B6931" s="711" t="s">
        <v>5334</v>
      </c>
      <c r="C6931" s="711" t="s">
        <v>5332</v>
      </c>
      <c r="D6931" s="711" t="s">
        <v>5942</v>
      </c>
      <c r="E6931" s="713">
        <v>1.43</v>
      </c>
    </row>
    <row r="6932" spans="1:5">
      <c r="A6932" s="712">
        <v>100198</v>
      </c>
      <c r="B6932" s="711" t="s">
        <v>5335</v>
      </c>
      <c r="C6932" s="711" t="s">
        <v>5332</v>
      </c>
      <c r="D6932" s="711" t="s">
        <v>5942</v>
      </c>
      <c r="E6932" s="713">
        <v>0.19</v>
      </c>
    </row>
    <row r="6933" spans="1:5">
      <c r="A6933" s="712">
        <v>100199</v>
      </c>
      <c r="B6933" s="711" t="s">
        <v>5336</v>
      </c>
      <c r="C6933" s="711" t="s">
        <v>5332</v>
      </c>
      <c r="D6933" s="711" t="s">
        <v>5942</v>
      </c>
      <c r="E6933" s="713">
        <v>0.24</v>
      </c>
    </row>
    <row r="6934" spans="1:5">
      <c r="A6934" s="712">
        <v>100200</v>
      </c>
      <c r="B6934" s="711" t="s">
        <v>5337</v>
      </c>
      <c r="C6934" s="711" t="s">
        <v>5332</v>
      </c>
      <c r="D6934" s="711" t="s">
        <v>5942</v>
      </c>
      <c r="E6934" s="713">
        <v>0.28999999999999998</v>
      </c>
    </row>
    <row r="6935" spans="1:5">
      <c r="A6935" s="712">
        <v>100201</v>
      </c>
      <c r="B6935" s="711" t="s">
        <v>5338</v>
      </c>
      <c r="C6935" s="711" t="s">
        <v>5332</v>
      </c>
      <c r="D6935" s="711" t="s">
        <v>5942</v>
      </c>
      <c r="E6935" s="713">
        <v>0.57999999999999996</v>
      </c>
    </row>
    <row r="6936" spans="1:5">
      <c r="A6936" s="712">
        <v>100202</v>
      </c>
      <c r="B6936" s="711" t="s">
        <v>5339</v>
      </c>
      <c r="C6936" s="711" t="s">
        <v>5332</v>
      </c>
      <c r="D6936" s="711" t="s">
        <v>5942</v>
      </c>
      <c r="E6936" s="713">
        <v>0.68</v>
      </c>
    </row>
    <row r="6937" spans="1:5">
      <c r="A6937" s="712">
        <v>100203</v>
      </c>
      <c r="B6937" s="711" t="s">
        <v>5340</v>
      </c>
      <c r="C6937" s="711" t="s">
        <v>5332</v>
      </c>
      <c r="D6937" s="711" t="s">
        <v>5942</v>
      </c>
      <c r="E6937" s="713">
        <v>0.8</v>
      </c>
    </row>
    <row r="6938" spans="1:5">
      <c r="A6938" s="712">
        <v>100204</v>
      </c>
      <c r="B6938" s="711" t="s">
        <v>5341</v>
      </c>
      <c r="C6938" s="711" t="s">
        <v>5332</v>
      </c>
      <c r="D6938" s="711" t="s">
        <v>5883</v>
      </c>
      <c r="E6938" s="713">
        <v>0.08</v>
      </c>
    </row>
    <row r="6939" spans="1:5">
      <c r="A6939" s="712">
        <v>100205</v>
      </c>
      <c r="B6939" s="711" t="s">
        <v>7433</v>
      </c>
      <c r="C6939" s="711" t="s">
        <v>594</v>
      </c>
      <c r="D6939" s="711" t="s">
        <v>5942</v>
      </c>
      <c r="E6939" s="714">
        <v>1066.94</v>
      </c>
    </row>
    <row r="6940" spans="1:5">
      <c r="A6940" s="712">
        <v>100206</v>
      </c>
      <c r="B6940" s="711" t="s">
        <v>7434</v>
      </c>
      <c r="C6940" s="711" t="s">
        <v>594</v>
      </c>
      <c r="D6940" s="711" t="s">
        <v>5942</v>
      </c>
      <c r="E6940" s="713">
        <v>771.22</v>
      </c>
    </row>
    <row r="6941" spans="1:5">
      <c r="A6941" s="712">
        <v>100207</v>
      </c>
      <c r="B6941" s="711" t="s">
        <v>7435</v>
      </c>
      <c r="C6941" s="711" t="s">
        <v>594</v>
      </c>
      <c r="D6941" s="711" t="s">
        <v>5883</v>
      </c>
      <c r="E6941" s="713">
        <v>284.7</v>
      </c>
    </row>
    <row r="6942" spans="1:5">
      <c r="A6942" s="712">
        <v>100208</v>
      </c>
      <c r="B6942" s="711" t="s">
        <v>5342</v>
      </c>
      <c r="C6942" s="711" t="s">
        <v>5343</v>
      </c>
      <c r="D6942" s="711" t="s">
        <v>5942</v>
      </c>
      <c r="E6942" s="713">
        <v>14.11</v>
      </c>
    </row>
    <row r="6943" spans="1:5">
      <c r="A6943" s="712">
        <v>100209</v>
      </c>
      <c r="B6943" s="711" t="s">
        <v>5344</v>
      </c>
      <c r="C6943" s="711" t="s">
        <v>5343</v>
      </c>
      <c r="D6943" s="711" t="s">
        <v>5942</v>
      </c>
      <c r="E6943" s="713">
        <v>7.05</v>
      </c>
    </row>
    <row r="6944" spans="1:5">
      <c r="A6944" s="712">
        <v>100210</v>
      </c>
      <c r="B6944" s="711" t="s">
        <v>5345</v>
      </c>
      <c r="C6944" s="711" t="s">
        <v>5343</v>
      </c>
      <c r="D6944" s="711" t="s">
        <v>5942</v>
      </c>
      <c r="E6944" s="713">
        <v>13</v>
      </c>
    </row>
    <row r="6945" spans="1:5">
      <c r="A6945" s="712">
        <v>100211</v>
      </c>
      <c r="B6945" s="711" t="s">
        <v>5346</v>
      </c>
      <c r="C6945" s="711" t="s">
        <v>5343</v>
      </c>
      <c r="D6945" s="711" t="s">
        <v>5942</v>
      </c>
      <c r="E6945" s="713">
        <v>5.01</v>
      </c>
    </row>
    <row r="6946" spans="1:5">
      <c r="A6946" s="712">
        <v>100212</v>
      </c>
      <c r="B6946" s="711" t="s">
        <v>5347</v>
      </c>
      <c r="C6946" s="711" t="s">
        <v>5343</v>
      </c>
      <c r="D6946" s="711" t="s">
        <v>5942</v>
      </c>
      <c r="E6946" s="713">
        <v>5.54</v>
      </c>
    </row>
    <row r="6947" spans="1:5">
      <c r="A6947" s="712">
        <v>100213</v>
      </c>
      <c r="B6947" s="711" t="s">
        <v>5348</v>
      </c>
      <c r="C6947" s="711" t="s">
        <v>5343</v>
      </c>
      <c r="D6947" s="711" t="s">
        <v>5942</v>
      </c>
      <c r="E6947" s="713">
        <v>1.99</v>
      </c>
    </row>
    <row r="6948" spans="1:5">
      <c r="A6948" s="712">
        <v>100214</v>
      </c>
      <c r="B6948" s="711" t="s">
        <v>5349</v>
      </c>
      <c r="C6948" s="711" t="s">
        <v>5343</v>
      </c>
      <c r="D6948" s="711" t="s">
        <v>5942</v>
      </c>
      <c r="E6948" s="713">
        <v>3.05</v>
      </c>
    </row>
    <row r="6949" spans="1:5">
      <c r="A6949" s="712">
        <v>100215</v>
      </c>
      <c r="B6949" s="711" t="s">
        <v>5350</v>
      </c>
      <c r="C6949" s="711" t="s">
        <v>5343</v>
      </c>
      <c r="D6949" s="711" t="s">
        <v>5942</v>
      </c>
      <c r="E6949" s="713">
        <v>2.61</v>
      </c>
    </row>
    <row r="6950" spans="1:5">
      <c r="A6950" s="712">
        <v>100216</v>
      </c>
      <c r="B6950" s="711" t="s">
        <v>5351</v>
      </c>
      <c r="C6950" s="711" t="s">
        <v>5343</v>
      </c>
      <c r="D6950" s="711" t="s">
        <v>5942</v>
      </c>
      <c r="E6950" s="713">
        <v>0.7</v>
      </c>
    </row>
    <row r="6951" spans="1:5">
      <c r="A6951" s="712">
        <v>100217</v>
      </c>
      <c r="B6951" s="711" t="s">
        <v>5352</v>
      </c>
      <c r="C6951" s="711" t="s">
        <v>5343</v>
      </c>
      <c r="D6951" s="711" t="s">
        <v>5883</v>
      </c>
      <c r="E6951" s="713">
        <v>2.0699999999999998</v>
      </c>
    </row>
    <row r="6952" spans="1:5">
      <c r="A6952" s="712">
        <v>100218</v>
      </c>
      <c r="B6952" s="711" t="s">
        <v>5353</v>
      </c>
      <c r="C6952" s="711" t="s">
        <v>5343</v>
      </c>
      <c r="D6952" s="711" t="s">
        <v>5883</v>
      </c>
      <c r="E6952" s="713">
        <v>1.41</v>
      </c>
    </row>
    <row r="6953" spans="1:5">
      <c r="A6953" s="712">
        <v>100219</v>
      </c>
      <c r="B6953" s="711" t="s">
        <v>5354</v>
      </c>
      <c r="C6953" s="711" t="s">
        <v>5343</v>
      </c>
      <c r="D6953" s="711" t="s">
        <v>5883</v>
      </c>
      <c r="E6953" s="713">
        <v>0.3</v>
      </c>
    </row>
    <row r="6954" spans="1:5">
      <c r="A6954" s="712">
        <v>100220</v>
      </c>
      <c r="B6954" s="711" t="s">
        <v>7436</v>
      </c>
      <c r="C6954" s="711" t="s">
        <v>7437</v>
      </c>
      <c r="D6954" s="711" t="s">
        <v>5942</v>
      </c>
      <c r="E6954" s="713">
        <v>20.27</v>
      </c>
    </row>
    <row r="6955" spans="1:5">
      <c r="A6955" s="712">
        <v>100221</v>
      </c>
      <c r="B6955" s="711" t="s">
        <v>7438</v>
      </c>
      <c r="C6955" s="711" t="s">
        <v>7437</v>
      </c>
      <c r="D6955" s="711" t="s">
        <v>5942</v>
      </c>
      <c r="E6955" s="713">
        <v>22.98</v>
      </c>
    </row>
    <row r="6956" spans="1:5">
      <c r="A6956" s="712">
        <v>100222</v>
      </c>
      <c r="B6956" s="711" t="s">
        <v>7439</v>
      </c>
      <c r="C6956" s="711" t="s">
        <v>7437</v>
      </c>
      <c r="D6956" s="711" t="s">
        <v>5942</v>
      </c>
      <c r="E6956" s="713">
        <v>8.6999999999999993</v>
      </c>
    </row>
    <row r="6957" spans="1:5">
      <c r="A6957" s="712">
        <v>100223</v>
      </c>
      <c r="B6957" s="711" t="s">
        <v>7440</v>
      </c>
      <c r="C6957" s="711" t="s">
        <v>7437</v>
      </c>
      <c r="D6957" s="711" t="s">
        <v>5942</v>
      </c>
      <c r="E6957" s="713">
        <v>4.07</v>
      </c>
    </row>
    <row r="6958" spans="1:5">
      <c r="A6958" s="712">
        <v>100224</v>
      </c>
      <c r="B6958" s="711" t="s">
        <v>7441</v>
      </c>
      <c r="C6958" s="711" t="s">
        <v>7437</v>
      </c>
      <c r="D6958" s="711" t="s">
        <v>5883</v>
      </c>
      <c r="E6958" s="713">
        <v>2.0699999999999998</v>
      </c>
    </row>
    <row r="6959" spans="1:5">
      <c r="A6959" s="712">
        <v>100225</v>
      </c>
      <c r="B6959" s="711" t="s">
        <v>5355</v>
      </c>
      <c r="C6959" s="711" t="s">
        <v>5356</v>
      </c>
      <c r="D6959" s="711" t="s">
        <v>5942</v>
      </c>
      <c r="E6959" s="713">
        <v>1.59</v>
      </c>
    </row>
    <row r="6960" spans="1:5">
      <c r="A6960" s="712">
        <v>100226</v>
      </c>
      <c r="B6960" s="711" t="s">
        <v>5357</v>
      </c>
      <c r="C6960" s="711" t="s">
        <v>5356</v>
      </c>
      <c r="D6960" s="711" t="s">
        <v>5942</v>
      </c>
      <c r="E6960" s="713">
        <v>0.5</v>
      </c>
    </row>
    <row r="6961" spans="1:5">
      <c r="A6961" s="712">
        <v>100227</v>
      </c>
      <c r="B6961" s="711" t="s">
        <v>5358</v>
      </c>
      <c r="C6961" s="711" t="s">
        <v>5356</v>
      </c>
      <c r="D6961" s="711" t="s">
        <v>5942</v>
      </c>
      <c r="E6961" s="713">
        <v>0.74</v>
      </c>
    </row>
    <row r="6962" spans="1:5">
      <c r="A6962" s="712">
        <v>100228</v>
      </c>
      <c r="B6962" s="711" t="s">
        <v>5359</v>
      </c>
      <c r="C6962" s="711" t="s">
        <v>5356</v>
      </c>
      <c r="D6962" s="711" t="s">
        <v>5883</v>
      </c>
      <c r="E6962" s="713">
        <v>0.19</v>
      </c>
    </row>
    <row r="6963" spans="1:5">
      <c r="A6963" s="712">
        <v>100229</v>
      </c>
      <c r="B6963" s="711" t="s">
        <v>5360</v>
      </c>
      <c r="C6963" s="711" t="s">
        <v>285</v>
      </c>
      <c r="D6963" s="711" t="s">
        <v>5942</v>
      </c>
      <c r="E6963" s="713">
        <v>0.01</v>
      </c>
    </row>
    <row r="6964" spans="1:5">
      <c r="A6964" s="712">
        <v>100230</v>
      </c>
      <c r="B6964" s="711" t="s">
        <v>5361</v>
      </c>
      <c r="C6964" s="711" t="s">
        <v>285</v>
      </c>
      <c r="D6964" s="711" t="s">
        <v>5942</v>
      </c>
      <c r="E6964" s="713">
        <v>0.01</v>
      </c>
    </row>
    <row r="6965" spans="1:5">
      <c r="A6965" s="712">
        <v>100231</v>
      </c>
      <c r="B6965" s="711" t="s">
        <v>5362</v>
      </c>
      <c r="C6965" s="711" t="s">
        <v>285</v>
      </c>
      <c r="D6965" s="711" t="s">
        <v>5942</v>
      </c>
      <c r="E6965" s="713">
        <v>0.02</v>
      </c>
    </row>
    <row r="6966" spans="1:5">
      <c r="A6966" s="712">
        <v>100232</v>
      </c>
      <c r="B6966" s="711" t="s">
        <v>5363</v>
      </c>
      <c r="C6966" s="711" t="s">
        <v>269</v>
      </c>
      <c r="D6966" s="711" t="s">
        <v>5942</v>
      </c>
      <c r="E6966" s="713">
        <v>0.26</v>
      </c>
    </row>
    <row r="6967" spans="1:5">
      <c r="A6967" s="712">
        <v>100233</v>
      </c>
      <c r="B6967" s="711" t="s">
        <v>5364</v>
      </c>
      <c r="C6967" s="711" t="s">
        <v>269</v>
      </c>
      <c r="D6967" s="711" t="s">
        <v>5942</v>
      </c>
      <c r="E6967" s="713">
        <v>0.13</v>
      </c>
    </row>
    <row r="6968" spans="1:5">
      <c r="A6968" s="712">
        <v>100234</v>
      </c>
      <c r="B6968" s="711" t="s">
        <v>7442</v>
      </c>
      <c r="C6968" s="711" t="s">
        <v>281</v>
      </c>
      <c r="D6968" s="711" t="s">
        <v>5942</v>
      </c>
      <c r="E6968" s="713">
        <v>0.4</v>
      </c>
    </row>
    <row r="6969" spans="1:5">
      <c r="A6969" s="712">
        <v>100235</v>
      </c>
      <c r="B6969" s="711" t="s">
        <v>5365</v>
      </c>
      <c r="C6969" s="711" t="s">
        <v>5366</v>
      </c>
      <c r="D6969" s="711" t="s">
        <v>5942</v>
      </c>
      <c r="E6969" s="713">
        <v>0.03</v>
      </c>
    </row>
    <row r="6970" spans="1:5">
      <c r="A6970" s="712">
        <v>100236</v>
      </c>
      <c r="B6970" s="711" t="s">
        <v>5367</v>
      </c>
      <c r="C6970" s="711" t="s">
        <v>5368</v>
      </c>
      <c r="D6970" s="711" t="s">
        <v>5942</v>
      </c>
      <c r="E6970" s="713">
        <v>2.02</v>
      </c>
    </row>
    <row r="6971" spans="1:5">
      <c r="A6971" s="712">
        <v>100237</v>
      </c>
      <c r="B6971" s="711" t="s">
        <v>5369</v>
      </c>
      <c r="C6971" s="711" t="s">
        <v>5368</v>
      </c>
      <c r="D6971" s="711" t="s">
        <v>5942</v>
      </c>
      <c r="E6971" s="713">
        <v>2.42</v>
      </c>
    </row>
    <row r="6972" spans="1:5">
      <c r="A6972" s="712">
        <v>100238</v>
      </c>
      <c r="B6972" s="711" t="s">
        <v>5370</v>
      </c>
      <c r="C6972" s="711" t="s">
        <v>5368</v>
      </c>
      <c r="D6972" s="711" t="s">
        <v>5942</v>
      </c>
      <c r="E6972" s="713">
        <v>3.88</v>
      </c>
    </row>
    <row r="6973" spans="1:5">
      <c r="A6973" s="712">
        <v>100239</v>
      </c>
      <c r="B6973" s="711" t="s">
        <v>5371</v>
      </c>
      <c r="C6973" s="711" t="s">
        <v>5368</v>
      </c>
      <c r="D6973" s="711" t="s">
        <v>5942</v>
      </c>
      <c r="E6973" s="713">
        <v>4.8499999999999996</v>
      </c>
    </row>
    <row r="6974" spans="1:5">
      <c r="A6974" s="712">
        <v>100240</v>
      </c>
      <c r="B6974" s="711" t="s">
        <v>5372</v>
      </c>
      <c r="C6974" s="711" t="s">
        <v>5368</v>
      </c>
      <c r="D6974" s="711" t="s">
        <v>5942</v>
      </c>
      <c r="E6974" s="713">
        <v>2.91</v>
      </c>
    </row>
    <row r="6975" spans="1:5">
      <c r="A6975" s="712">
        <v>100241</v>
      </c>
      <c r="B6975" s="711" t="s">
        <v>5373</v>
      </c>
      <c r="C6975" s="711" t="s">
        <v>5368</v>
      </c>
      <c r="D6975" s="711" t="s">
        <v>5942</v>
      </c>
      <c r="E6975" s="713">
        <v>4.8499999999999996</v>
      </c>
    </row>
    <row r="6976" spans="1:5">
      <c r="A6976" s="712">
        <v>100242</v>
      </c>
      <c r="B6976" s="711" t="s">
        <v>5374</v>
      </c>
      <c r="C6976" s="711" t="s">
        <v>5368</v>
      </c>
      <c r="D6976" s="711" t="s">
        <v>5942</v>
      </c>
      <c r="E6976" s="713">
        <v>14.33</v>
      </c>
    </row>
    <row r="6977" spans="1:5">
      <c r="A6977" s="712">
        <v>100243</v>
      </c>
      <c r="B6977" s="711" t="s">
        <v>5375</v>
      </c>
      <c r="C6977" s="711" t="s">
        <v>5368</v>
      </c>
      <c r="D6977" s="711" t="s">
        <v>5942</v>
      </c>
      <c r="E6977" s="713">
        <v>2.3199999999999998</v>
      </c>
    </row>
    <row r="6978" spans="1:5">
      <c r="A6978" s="712">
        <v>100244</v>
      </c>
      <c r="B6978" s="711" t="s">
        <v>5376</v>
      </c>
      <c r="C6978" s="711" t="s">
        <v>5368</v>
      </c>
      <c r="D6978" s="711" t="s">
        <v>5942</v>
      </c>
      <c r="E6978" s="713">
        <v>2.91</v>
      </c>
    </row>
    <row r="6979" spans="1:5">
      <c r="A6979" s="712">
        <v>100245</v>
      </c>
      <c r="B6979" s="711" t="s">
        <v>5377</v>
      </c>
      <c r="C6979" s="711" t="s">
        <v>5368</v>
      </c>
      <c r="D6979" s="711" t="s">
        <v>5942</v>
      </c>
      <c r="E6979" s="713">
        <v>5.82</v>
      </c>
    </row>
    <row r="6980" spans="1:5">
      <c r="A6980" s="712">
        <v>100246</v>
      </c>
      <c r="B6980" s="711" t="s">
        <v>5378</v>
      </c>
      <c r="C6980" s="711" t="s">
        <v>5368</v>
      </c>
      <c r="D6980" s="711" t="s">
        <v>5942</v>
      </c>
      <c r="E6980" s="713">
        <v>1.94</v>
      </c>
    </row>
    <row r="6981" spans="1:5">
      <c r="A6981" s="712">
        <v>100247</v>
      </c>
      <c r="B6981" s="711" t="s">
        <v>5379</v>
      </c>
      <c r="C6981" s="711" t="s">
        <v>5368</v>
      </c>
      <c r="D6981" s="711" t="s">
        <v>5942</v>
      </c>
      <c r="E6981" s="713">
        <v>2.42</v>
      </c>
    </row>
    <row r="6982" spans="1:5">
      <c r="A6982" s="712">
        <v>100248</v>
      </c>
      <c r="B6982" s="711" t="s">
        <v>5380</v>
      </c>
      <c r="C6982" s="711" t="s">
        <v>5368</v>
      </c>
      <c r="D6982" s="711" t="s">
        <v>5942</v>
      </c>
      <c r="E6982" s="713">
        <v>9.5500000000000007</v>
      </c>
    </row>
    <row r="6983" spans="1:5">
      <c r="A6983" s="712">
        <v>100249</v>
      </c>
      <c r="B6983" s="711" t="s">
        <v>5381</v>
      </c>
      <c r="C6983" s="711" t="s">
        <v>5368</v>
      </c>
      <c r="D6983" s="711" t="s">
        <v>5942</v>
      </c>
      <c r="E6983" s="713">
        <v>1.94</v>
      </c>
    </row>
    <row r="6984" spans="1:5">
      <c r="A6984" s="712">
        <v>100250</v>
      </c>
      <c r="B6984" s="711" t="s">
        <v>5382</v>
      </c>
      <c r="C6984" s="711" t="s">
        <v>5368</v>
      </c>
      <c r="D6984" s="711" t="s">
        <v>5942</v>
      </c>
      <c r="E6984" s="713">
        <v>3.23</v>
      </c>
    </row>
    <row r="6985" spans="1:5">
      <c r="A6985" s="712">
        <v>100251</v>
      </c>
      <c r="B6985" s="711" t="s">
        <v>5383</v>
      </c>
      <c r="C6985" s="711" t="s">
        <v>5368</v>
      </c>
      <c r="D6985" s="711" t="s">
        <v>5942</v>
      </c>
      <c r="E6985" s="713">
        <v>9.5500000000000007</v>
      </c>
    </row>
    <row r="6986" spans="1:5">
      <c r="A6986" s="712">
        <v>100252</v>
      </c>
      <c r="B6986" s="711" t="s">
        <v>5384</v>
      </c>
      <c r="C6986" s="711" t="s">
        <v>5368</v>
      </c>
      <c r="D6986" s="711" t="s">
        <v>5942</v>
      </c>
      <c r="E6986" s="713">
        <v>14.33</v>
      </c>
    </row>
    <row r="6987" spans="1:5">
      <c r="A6987" s="712">
        <v>100253</v>
      </c>
      <c r="B6987" s="711" t="s">
        <v>5385</v>
      </c>
      <c r="C6987" s="711" t="s">
        <v>5368</v>
      </c>
      <c r="D6987" s="711" t="s">
        <v>5942</v>
      </c>
      <c r="E6987" s="713">
        <v>19.11</v>
      </c>
    </row>
    <row r="6988" spans="1:5">
      <c r="A6988" s="712">
        <v>100254</v>
      </c>
      <c r="B6988" s="711" t="s">
        <v>5386</v>
      </c>
      <c r="C6988" s="711" t="s">
        <v>5368</v>
      </c>
      <c r="D6988" s="711" t="s">
        <v>5942</v>
      </c>
      <c r="E6988" s="713">
        <v>28.66</v>
      </c>
    </row>
    <row r="6989" spans="1:5">
      <c r="A6989" s="712">
        <v>100255</v>
      </c>
      <c r="B6989" s="711" t="s">
        <v>5387</v>
      </c>
      <c r="C6989" s="711" t="s">
        <v>5368</v>
      </c>
      <c r="D6989" s="711" t="s">
        <v>5942</v>
      </c>
      <c r="E6989" s="713">
        <v>9.6999999999999993</v>
      </c>
    </row>
    <row r="6990" spans="1:5">
      <c r="A6990" s="712">
        <v>100256</v>
      </c>
      <c r="B6990" s="711" t="s">
        <v>5388</v>
      </c>
      <c r="C6990" s="711" t="s">
        <v>5368</v>
      </c>
      <c r="D6990" s="711" t="s">
        <v>5942</v>
      </c>
      <c r="E6990" s="713">
        <v>6.46</v>
      </c>
    </row>
    <row r="6991" spans="1:5">
      <c r="A6991" s="712">
        <v>100257</v>
      </c>
      <c r="B6991" s="711" t="s">
        <v>5389</v>
      </c>
      <c r="C6991" s="711" t="s">
        <v>5368</v>
      </c>
      <c r="D6991" s="711" t="s">
        <v>5942</v>
      </c>
      <c r="E6991" s="713">
        <v>3.88</v>
      </c>
    </row>
    <row r="6992" spans="1:5">
      <c r="A6992" s="712">
        <v>100258</v>
      </c>
      <c r="B6992" s="711" t="s">
        <v>5390</v>
      </c>
      <c r="C6992" s="711" t="s">
        <v>5368</v>
      </c>
      <c r="D6992" s="711" t="s">
        <v>5942</v>
      </c>
      <c r="E6992" s="713">
        <v>9.6999999999999993</v>
      </c>
    </row>
    <row r="6993" spans="1:5">
      <c r="A6993" s="712">
        <v>100259</v>
      </c>
      <c r="B6993" s="711" t="s">
        <v>5391</v>
      </c>
      <c r="C6993" s="711" t="s">
        <v>5368</v>
      </c>
      <c r="D6993" s="711" t="s">
        <v>5942</v>
      </c>
      <c r="E6993" s="713">
        <v>19.11</v>
      </c>
    </row>
    <row r="6994" spans="1:5">
      <c r="A6994" s="712">
        <v>100260</v>
      </c>
      <c r="B6994" s="711" t="s">
        <v>5392</v>
      </c>
      <c r="C6994" s="711" t="s">
        <v>5332</v>
      </c>
      <c r="D6994" s="711" t="s">
        <v>5942</v>
      </c>
      <c r="E6994" s="713">
        <v>6.29</v>
      </c>
    </row>
    <row r="6995" spans="1:5">
      <c r="A6995" s="712">
        <v>100261</v>
      </c>
      <c r="B6995" s="711" t="s">
        <v>5393</v>
      </c>
      <c r="C6995" s="711" t="s">
        <v>5332</v>
      </c>
      <c r="D6995" s="711" t="s">
        <v>5942</v>
      </c>
      <c r="E6995" s="713">
        <v>3.95</v>
      </c>
    </row>
    <row r="6996" spans="1:5">
      <c r="A6996" s="712">
        <v>100262</v>
      </c>
      <c r="B6996" s="711" t="s">
        <v>5394</v>
      </c>
      <c r="C6996" s="711" t="s">
        <v>5332</v>
      </c>
      <c r="D6996" s="711" t="s">
        <v>5942</v>
      </c>
      <c r="E6996" s="713">
        <v>2.4500000000000002</v>
      </c>
    </row>
    <row r="6997" spans="1:5">
      <c r="A6997" s="712">
        <v>100263</v>
      </c>
      <c r="B6997" s="711" t="s">
        <v>5395</v>
      </c>
      <c r="C6997" s="711" t="s">
        <v>5332</v>
      </c>
      <c r="D6997" s="711" t="s">
        <v>5942</v>
      </c>
      <c r="E6997" s="713">
        <v>1.57</v>
      </c>
    </row>
    <row r="6998" spans="1:5">
      <c r="A6998" s="712">
        <v>100264</v>
      </c>
      <c r="B6998" s="711" t="s">
        <v>7443</v>
      </c>
      <c r="C6998" s="711" t="s">
        <v>7437</v>
      </c>
      <c r="D6998" s="711" t="s">
        <v>5942</v>
      </c>
      <c r="E6998" s="713">
        <v>28.62</v>
      </c>
    </row>
    <row r="6999" spans="1:5">
      <c r="A6999" s="712">
        <v>100265</v>
      </c>
      <c r="B6999" s="711" t="s">
        <v>7444</v>
      </c>
      <c r="C6999" s="711" t="s">
        <v>281</v>
      </c>
      <c r="D6999" s="711" t="s">
        <v>5942</v>
      </c>
      <c r="E6999" s="713">
        <v>0.6</v>
      </c>
    </row>
    <row r="7000" spans="1:5">
      <c r="A7000" s="712">
        <v>100266</v>
      </c>
      <c r="B7000" s="711" t="s">
        <v>5396</v>
      </c>
      <c r="C7000" s="711" t="s">
        <v>5343</v>
      </c>
      <c r="D7000" s="711" t="s">
        <v>5942</v>
      </c>
      <c r="E7000" s="713">
        <v>60.83</v>
      </c>
    </row>
    <row r="7001" spans="1:5">
      <c r="A7001" s="712">
        <v>100267</v>
      </c>
      <c r="B7001" s="711" t="s">
        <v>5397</v>
      </c>
      <c r="C7001" s="711" t="s">
        <v>269</v>
      </c>
      <c r="D7001" s="711" t="s">
        <v>5942</v>
      </c>
      <c r="E7001" s="713">
        <v>1.2</v>
      </c>
    </row>
    <row r="7002" spans="1:5">
      <c r="A7002" s="712">
        <v>100268</v>
      </c>
      <c r="B7002" s="711" t="s">
        <v>5398</v>
      </c>
      <c r="C7002" s="711" t="s">
        <v>5343</v>
      </c>
      <c r="D7002" s="711" t="s">
        <v>5942</v>
      </c>
      <c r="E7002" s="713">
        <v>60.83</v>
      </c>
    </row>
    <row r="7003" spans="1:5">
      <c r="A7003" s="712">
        <v>100269</v>
      </c>
      <c r="B7003" s="711" t="s">
        <v>5399</v>
      </c>
      <c r="C7003" s="711" t="s">
        <v>269</v>
      </c>
      <c r="D7003" s="711" t="s">
        <v>5942</v>
      </c>
      <c r="E7003" s="713">
        <v>1.2</v>
      </c>
    </row>
    <row r="7004" spans="1:5">
      <c r="A7004" s="712">
        <v>100270</v>
      </c>
      <c r="B7004" s="711" t="s">
        <v>5400</v>
      </c>
      <c r="C7004" s="711" t="s">
        <v>5343</v>
      </c>
      <c r="D7004" s="711" t="s">
        <v>5942</v>
      </c>
      <c r="E7004" s="713">
        <v>45.6</v>
      </c>
    </row>
    <row r="7005" spans="1:5">
      <c r="A7005" s="712">
        <v>100271</v>
      </c>
      <c r="B7005" s="711" t="s">
        <v>7445</v>
      </c>
      <c r="C7005" s="711" t="s">
        <v>7437</v>
      </c>
      <c r="D7005" s="711" t="s">
        <v>5942</v>
      </c>
      <c r="E7005" s="713">
        <v>45.62</v>
      </c>
    </row>
    <row r="7006" spans="1:5">
      <c r="A7006" s="712">
        <v>100272</v>
      </c>
      <c r="B7006" s="711" t="s">
        <v>7446</v>
      </c>
      <c r="C7006" s="711" t="s">
        <v>281</v>
      </c>
      <c r="D7006" s="711" t="s">
        <v>5942</v>
      </c>
      <c r="E7006" s="713">
        <v>0.9</v>
      </c>
    </row>
    <row r="7007" spans="1:5">
      <c r="A7007" s="712">
        <v>100273</v>
      </c>
      <c r="B7007" s="711" t="s">
        <v>5401</v>
      </c>
      <c r="C7007" s="711" t="s">
        <v>5332</v>
      </c>
      <c r="D7007" s="711" t="s">
        <v>5942</v>
      </c>
      <c r="E7007" s="713">
        <v>2.38</v>
      </c>
    </row>
    <row r="7008" spans="1:5">
      <c r="A7008" s="712">
        <v>100274</v>
      </c>
      <c r="B7008" s="711" t="s">
        <v>7447</v>
      </c>
      <c r="C7008" s="711" t="s">
        <v>7437</v>
      </c>
      <c r="D7008" s="711" t="s">
        <v>5942</v>
      </c>
      <c r="E7008" s="713">
        <v>20.28</v>
      </c>
    </row>
    <row r="7009" spans="1:5">
      <c r="A7009" s="712">
        <v>100275</v>
      </c>
      <c r="B7009" s="711" t="s">
        <v>7448</v>
      </c>
      <c r="C7009" s="711" t="s">
        <v>7437</v>
      </c>
      <c r="D7009" s="711" t="s">
        <v>5942</v>
      </c>
      <c r="E7009" s="713">
        <v>13.11</v>
      </c>
    </row>
    <row r="7010" spans="1:5">
      <c r="A7010" s="712">
        <v>100276</v>
      </c>
      <c r="B7010" s="711" t="s">
        <v>7449</v>
      </c>
      <c r="C7010" s="711" t="s">
        <v>7437</v>
      </c>
      <c r="D7010" s="711" t="s">
        <v>5942</v>
      </c>
      <c r="E7010" s="713">
        <v>23.93</v>
      </c>
    </row>
    <row r="7011" spans="1:5">
      <c r="A7011" s="712">
        <v>100277</v>
      </c>
      <c r="B7011" s="711" t="s">
        <v>7450</v>
      </c>
      <c r="C7011" s="711" t="s">
        <v>7437</v>
      </c>
      <c r="D7011" s="711" t="s">
        <v>5883</v>
      </c>
      <c r="E7011" s="713">
        <v>1.32</v>
      </c>
    </row>
    <row r="7012" spans="1:5">
      <c r="A7012" s="712">
        <v>100278</v>
      </c>
      <c r="B7012" s="711" t="s">
        <v>5402</v>
      </c>
      <c r="C7012" s="711" t="s">
        <v>5343</v>
      </c>
      <c r="D7012" s="711" t="s">
        <v>5942</v>
      </c>
      <c r="E7012" s="713">
        <v>29.1</v>
      </c>
    </row>
    <row r="7013" spans="1:5">
      <c r="A7013" s="712">
        <v>100279</v>
      </c>
      <c r="B7013" s="711" t="s">
        <v>5403</v>
      </c>
      <c r="C7013" s="711" t="s">
        <v>269</v>
      </c>
      <c r="D7013" s="711" t="s">
        <v>5942</v>
      </c>
      <c r="E7013" s="713">
        <v>0.56000000000000005</v>
      </c>
    </row>
    <row r="7014" spans="1:5">
      <c r="A7014" s="712">
        <v>100280</v>
      </c>
      <c r="B7014" s="711" t="s">
        <v>5404</v>
      </c>
      <c r="C7014" s="711" t="s">
        <v>5343</v>
      </c>
      <c r="D7014" s="711" t="s">
        <v>5942</v>
      </c>
      <c r="E7014" s="713">
        <v>13.36</v>
      </c>
    </row>
    <row r="7015" spans="1:5">
      <c r="A7015" s="712">
        <v>100281</v>
      </c>
      <c r="B7015" s="711" t="s">
        <v>5405</v>
      </c>
      <c r="C7015" s="711" t="s">
        <v>5343</v>
      </c>
      <c r="D7015" s="711" t="s">
        <v>5883</v>
      </c>
      <c r="E7015" s="713">
        <v>2.52</v>
      </c>
    </row>
    <row r="7016" spans="1:5">
      <c r="A7016" s="712">
        <v>100282</v>
      </c>
      <c r="B7016" s="711" t="s">
        <v>7451</v>
      </c>
      <c r="C7016" s="711" t="s">
        <v>7437</v>
      </c>
      <c r="D7016" s="711" t="s">
        <v>5942</v>
      </c>
      <c r="E7016" s="713">
        <v>113.97</v>
      </c>
    </row>
    <row r="7017" spans="1:5">
      <c r="A7017" s="712">
        <v>100283</v>
      </c>
      <c r="B7017" s="711" t="s">
        <v>7452</v>
      </c>
      <c r="C7017" s="711" t="s">
        <v>7437</v>
      </c>
      <c r="D7017" s="711" t="s">
        <v>5942</v>
      </c>
      <c r="E7017" s="713">
        <v>18.41</v>
      </c>
    </row>
    <row r="7018" spans="1:5">
      <c r="A7018" s="712">
        <v>100284</v>
      </c>
      <c r="B7018" s="711" t="s">
        <v>7453</v>
      </c>
      <c r="C7018" s="711" t="s">
        <v>7437</v>
      </c>
      <c r="D7018" s="711" t="s">
        <v>5883</v>
      </c>
      <c r="E7018" s="713">
        <v>7.41</v>
      </c>
    </row>
    <row r="7019" spans="1:5">
      <c r="A7019" s="712">
        <v>100285</v>
      </c>
      <c r="B7019" s="711" t="s">
        <v>5406</v>
      </c>
      <c r="C7019" s="711" t="s">
        <v>5368</v>
      </c>
      <c r="D7019" s="711" t="s">
        <v>5942</v>
      </c>
      <c r="E7019" s="713">
        <v>30.62</v>
      </c>
    </row>
    <row r="7020" spans="1:5">
      <c r="A7020" s="712">
        <v>100286</v>
      </c>
      <c r="B7020" s="711" t="s">
        <v>5407</v>
      </c>
      <c r="C7020" s="711" t="s">
        <v>5368</v>
      </c>
      <c r="D7020" s="711" t="s">
        <v>5942</v>
      </c>
      <c r="E7020" s="713">
        <v>9.9700000000000006</v>
      </c>
    </row>
    <row r="7021" spans="1:5">
      <c r="A7021" s="712">
        <v>100287</v>
      </c>
      <c r="B7021" s="711" t="s">
        <v>5408</v>
      </c>
      <c r="C7021" s="711" t="s">
        <v>5368</v>
      </c>
      <c r="D7021" s="711" t="s">
        <v>5942</v>
      </c>
      <c r="E7021" s="713">
        <v>9.5500000000000007</v>
      </c>
    </row>
    <row r="7022" spans="1:5">
      <c r="A7022" s="712">
        <v>99802</v>
      </c>
      <c r="B7022" s="711" t="s">
        <v>5409</v>
      </c>
      <c r="C7022" s="711" t="s">
        <v>281</v>
      </c>
      <c r="D7022" s="711" t="s">
        <v>5942</v>
      </c>
      <c r="E7022" s="713">
        <v>0.39</v>
      </c>
    </row>
    <row r="7023" spans="1:5">
      <c r="A7023" s="712">
        <v>99803</v>
      </c>
      <c r="B7023" s="711" t="s">
        <v>5410</v>
      </c>
      <c r="C7023" s="711" t="s">
        <v>281</v>
      </c>
      <c r="D7023" s="711" t="s">
        <v>5942</v>
      </c>
      <c r="E7023" s="713">
        <v>1.51</v>
      </c>
    </row>
    <row r="7024" spans="1:5">
      <c r="A7024" s="712">
        <v>99805</v>
      </c>
      <c r="B7024" s="711" t="s">
        <v>5411</v>
      </c>
      <c r="C7024" s="711" t="s">
        <v>281</v>
      </c>
      <c r="D7024" s="711" t="s">
        <v>5884</v>
      </c>
      <c r="E7024" s="713">
        <v>7.89</v>
      </c>
    </row>
    <row r="7025" spans="1:5">
      <c r="A7025" s="712">
        <v>99806</v>
      </c>
      <c r="B7025" s="711" t="s">
        <v>5412</v>
      </c>
      <c r="C7025" s="711" t="s">
        <v>281</v>
      </c>
      <c r="D7025" s="711" t="s">
        <v>5942</v>
      </c>
      <c r="E7025" s="713">
        <v>0.62</v>
      </c>
    </row>
    <row r="7026" spans="1:5">
      <c r="A7026" s="712">
        <v>99808</v>
      </c>
      <c r="B7026" s="711" t="s">
        <v>5413</v>
      </c>
      <c r="C7026" s="711" t="s">
        <v>281</v>
      </c>
      <c r="D7026" s="711" t="s">
        <v>5884</v>
      </c>
      <c r="E7026" s="713">
        <v>2.57</v>
      </c>
    </row>
    <row r="7027" spans="1:5">
      <c r="A7027" s="712">
        <v>99809</v>
      </c>
      <c r="B7027" s="711" t="s">
        <v>5414</v>
      </c>
      <c r="C7027" s="711" t="s">
        <v>281</v>
      </c>
      <c r="D7027" s="711" t="s">
        <v>5942</v>
      </c>
      <c r="E7027" s="713">
        <v>4.3099999999999996</v>
      </c>
    </row>
    <row r="7028" spans="1:5">
      <c r="A7028" s="712">
        <v>99811</v>
      </c>
      <c r="B7028" s="711" t="s">
        <v>5415</v>
      </c>
      <c r="C7028" s="711" t="s">
        <v>281</v>
      </c>
      <c r="D7028" s="711" t="s">
        <v>5942</v>
      </c>
      <c r="E7028" s="713">
        <v>2.57</v>
      </c>
    </row>
    <row r="7029" spans="1:5">
      <c r="A7029" s="712">
        <v>99812</v>
      </c>
      <c r="B7029" s="711" t="s">
        <v>5416</v>
      </c>
      <c r="C7029" s="711" t="s">
        <v>281</v>
      </c>
      <c r="D7029" s="711" t="s">
        <v>5942</v>
      </c>
      <c r="E7029" s="713">
        <v>0.82</v>
      </c>
    </row>
    <row r="7030" spans="1:5">
      <c r="A7030" s="712">
        <v>99814</v>
      </c>
      <c r="B7030" s="711" t="s">
        <v>5417</v>
      </c>
      <c r="C7030" s="711" t="s">
        <v>281</v>
      </c>
      <c r="D7030" s="711" t="s">
        <v>5883</v>
      </c>
      <c r="E7030" s="713">
        <v>1.4</v>
      </c>
    </row>
    <row r="7031" spans="1:5">
      <c r="A7031" s="712">
        <v>99822</v>
      </c>
      <c r="B7031" s="711" t="s">
        <v>5418</v>
      </c>
      <c r="C7031" s="711" t="s">
        <v>281</v>
      </c>
      <c r="D7031" s="711" t="s">
        <v>5942</v>
      </c>
      <c r="E7031" s="713">
        <v>0.73</v>
      </c>
    </row>
    <row r="7032" spans="1:5">
      <c r="A7032" s="712">
        <v>99826</v>
      </c>
      <c r="B7032" s="711" t="s">
        <v>5419</v>
      </c>
      <c r="C7032" s="711" t="s">
        <v>281</v>
      </c>
      <c r="D7032" s="711" t="s">
        <v>5942</v>
      </c>
      <c r="E7032" s="713">
        <v>1.1200000000000001</v>
      </c>
    </row>
    <row r="7033" spans="1:5">
      <c r="A7033" s="712">
        <v>73361</v>
      </c>
      <c r="B7033" s="711" t="s">
        <v>5420</v>
      </c>
      <c r="C7033" s="711" t="s">
        <v>424</v>
      </c>
      <c r="D7033" s="711" t="s">
        <v>5883</v>
      </c>
      <c r="E7033" s="713">
        <v>431.78</v>
      </c>
    </row>
    <row r="7034" spans="1:5">
      <c r="A7034" s="712">
        <v>97010</v>
      </c>
      <c r="B7034" s="711" t="s">
        <v>5421</v>
      </c>
      <c r="C7034" s="711" t="s">
        <v>585</v>
      </c>
      <c r="D7034" s="711" t="s">
        <v>5884</v>
      </c>
      <c r="E7034" s="713">
        <v>29.9</v>
      </c>
    </row>
    <row r="7035" spans="1:5">
      <c r="A7035" s="712">
        <v>97011</v>
      </c>
      <c r="B7035" s="711" t="s">
        <v>5422</v>
      </c>
      <c r="C7035" s="711" t="s">
        <v>585</v>
      </c>
      <c r="D7035" s="711" t="s">
        <v>5884</v>
      </c>
      <c r="E7035" s="713">
        <v>24.83</v>
      </c>
    </row>
    <row r="7036" spans="1:5">
      <c r="A7036" s="712">
        <v>97012</v>
      </c>
      <c r="B7036" s="711" t="s">
        <v>5423</v>
      </c>
      <c r="C7036" s="711" t="s">
        <v>585</v>
      </c>
      <c r="D7036" s="711" t="s">
        <v>5884</v>
      </c>
      <c r="E7036" s="713">
        <v>22.3</v>
      </c>
    </row>
    <row r="7037" spans="1:5">
      <c r="A7037" s="712">
        <v>97013</v>
      </c>
      <c r="B7037" s="711" t="s">
        <v>5424</v>
      </c>
      <c r="C7037" s="711" t="s">
        <v>585</v>
      </c>
      <c r="D7037" s="711" t="s">
        <v>5884</v>
      </c>
      <c r="E7037" s="713">
        <v>48.19</v>
      </c>
    </row>
    <row r="7038" spans="1:5">
      <c r="A7038" s="712">
        <v>97014</v>
      </c>
      <c r="B7038" s="711" t="s">
        <v>5425</v>
      </c>
      <c r="C7038" s="711" t="s">
        <v>585</v>
      </c>
      <c r="D7038" s="711" t="s">
        <v>5884</v>
      </c>
      <c r="E7038" s="713">
        <v>37.25</v>
      </c>
    </row>
    <row r="7039" spans="1:5">
      <c r="A7039" s="712">
        <v>97015</v>
      </c>
      <c r="B7039" s="711" t="s">
        <v>5426</v>
      </c>
      <c r="C7039" s="711" t="s">
        <v>585</v>
      </c>
      <c r="D7039" s="711" t="s">
        <v>5884</v>
      </c>
      <c r="E7039" s="713">
        <v>31.77</v>
      </c>
    </row>
    <row r="7040" spans="1:5">
      <c r="A7040" s="712">
        <v>97016</v>
      </c>
      <c r="B7040" s="711" t="s">
        <v>5427</v>
      </c>
      <c r="C7040" s="711" t="s">
        <v>585</v>
      </c>
      <c r="D7040" s="711" t="s">
        <v>5884</v>
      </c>
      <c r="E7040" s="713">
        <v>24.76</v>
      </c>
    </row>
    <row r="7041" spans="1:5">
      <c r="A7041" s="712">
        <v>97017</v>
      </c>
      <c r="B7041" s="711" t="s">
        <v>5428</v>
      </c>
      <c r="C7041" s="711" t="s">
        <v>585</v>
      </c>
      <c r="D7041" s="711" t="s">
        <v>5884</v>
      </c>
      <c r="E7041" s="713">
        <v>19.77</v>
      </c>
    </row>
    <row r="7042" spans="1:5">
      <c r="A7042" s="712">
        <v>97018</v>
      </c>
      <c r="B7042" s="711" t="s">
        <v>5429</v>
      </c>
      <c r="C7042" s="711" t="s">
        <v>585</v>
      </c>
      <c r="D7042" s="711" t="s">
        <v>5884</v>
      </c>
      <c r="E7042" s="713">
        <v>17.239999999999998</v>
      </c>
    </row>
    <row r="7043" spans="1:5">
      <c r="A7043" s="712">
        <v>97031</v>
      </c>
      <c r="B7043" s="711" t="s">
        <v>5430</v>
      </c>
      <c r="C7043" s="711" t="s">
        <v>585</v>
      </c>
      <c r="D7043" s="711" t="s">
        <v>5884</v>
      </c>
      <c r="E7043" s="713">
        <v>33.08</v>
      </c>
    </row>
    <row r="7044" spans="1:5">
      <c r="A7044" s="712">
        <v>97032</v>
      </c>
      <c r="B7044" s="711" t="s">
        <v>5431</v>
      </c>
      <c r="C7044" s="711" t="s">
        <v>585</v>
      </c>
      <c r="D7044" s="711" t="s">
        <v>5884</v>
      </c>
      <c r="E7044" s="713">
        <v>24.06</v>
      </c>
    </row>
    <row r="7045" spans="1:5">
      <c r="A7045" s="712">
        <v>97033</v>
      </c>
      <c r="B7045" s="711" t="s">
        <v>5432</v>
      </c>
      <c r="C7045" s="711" t="s">
        <v>585</v>
      </c>
      <c r="D7045" s="711" t="s">
        <v>5884</v>
      </c>
      <c r="E7045" s="713">
        <v>35.299999999999997</v>
      </c>
    </row>
    <row r="7046" spans="1:5">
      <c r="A7046" s="712">
        <v>97034</v>
      </c>
      <c r="B7046" s="711" t="s">
        <v>5433</v>
      </c>
      <c r="C7046" s="711" t="s">
        <v>585</v>
      </c>
      <c r="D7046" s="711" t="s">
        <v>5884</v>
      </c>
      <c r="E7046" s="713">
        <v>24.37</v>
      </c>
    </row>
    <row r="7047" spans="1:5">
      <c r="A7047" s="712">
        <v>97039</v>
      </c>
      <c r="B7047" s="711" t="s">
        <v>5434</v>
      </c>
      <c r="C7047" s="711" t="s">
        <v>281</v>
      </c>
      <c r="D7047" s="711" t="s">
        <v>5884</v>
      </c>
      <c r="E7047" s="713">
        <v>34.020000000000003</v>
      </c>
    </row>
    <row r="7048" spans="1:5">
      <c r="A7048" s="712">
        <v>97040</v>
      </c>
      <c r="B7048" s="711" t="s">
        <v>5435</v>
      </c>
      <c r="C7048" s="711" t="s">
        <v>281</v>
      </c>
      <c r="D7048" s="711" t="s">
        <v>5884</v>
      </c>
      <c r="E7048" s="713">
        <v>12.17</v>
      </c>
    </row>
    <row r="7049" spans="1:5">
      <c r="A7049" s="712">
        <v>97041</v>
      </c>
      <c r="B7049" s="711" t="s">
        <v>5436</v>
      </c>
      <c r="C7049" s="711" t="s">
        <v>281</v>
      </c>
      <c r="D7049" s="711" t="s">
        <v>5884</v>
      </c>
      <c r="E7049" s="713">
        <v>176.98</v>
      </c>
    </row>
    <row r="7050" spans="1:5">
      <c r="A7050" s="712">
        <v>97046</v>
      </c>
      <c r="B7050" s="711" t="s">
        <v>5437</v>
      </c>
      <c r="C7050" s="711" t="s">
        <v>281</v>
      </c>
      <c r="D7050" s="711" t="s">
        <v>5883</v>
      </c>
      <c r="E7050" s="713">
        <v>0.26</v>
      </c>
    </row>
    <row r="7051" spans="1:5">
      <c r="A7051" s="712">
        <v>97047</v>
      </c>
      <c r="B7051" s="711" t="s">
        <v>5438</v>
      </c>
      <c r="C7051" s="711" t="s">
        <v>281</v>
      </c>
      <c r="D7051" s="711" t="s">
        <v>5883</v>
      </c>
      <c r="E7051" s="713">
        <v>0.1</v>
      </c>
    </row>
    <row r="7052" spans="1:5">
      <c r="A7052" s="712">
        <v>97048</v>
      </c>
      <c r="B7052" s="711" t="s">
        <v>5439</v>
      </c>
      <c r="C7052" s="711" t="s">
        <v>281</v>
      </c>
      <c r="D7052" s="711" t="s">
        <v>5883</v>
      </c>
      <c r="E7052" s="713">
        <v>0.08</v>
      </c>
    </row>
    <row r="7053" spans="1:5">
      <c r="A7053" s="712">
        <v>97051</v>
      </c>
      <c r="B7053" s="711" t="s">
        <v>5440</v>
      </c>
      <c r="C7053" s="711" t="s">
        <v>585</v>
      </c>
      <c r="D7053" s="711" t="s">
        <v>5884</v>
      </c>
      <c r="E7053" s="713">
        <v>2.98</v>
      </c>
    </row>
    <row r="7054" spans="1:5">
      <c r="A7054" s="712">
        <v>97053</v>
      </c>
      <c r="B7054" s="711" t="s">
        <v>5441</v>
      </c>
      <c r="C7054" s="711" t="s">
        <v>585</v>
      </c>
      <c r="D7054" s="711" t="s">
        <v>5884</v>
      </c>
      <c r="E7054" s="713">
        <v>8.93</v>
      </c>
    </row>
    <row r="7055" spans="1:5">
      <c r="A7055" s="712">
        <v>97054</v>
      </c>
      <c r="B7055" s="711" t="s">
        <v>7454</v>
      </c>
      <c r="C7055" s="711" t="s">
        <v>269</v>
      </c>
      <c r="D7055" s="711" t="s">
        <v>5884</v>
      </c>
      <c r="E7055" s="713">
        <v>30.07</v>
      </c>
    </row>
    <row r="7056" spans="1:5">
      <c r="A7056" s="712">
        <v>97062</v>
      </c>
      <c r="B7056" s="711" t="s">
        <v>5442</v>
      </c>
      <c r="C7056" s="711" t="s">
        <v>281</v>
      </c>
      <c r="D7056" s="711" t="s">
        <v>5884</v>
      </c>
      <c r="E7056" s="713">
        <v>4.92</v>
      </c>
    </row>
    <row r="7057" spans="1:5">
      <c r="A7057" s="712">
        <v>97063</v>
      </c>
      <c r="B7057" s="711" t="s">
        <v>5443</v>
      </c>
      <c r="C7057" s="711" t="s">
        <v>281</v>
      </c>
      <c r="D7057" s="711" t="s">
        <v>5884</v>
      </c>
      <c r="E7057" s="713">
        <v>7.22</v>
      </c>
    </row>
    <row r="7058" spans="1:5">
      <c r="A7058" s="712">
        <v>97064</v>
      </c>
      <c r="B7058" s="711" t="s">
        <v>5444</v>
      </c>
      <c r="C7058" s="711" t="s">
        <v>585</v>
      </c>
      <c r="D7058" s="711" t="s">
        <v>5884</v>
      </c>
      <c r="E7058" s="713">
        <v>13.38</v>
      </c>
    </row>
    <row r="7059" spans="1:5">
      <c r="A7059" s="712">
        <v>97065</v>
      </c>
      <c r="B7059" s="711" t="s">
        <v>5445</v>
      </c>
      <c r="C7059" s="711" t="s">
        <v>424</v>
      </c>
      <c r="D7059" s="711" t="s">
        <v>5884</v>
      </c>
      <c r="E7059" s="713">
        <v>4.6900000000000004</v>
      </c>
    </row>
    <row r="7060" spans="1:5">
      <c r="A7060" s="712">
        <v>97066</v>
      </c>
      <c r="B7060" s="711" t="s">
        <v>5446</v>
      </c>
      <c r="C7060" s="711" t="s">
        <v>281</v>
      </c>
      <c r="D7060" s="711" t="s">
        <v>5884</v>
      </c>
      <c r="E7060" s="713">
        <v>52.47</v>
      </c>
    </row>
    <row r="7061" spans="1:5">
      <c r="A7061" s="712">
        <v>97067</v>
      </c>
      <c r="B7061" s="711" t="s">
        <v>5447</v>
      </c>
      <c r="C7061" s="711" t="s">
        <v>585</v>
      </c>
      <c r="D7061" s="711" t="s">
        <v>5884</v>
      </c>
      <c r="E7061" s="713">
        <v>497.83</v>
      </c>
    </row>
    <row r="7062" spans="1:5">
      <c r="A7062" s="712">
        <v>85421</v>
      </c>
      <c r="B7062" s="711" t="s">
        <v>5448</v>
      </c>
      <c r="C7062" s="711" t="s">
        <v>281</v>
      </c>
      <c r="D7062" s="711" t="s">
        <v>5884</v>
      </c>
      <c r="E7062" s="713">
        <v>12.85</v>
      </c>
    </row>
    <row r="7063" spans="1:5">
      <c r="A7063" s="712">
        <v>97621</v>
      </c>
      <c r="B7063" s="711" t="s">
        <v>5449</v>
      </c>
      <c r="C7063" s="711" t="s">
        <v>424</v>
      </c>
      <c r="D7063" s="711" t="s">
        <v>5942</v>
      </c>
      <c r="E7063" s="713">
        <v>84.12</v>
      </c>
    </row>
    <row r="7064" spans="1:5">
      <c r="A7064" s="712">
        <v>97622</v>
      </c>
      <c r="B7064" s="711" t="s">
        <v>5450</v>
      </c>
      <c r="C7064" s="711" t="s">
        <v>424</v>
      </c>
      <c r="D7064" s="711" t="s">
        <v>5942</v>
      </c>
      <c r="E7064" s="713">
        <v>41</v>
      </c>
    </row>
    <row r="7065" spans="1:5">
      <c r="A7065" s="712">
        <v>97623</v>
      </c>
      <c r="B7065" s="711" t="s">
        <v>5451</v>
      </c>
      <c r="C7065" s="711" t="s">
        <v>424</v>
      </c>
      <c r="D7065" s="711" t="s">
        <v>5942</v>
      </c>
      <c r="E7065" s="713">
        <v>125.6</v>
      </c>
    </row>
    <row r="7066" spans="1:5">
      <c r="A7066" s="712">
        <v>97624</v>
      </c>
      <c r="B7066" s="711" t="s">
        <v>5452</v>
      </c>
      <c r="C7066" s="711" t="s">
        <v>424</v>
      </c>
      <c r="D7066" s="711" t="s">
        <v>5942</v>
      </c>
      <c r="E7066" s="713">
        <v>77.08</v>
      </c>
    </row>
    <row r="7067" spans="1:5">
      <c r="A7067" s="712">
        <v>97625</v>
      </c>
      <c r="B7067" s="711" t="s">
        <v>5453</v>
      </c>
      <c r="C7067" s="711" t="s">
        <v>424</v>
      </c>
      <c r="D7067" s="711" t="s">
        <v>5883</v>
      </c>
      <c r="E7067" s="713">
        <v>34.69</v>
      </c>
    </row>
    <row r="7068" spans="1:5">
      <c r="A7068" s="712">
        <v>97626</v>
      </c>
      <c r="B7068" s="711" t="s">
        <v>5454</v>
      </c>
      <c r="C7068" s="711" t="s">
        <v>424</v>
      </c>
      <c r="D7068" s="711" t="s">
        <v>5884</v>
      </c>
      <c r="E7068" s="713">
        <v>436.23</v>
      </c>
    </row>
    <row r="7069" spans="1:5">
      <c r="A7069" s="712">
        <v>97627</v>
      </c>
      <c r="B7069" s="711" t="s">
        <v>5455</v>
      </c>
      <c r="C7069" s="711" t="s">
        <v>424</v>
      </c>
      <c r="D7069" s="711" t="s">
        <v>5883</v>
      </c>
      <c r="E7069" s="713">
        <v>208.41</v>
      </c>
    </row>
    <row r="7070" spans="1:5">
      <c r="A7070" s="712">
        <v>97628</v>
      </c>
      <c r="B7070" s="711" t="s">
        <v>5456</v>
      </c>
      <c r="C7070" s="711" t="s">
        <v>424</v>
      </c>
      <c r="D7070" s="711" t="s">
        <v>5942</v>
      </c>
      <c r="E7070" s="713">
        <v>202.63</v>
      </c>
    </row>
    <row r="7071" spans="1:5">
      <c r="A7071" s="712">
        <v>97629</v>
      </c>
      <c r="B7071" s="711" t="s">
        <v>5457</v>
      </c>
      <c r="C7071" s="711" t="s">
        <v>424</v>
      </c>
      <c r="D7071" s="711" t="s">
        <v>5883</v>
      </c>
      <c r="E7071" s="713">
        <v>93.43</v>
      </c>
    </row>
    <row r="7072" spans="1:5">
      <c r="A7072" s="712">
        <v>97631</v>
      </c>
      <c r="B7072" s="711" t="s">
        <v>5458</v>
      </c>
      <c r="C7072" s="711" t="s">
        <v>281</v>
      </c>
      <c r="D7072" s="711" t="s">
        <v>5942</v>
      </c>
      <c r="E7072" s="713">
        <v>2.42</v>
      </c>
    </row>
    <row r="7073" spans="1:5">
      <c r="A7073" s="712">
        <v>97632</v>
      </c>
      <c r="B7073" s="711" t="s">
        <v>5459</v>
      </c>
      <c r="C7073" s="711" t="s">
        <v>585</v>
      </c>
      <c r="D7073" s="711" t="s">
        <v>5884</v>
      </c>
      <c r="E7073" s="713">
        <v>1.88</v>
      </c>
    </row>
    <row r="7074" spans="1:5">
      <c r="A7074" s="712">
        <v>97633</v>
      </c>
      <c r="B7074" s="711" t="s">
        <v>5460</v>
      </c>
      <c r="C7074" s="711" t="s">
        <v>281</v>
      </c>
      <c r="D7074" s="711" t="s">
        <v>5884</v>
      </c>
      <c r="E7074" s="713">
        <v>16.54</v>
      </c>
    </row>
    <row r="7075" spans="1:5">
      <c r="A7075" s="712">
        <v>97634</v>
      </c>
      <c r="B7075" s="711" t="s">
        <v>5461</v>
      </c>
      <c r="C7075" s="711" t="s">
        <v>281</v>
      </c>
      <c r="D7075" s="711" t="s">
        <v>5883</v>
      </c>
      <c r="E7075" s="713">
        <v>9.0299999999999994</v>
      </c>
    </row>
    <row r="7076" spans="1:5">
      <c r="A7076" s="712">
        <v>97635</v>
      </c>
      <c r="B7076" s="711" t="s">
        <v>892</v>
      </c>
      <c r="C7076" s="711" t="s">
        <v>281</v>
      </c>
      <c r="D7076" s="711" t="s">
        <v>5884</v>
      </c>
      <c r="E7076" s="713">
        <v>11.5</v>
      </c>
    </row>
    <row r="7077" spans="1:5">
      <c r="A7077" s="712">
        <v>97636</v>
      </c>
      <c r="B7077" s="711" t="s">
        <v>68</v>
      </c>
      <c r="C7077" s="711" t="s">
        <v>281</v>
      </c>
      <c r="D7077" s="711" t="s">
        <v>5883</v>
      </c>
      <c r="E7077" s="713">
        <v>11.66</v>
      </c>
    </row>
    <row r="7078" spans="1:5">
      <c r="A7078" s="712">
        <v>97637</v>
      </c>
      <c r="B7078" s="711" t="s">
        <v>5462</v>
      </c>
      <c r="C7078" s="711" t="s">
        <v>281</v>
      </c>
      <c r="D7078" s="711" t="s">
        <v>5884</v>
      </c>
      <c r="E7078" s="713">
        <v>1.9</v>
      </c>
    </row>
    <row r="7079" spans="1:5">
      <c r="A7079" s="712">
        <v>97638</v>
      </c>
      <c r="B7079" s="711" t="s">
        <v>5463</v>
      </c>
      <c r="C7079" s="711" t="s">
        <v>281</v>
      </c>
      <c r="D7079" s="711" t="s">
        <v>5884</v>
      </c>
      <c r="E7079" s="713">
        <v>5.52</v>
      </c>
    </row>
    <row r="7080" spans="1:5">
      <c r="A7080" s="712">
        <v>97639</v>
      </c>
      <c r="B7080" s="711" t="s">
        <v>5464</v>
      </c>
      <c r="C7080" s="711" t="s">
        <v>281</v>
      </c>
      <c r="D7080" s="711" t="s">
        <v>5942</v>
      </c>
      <c r="E7080" s="713">
        <v>14.65</v>
      </c>
    </row>
    <row r="7081" spans="1:5">
      <c r="A7081" s="712">
        <v>97640</v>
      </c>
      <c r="B7081" s="711" t="s">
        <v>5465</v>
      </c>
      <c r="C7081" s="711" t="s">
        <v>281</v>
      </c>
      <c r="D7081" s="711" t="s">
        <v>5884</v>
      </c>
      <c r="E7081" s="713">
        <v>1.2</v>
      </c>
    </row>
    <row r="7082" spans="1:5">
      <c r="A7082" s="712">
        <v>97641</v>
      </c>
      <c r="B7082" s="711" t="s">
        <v>5466</v>
      </c>
      <c r="C7082" s="711" t="s">
        <v>281</v>
      </c>
      <c r="D7082" s="711" t="s">
        <v>5884</v>
      </c>
      <c r="E7082" s="713">
        <v>3.66</v>
      </c>
    </row>
    <row r="7083" spans="1:5">
      <c r="A7083" s="712">
        <v>97642</v>
      </c>
      <c r="B7083" s="711" t="s">
        <v>5467</v>
      </c>
      <c r="C7083" s="711" t="s">
        <v>281</v>
      </c>
      <c r="D7083" s="711" t="s">
        <v>5884</v>
      </c>
      <c r="E7083" s="713">
        <v>2.14</v>
      </c>
    </row>
    <row r="7084" spans="1:5">
      <c r="A7084" s="712">
        <v>97643</v>
      </c>
      <c r="B7084" s="711" t="s">
        <v>5468</v>
      </c>
      <c r="C7084" s="711" t="s">
        <v>281</v>
      </c>
      <c r="D7084" s="711" t="s">
        <v>5942</v>
      </c>
      <c r="E7084" s="713">
        <v>17.97</v>
      </c>
    </row>
    <row r="7085" spans="1:5">
      <c r="A7085" s="712">
        <v>97644</v>
      </c>
      <c r="B7085" s="711" t="s">
        <v>5469</v>
      </c>
      <c r="C7085" s="711" t="s">
        <v>281</v>
      </c>
      <c r="D7085" s="711" t="s">
        <v>5942</v>
      </c>
      <c r="E7085" s="713">
        <v>6.77</v>
      </c>
    </row>
    <row r="7086" spans="1:5">
      <c r="A7086" s="712">
        <v>97645</v>
      </c>
      <c r="B7086" s="711" t="s">
        <v>5470</v>
      </c>
      <c r="C7086" s="711" t="s">
        <v>281</v>
      </c>
      <c r="D7086" s="711" t="s">
        <v>5884</v>
      </c>
      <c r="E7086" s="713">
        <v>23.42</v>
      </c>
    </row>
    <row r="7087" spans="1:5">
      <c r="A7087" s="712">
        <v>97647</v>
      </c>
      <c r="B7087" s="711" t="s">
        <v>5471</v>
      </c>
      <c r="C7087" s="711" t="s">
        <v>281</v>
      </c>
      <c r="D7087" s="711" t="s">
        <v>5884</v>
      </c>
      <c r="E7087" s="713">
        <v>2.59</v>
      </c>
    </row>
    <row r="7088" spans="1:5">
      <c r="A7088" s="712">
        <v>97648</v>
      </c>
      <c r="B7088" s="711" t="s">
        <v>5472</v>
      </c>
      <c r="C7088" s="711" t="s">
        <v>281</v>
      </c>
      <c r="D7088" s="711" t="s">
        <v>5884</v>
      </c>
      <c r="E7088" s="713">
        <v>1.49</v>
      </c>
    </row>
    <row r="7089" spans="1:5">
      <c r="A7089" s="712">
        <v>97649</v>
      </c>
      <c r="B7089" s="711" t="s">
        <v>5473</v>
      </c>
      <c r="C7089" s="711" t="s">
        <v>281</v>
      </c>
      <c r="D7089" s="711" t="s">
        <v>5883</v>
      </c>
      <c r="E7089" s="713">
        <v>3.2</v>
      </c>
    </row>
    <row r="7090" spans="1:5">
      <c r="A7090" s="712">
        <v>97650</v>
      </c>
      <c r="B7090" s="711" t="s">
        <v>5474</v>
      </c>
      <c r="C7090" s="711" t="s">
        <v>281</v>
      </c>
      <c r="D7090" s="711" t="s">
        <v>5884</v>
      </c>
      <c r="E7090" s="713">
        <v>5.58</v>
      </c>
    </row>
    <row r="7091" spans="1:5">
      <c r="A7091" s="712">
        <v>97651</v>
      </c>
      <c r="B7091" s="711" t="s">
        <v>5475</v>
      </c>
      <c r="C7091" s="711" t="s">
        <v>269</v>
      </c>
      <c r="D7091" s="711" t="s">
        <v>5884</v>
      </c>
      <c r="E7091" s="713">
        <v>61.85</v>
      </c>
    </row>
    <row r="7092" spans="1:5">
      <c r="A7092" s="712">
        <v>97652</v>
      </c>
      <c r="B7092" s="711" t="s">
        <v>5476</v>
      </c>
      <c r="C7092" s="711" t="s">
        <v>269</v>
      </c>
      <c r="D7092" s="711" t="s">
        <v>5884</v>
      </c>
      <c r="E7092" s="713">
        <v>140.22999999999999</v>
      </c>
    </row>
    <row r="7093" spans="1:5">
      <c r="A7093" s="712">
        <v>97653</v>
      </c>
      <c r="B7093" s="711" t="s">
        <v>5477</v>
      </c>
      <c r="C7093" s="711" t="s">
        <v>269</v>
      </c>
      <c r="D7093" s="711" t="s">
        <v>5883</v>
      </c>
      <c r="E7093" s="713">
        <v>85.43</v>
      </c>
    </row>
    <row r="7094" spans="1:5">
      <c r="A7094" s="712">
        <v>97654</v>
      </c>
      <c r="B7094" s="711" t="s">
        <v>5478</v>
      </c>
      <c r="C7094" s="711" t="s">
        <v>269</v>
      </c>
      <c r="D7094" s="711" t="s">
        <v>5883</v>
      </c>
      <c r="E7094" s="713">
        <v>106.89</v>
      </c>
    </row>
    <row r="7095" spans="1:5">
      <c r="A7095" s="712">
        <v>97655</v>
      </c>
      <c r="B7095" s="711" t="s">
        <v>5479</v>
      </c>
      <c r="C7095" s="711" t="s">
        <v>281</v>
      </c>
      <c r="D7095" s="711" t="s">
        <v>5883</v>
      </c>
      <c r="E7095" s="713">
        <v>16.78</v>
      </c>
    </row>
    <row r="7096" spans="1:5">
      <c r="A7096" s="712">
        <v>97656</v>
      </c>
      <c r="B7096" s="711" t="s">
        <v>5480</v>
      </c>
      <c r="C7096" s="711" t="s">
        <v>269</v>
      </c>
      <c r="D7096" s="711" t="s">
        <v>5883</v>
      </c>
      <c r="E7096" s="713">
        <v>166.79</v>
      </c>
    </row>
    <row r="7097" spans="1:5">
      <c r="A7097" s="712">
        <v>97657</v>
      </c>
      <c r="B7097" s="711" t="s">
        <v>5481</v>
      </c>
      <c r="C7097" s="711" t="s">
        <v>269</v>
      </c>
      <c r="D7097" s="711" t="s">
        <v>5883</v>
      </c>
      <c r="E7097" s="713">
        <v>330.6</v>
      </c>
    </row>
    <row r="7098" spans="1:5">
      <c r="A7098" s="712">
        <v>97658</v>
      </c>
      <c r="B7098" s="711" t="s">
        <v>5482</v>
      </c>
      <c r="C7098" s="711" t="s">
        <v>269</v>
      </c>
      <c r="D7098" s="711" t="s">
        <v>5883</v>
      </c>
      <c r="E7098" s="713">
        <v>125.95</v>
      </c>
    </row>
    <row r="7099" spans="1:5">
      <c r="A7099" s="712">
        <v>97659</v>
      </c>
      <c r="B7099" s="711" t="s">
        <v>5483</v>
      </c>
      <c r="C7099" s="711" t="s">
        <v>269</v>
      </c>
      <c r="D7099" s="711" t="s">
        <v>5883</v>
      </c>
      <c r="E7099" s="713">
        <v>172.56</v>
      </c>
    </row>
    <row r="7100" spans="1:5">
      <c r="A7100" s="712">
        <v>97660</v>
      </c>
      <c r="B7100" s="711" t="s">
        <v>5484</v>
      </c>
      <c r="C7100" s="711" t="s">
        <v>269</v>
      </c>
      <c r="D7100" s="711" t="s">
        <v>5942</v>
      </c>
      <c r="E7100" s="713">
        <v>0.48</v>
      </c>
    </row>
    <row r="7101" spans="1:5">
      <c r="A7101" s="712">
        <v>97661</v>
      </c>
      <c r="B7101" s="711" t="s">
        <v>5485</v>
      </c>
      <c r="C7101" s="711" t="s">
        <v>585</v>
      </c>
      <c r="D7101" s="711" t="s">
        <v>5942</v>
      </c>
      <c r="E7101" s="713">
        <v>0.49</v>
      </c>
    </row>
    <row r="7102" spans="1:5">
      <c r="A7102" s="712">
        <v>97662</v>
      </c>
      <c r="B7102" s="711" t="s">
        <v>5486</v>
      </c>
      <c r="C7102" s="711" t="s">
        <v>585</v>
      </c>
      <c r="D7102" s="711" t="s">
        <v>5942</v>
      </c>
      <c r="E7102" s="713">
        <v>0.35</v>
      </c>
    </row>
    <row r="7103" spans="1:5">
      <c r="A7103" s="712">
        <v>97663</v>
      </c>
      <c r="B7103" s="711" t="s">
        <v>5487</v>
      </c>
      <c r="C7103" s="711" t="s">
        <v>269</v>
      </c>
      <c r="D7103" s="711" t="s">
        <v>5942</v>
      </c>
      <c r="E7103" s="713">
        <v>8.9499999999999993</v>
      </c>
    </row>
    <row r="7104" spans="1:5">
      <c r="A7104" s="712">
        <v>97664</v>
      </c>
      <c r="B7104" s="711" t="s">
        <v>5488</v>
      </c>
      <c r="C7104" s="711" t="s">
        <v>269</v>
      </c>
      <c r="D7104" s="711" t="s">
        <v>5942</v>
      </c>
      <c r="E7104" s="713">
        <v>1.1100000000000001</v>
      </c>
    </row>
    <row r="7105" spans="1:5">
      <c r="A7105" s="712">
        <v>97665</v>
      </c>
      <c r="B7105" s="711" t="s">
        <v>5489</v>
      </c>
      <c r="C7105" s="711" t="s">
        <v>269</v>
      </c>
      <c r="D7105" s="711" t="s">
        <v>5942</v>
      </c>
      <c r="E7105" s="713">
        <v>0.94</v>
      </c>
    </row>
    <row r="7106" spans="1:5">
      <c r="A7106" s="712">
        <v>97666</v>
      </c>
      <c r="B7106" s="711" t="s">
        <v>5490</v>
      </c>
      <c r="C7106" s="711" t="s">
        <v>269</v>
      </c>
      <c r="D7106" s="711" t="s">
        <v>5942</v>
      </c>
      <c r="E7106" s="713">
        <v>6.52</v>
      </c>
    </row>
    <row r="7107" spans="1:5">
      <c r="A7107" s="712">
        <v>95967</v>
      </c>
      <c r="B7107" s="711" t="s">
        <v>5491</v>
      </c>
      <c r="C7107" s="711" t="s">
        <v>84</v>
      </c>
      <c r="D7107" s="711" t="s">
        <v>5884</v>
      </c>
      <c r="E7107" s="713">
        <v>102.46</v>
      </c>
    </row>
    <row r="7108" spans="1:5">
      <c r="A7108" s="712">
        <v>99058</v>
      </c>
      <c r="B7108" s="711" t="s">
        <v>5492</v>
      </c>
      <c r="C7108" s="711" t="s">
        <v>269</v>
      </c>
      <c r="D7108" s="711" t="s">
        <v>5883</v>
      </c>
      <c r="E7108" s="713">
        <v>5.51</v>
      </c>
    </row>
    <row r="7109" spans="1:5">
      <c r="A7109" s="712">
        <v>99059</v>
      </c>
      <c r="B7109" s="711" t="s">
        <v>5493</v>
      </c>
      <c r="C7109" s="711" t="s">
        <v>585</v>
      </c>
      <c r="D7109" s="711" t="s">
        <v>5884</v>
      </c>
      <c r="E7109" s="713">
        <v>42.33</v>
      </c>
    </row>
    <row r="7110" spans="1:5">
      <c r="A7110" s="712">
        <v>99060</v>
      </c>
      <c r="B7110" s="711" t="s">
        <v>5494</v>
      </c>
      <c r="C7110" s="711" t="s">
        <v>269</v>
      </c>
      <c r="D7110" s="711" t="s">
        <v>5884</v>
      </c>
      <c r="E7110" s="713">
        <v>112.58</v>
      </c>
    </row>
    <row r="7111" spans="1:5">
      <c r="A7111" s="712">
        <v>99061</v>
      </c>
      <c r="B7111" s="711" t="s">
        <v>5495</v>
      </c>
      <c r="C7111" s="711" t="s">
        <v>269</v>
      </c>
      <c r="D7111" s="711" t="s">
        <v>5884</v>
      </c>
      <c r="E7111" s="713">
        <v>75.48</v>
      </c>
    </row>
    <row r="7112" spans="1:5">
      <c r="A7112" s="712">
        <v>99062</v>
      </c>
      <c r="B7112" s="711" t="s">
        <v>5496</v>
      </c>
      <c r="C7112" s="711" t="s">
        <v>269</v>
      </c>
      <c r="D7112" s="711" t="s">
        <v>5884</v>
      </c>
      <c r="E7112" s="713">
        <v>1.93</v>
      </c>
    </row>
    <row r="7113" spans="1:5">
      <c r="A7113" s="712">
        <v>99063</v>
      </c>
      <c r="B7113" s="711" t="s">
        <v>5497</v>
      </c>
      <c r="C7113" s="711" t="s">
        <v>585</v>
      </c>
      <c r="D7113" s="711" t="s">
        <v>5884</v>
      </c>
      <c r="E7113" s="713">
        <v>3.77</v>
      </c>
    </row>
    <row r="7114" spans="1:5">
      <c r="A7114" s="712">
        <v>99064</v>
      </c>
      <c r="B7114" s="711" t="s">
        <v>5498</v>
      </c>
      <c r="C7114" s="711" t="s">
        <v>585</v>
      </c>
      <c r="D7114" s="711" t="s">
        <v>5883</v>
      </c>
      <c r="E7114" s="713">
        <v>0.27</v>
      </c>
    </row>
    <row r="7115" spans="1:5">
      <c r="A7115" s="712">
        <v>93588</v>
      </c>
      <c r="B7115" s="711" t="s">
        <v>7455</v>
      </c>
      <c r="C7115" s="711" t="s">
        <v>594</v>
      </c>
      <c r="D7115" s="711" t="s">
        <v>5883</v>
      </c>
      <c r="E7115" s="713">
        <v>1.8</v>
      </c>
    </row>
    <row r="7116" spans="1:5">
      <c r="A7116" s="712">
        <v>93589</v>
      </c>
      <c r="B7116" s="711" t="s">
        <v>7456</v>
      </c>
      <c r="C7116" s="711" t="s">
        <v>594</v>
      </c>
      <c r="D7116" s="711" t="s">
        <v>5883</v>
      </c>
      <c r="E7116" s="713">
        <v>1.55</v>
      </c>
    </row>
    <row r="7117" spans="1:5">
      <c r="A7117" s="712">
        <v>93590</v>
      </c>
      <c r="B7117" s="711" t="s">
        <v>5876</v>
      </c>
      <c r="C7117" s="711" t="s">
        <v>594</v>
      </c>
      <c r="D7117" s="711" t="s">
        <v>5883</v>
      </c>
      <c r="E7117" s="713">
        <v>0.56000000000000005</v>
      </c>
    </row>
    <row r="7118" spans="1:5">
      <c r="A7118" s="712">
        <v>93591</v>
      </c>
      <c r="B7118" s="711" t="s">
        <v>7457</v>
      </c>
      <c r="C7118" s="711" t="s">
        <v>594</v>
      </c>
      <c r="D7118" s="711" t="s">
        <v>5883</v>
      </c>
      <c r="E7118" s="713">
        <v>1.62</v>
      </c>
    </row>
    <row r="7119" spans="1:5">
      <c r="A7119" s="712">
        <v>93592</v>
      </c>
      <c r="B7119" s="711" t="s">
        <v>7458</v>
      </c>
      <c r="C7119" s="711" t="s">
        <v>594</v>
      </c>
      <c r="D7119" s="711" t="s">
        <v>5883</v>
      </c>
      <c r="E7119" s="713">
        <v>1.4</v>
      </c>
    </row>
    <row r="7120" spans="1:5">
      <c r="A7120" s="712">
        <v>93593</v>
      </c>
      <c r="B7120" s="711" t="s">
        <v>7459</v>
      </c>
      <c r="C7120" s="711" t="s">
        <v>594</v>
      </c>
      <c r="D7120" s="711" t="s">
        <v>5883</v>
      </c>
      <c r="E7120" s="713">
        <v>0.51</v>
      </c>
    </row>
    <row r="7121" spans="1:6" ht="27">
      <c r="A7121" s="712">
        <v>93594</v>
      </c>
      <c r="B7121" s="770" t="s">
        <v>7460</v>
      </c>
      <c r="C7121" s="711" t="s">
        <v>592</v>
      </c>
      <c r="D7121" s="711" t="s">
        <v>5883</v>
      </c>
      <c r="E7121" s="713">
        <v>1.2</v>
      </c>
    </row>
    <row r="7122" spans="1:6">
      <c r="A7122" s="712">
        <v>93595</v>
      </c>
      <c r="B7122" s="711" t="s">
        <v>7461</v>
      </c>
      <c r="C7122" s="711" t="s">
        <v>592</v>
      </c>
      <c r="D7122" s="711" t="s">
        <v>5883</v>
      </c>
      <c r="E7122" s="713">
        <v>1.04</v>
      </c>
    </row>
    <row r="7123" spans="1:6" ht="40.5">
      <c r="A7123" s="767">
        <v>93596</v>
      </c>
      <c r="B7123" s="765" t="s">
        <v>5877</v>
      </c>
      <c r="C7123" s="764" t="s">
        <v>592</v>
      </c>
      <c r="D7123" s="764" t="s">
        <v>5883</v>
      </c>
      <c r="E7123" s="763">
        <v>0.37</v>
      </c>
    </row>
    <row r="7124" spans="1:6">
      <c r="A7124" s="712">
        <v>93597</v>
      </c>
      <c r="B7124" s="711" t="s">
        <v>7462</v>
      </c>
      <c r="C7124" s="711" t="s">
        <v>592</v>
      </c>
      <c r="D7124" s="711" t="s">
        <v>5883</v>
      </c>
      <c r="E7124" s="713">
        <v>1.08</v>
      </c>
    </row>
    <row r="7125" spans="1:6">
      <c r="A7125" s="712">
        <v>93598</v>
      </c>
      <c r="B7125" s="711" t="s">
        <v>7463</v>
      </c>
      <c r="C7125" s="711" t="s">
        <v>592</v>
      </c>
      <c r="D7125" s="711" t="s">
        <v>5883</v>
      </c>
      <c r="E7125" s="713">
        <v>0.93</v>
      </c>
    </row>
    <row r="7126" spans="1:6">
      <c r="A7126" s="712">
        <v>93599</v>
      </c>
      <c r="B7126" s="711" t="s">
        <v>7464</v>
      </c>
      <c r="C7126" s="711" t="s">
        <v>592</v>
      </c>
      <c r="D7126" s="711" t="s">
        <v>5883</v>
      </c>
      <c r="E7126" s="713">
        <v>0.34</v>
      </c>
    </row>
    <row r="7127" spans="1:6">
      <c r="A7127" s="712">
        <v>95425</v>
      </c>
      <c r="B7127" s="711" t="s">
        <v>7465</v>
      </c>
      <c r="C7127" s="711" t="s">
        <v>594</v>
      </c>
      <c r="D7127" s="711" t="s">
        <v>5883</v>
      </c>
      <c r="E7127" s="713">
        <v>1.38</v>
      </c>
    </row>
    <row r="7128" spans="1:6">
      <c r="A7128" s="712">
        <v>95426</v>
      </c>
      <c r="B7128" s="711" t="s">
        <v>7466</v>
      </c>
      <c r="C7128" s="711" t="s">
        <v>594</v>
      </c>
      <c r="D7128" s="711" t="s">
        <v>5883</v>
      </c>
      <c r="E7128" s="713">
        <v>1.19</v>
      </c>
    </row>
    <row r="7129" spans="1:6">
      <c r="A7129" s="712">
        <v>95427</v>
      </c>
      <c r="B7129" s="711" t="s">
        <v>7467</v>
      </c>
      <c r="C7129" s="711" t="s">
        <v>594</v>
      </c>
      <c r="D7129" s="711" t="s">
        <v>5883</v>
      </c>
      <c r="E7129" s="713">
        <v>0.44</v>
      </c>
    </row>
    <row r="7130" spans="1:6">
      <c r="A7130" s="712">
        <v>95428</v>
      </c>
      <c r="B7130" s="711" t="s">
        <v>7468</v>
      </c>
      <c r="C7130" s="711" t="s">
        <v>592</v>
      </c>
      <c r="D7130" s="711" t="s">
        <v>5883</v>
      </c>
      <c r="E7130" s="713">
        <v>0.92</v>
      </c>
    </row>
    <row r="7131" spans="1:6">
      <c r="A7131" s="712">
        <v>95429</v>
      </c>
      <c r="B7131" s="711" t="s">
        <v>7469</v>
      </c>
      <c r="C7131" s="711" t="s">
        <v>592</v>
      </c>
      <c r="D7131" s="711" t="s">
        <v>5883</v>
      </c>
      <c r="E7131" s="713">
        <v>0.8</v>
      </c>
    </row>
    <row r="7132" spans="1:6">
      <c r="A7132" s="712">
        <v>95430</v>
      </c>
      <c r="B7132" s="711" t="s">
        <v>7470</v>
      </c>
      <c r="C7132" s="711" t="s">
        <v>592</v>
      </c>
      <c r="D7132" s="711" t="s">
        <v>5883</v>
      </c>
      <c r="E7132" s="713">
        <v>0.28000000000000003</v>
      </c>
    </row>
    <row r="7133" spans="1:6">
      <c r="A7133" s="712">
        <v>95875</v>
      </c>
      <c r="B7133" s="711" t="s">
        <v>5869</v>
      </c>
      <c r="C7133" s="711" t="s">
        <v>594</v>
      </c>
      <c r="D7133" s="711" t="s">
        <v>5883</v>
      </c>
      <c r="E7133" s="713">
        <v>1.43</v>
      </c>
    </row>
    <row r="7134" spans="1:6">
      <c r="A7134" s="712">
        <v>95876</v>
      </c>
      <c r="B7134" s="711" t="s">
        <v>7471</v>
      </c>
      <c r="C7134" s="711" t="s">
        <v>594</v>
      </c>
      <c r="D7134" s="711" t="s">
        <v>5883</v>
      </c>
      <c r="E7134" s="713">
        <v>1.28</v>
      </c>
    </row>
    <row r="7135" spans="1:6">
      <c r="A7135" s="712">
        <v>95877</v>
      </c>
      <c r="B7135" s="711" t="s">
        <v>7472</v>
      </c>
      <c r="C7135" s="711" t="s">
        <v>594</v>
      </c>
      <c r="D7135" s="711" t="s">
        <v>5883</v>
      </c>
      <c r="E7135" s="713">
        <v>1.1000000000000001</v>
      </c>
    </row>
    <row r="7136" spans="1:6" ht="40.5">
      <c r="A7136" s="773">
        <v>95878</v>
      </c>
      <c r="B7136" s="772" t="s">
        <v>7473</v>
      </c>
      <c r="C7136" s="772" t="s">
        <v>592</v>
      </c>
      <c r="D7136" s="772" t="s">
        <v>5883</v>
      </c>
      <c r="E7136" s="771">
        <v>0.95</v>
      </c>
      <c r="F7136" s="771"/>
    </row>
    <row r="7137" spans="1:5">
      <c r="A7137" s="712">
        <v>95879</v>
      </c>
      <c r="B7137" s="711" t="s">
        <v>7474</v>
      </c>
      <c r="C7137" s="711" t="s">
        <v>592</v>
      </c>
      <c r="D7137" s="711" t="s">
        <v>5883</v>
      </c>
      <c r="E7137" s="713">
        <v>0.86</v>
      </c>
    </row>
    <row r="7138" spans="1:5">
      <c r="A7138" s="712">
        <v>95880</v>
      </c>
      <c r="B7138" s="711" t="s">
        <v>7475</v>
      </c>
      <c r="C7138" s="711" t="s">
        <v>592</v>
      </c>
      <c r="D7138" s="711" t="s">
        <v>5883</v>
      </c>
      <c r="E7138" s="713">
        <v>0.74</v>
      </c>
    </row>
    <row r="7139" spans="1:5">
      <c r="A7139" s="712">
        <v>97912</v>
      </c>
      <c r="B7139" s="711" t="s">
        <v>7476</v>
      </c>
      <c r="C7139" s="711" t="s">
        <v>594</v>
      </c>
      <c r="D7139" s="711" t="s">
        <v>5883</v>
      </c>
      <c r="E7139" s="713">
        <v>2.1800000000000002</v>
      </c>
    </row>
    <row r="7140" spans="1:5">
      <c r="A7140" s="712">
        <v>97913</v>
      </c>
      <c r="B7140" s="711" t="s">
        <v>7477</v>
      </c>
      <c r="C7140" s="711" t="s">
        <v>594</v>
      </c>
      <c r="D7140" s="711" t="s">
        <v>5883</v>
      </c>
      <c r="E7140" s="713">
        <v>1.89</v>
      </c>
    </row>
    <row r="7141" spans="1:5">
      <c r="A7141" s="712">
        <v>97914</v>
      </c>
      <c r="B7141" s="711" t="s">
        <v>7478</v>
      </c>
      <c r="C7141" s="711" t="s">
        <v>594</v>
      </c>
      <c r="D7141" s="711" t="s">
        <v>5883</v>
      </c>
      <c r="E7141" s="713">
        <v>1.74</v>
      </c>
    </row>
    <row r="7142" spans="1:5">
      <c r="A7142" s="712">
        <v>97915</v>
      </c>
      <c r="B7142" s="711" t="s">
        <v>7479</v>
      </c>
      <c r="C7142" s="711" t="s">
        <v>594</v>
      </c>
      <c r="D7142" s="711" t="s">
        <v>5883</v>
      </c>
      <c r="E7142" s="713">
        <v>0.7</v>
      </c>
    </row>
    <row r="7143" spans="1:5">
      <c r="A7143" s="712">
        <v>100937</v>
      </c>
      <c r="B7143" s="711" t="s">
        <v>7480</v>
      </c>
      <c r="C7143" s="711" t="s">
        <v>594</v>
      </c>
      <c r="D7143" s="711" t="s">
        <v>5883</v>
      </c>
      <c r="E7143" s="713">
        <v>5.22</v>
      </c>
    </row>
    <row r="7144" spans="1:5">
      <c r="A7144" s="712">
        <v>100938</v>
      </c>
      <c r="B7144" s="711" t="s">
        <v>7481</v>
      </c>
      <c r="C7144" s="711" t="s">
        <v>594</v>
      </c>
      <c r="D7144" s="711" t="s">
        <v>5883</v>
      </c>
      <c r="E7144" s="713">
        <v>4.3099999999999996</v>
      </c>
    </row>
    <row r="7145" spans="1:5">
      <c r="A7145" s="712">
        <v>100939</v>
      </c>
      <c r="B7145" s="711" t="s">
        <v>7482</v>
      </c>
      <c r="C7145" s="711" t="s">
        <v>594</v>
      </c>
      <c r="D7145" s="711" t="s">
        <v>5883</v>
      </c>
      <c r="E7145" s="713">
        <v>3.89</v>
      </c>
    </row>
    <row r="7146" spans="1:5">
      <c r="A7146" s="712">
        <v>100940</v>
      </c>
      <c r="B7146" s="711" t="s">
        <v>7483</v>
      </c>
      <c r="C7146" s="711" t="s">
        <v>594</v>
      </c>
      <c r="D7146" s="711" t="s">
        <v>5883</v>
      </c>
      <c r="E7146" s="713">
        <v>3.32</v>
      </c>
    </row>
    <row r="7147" spans="1:5">
      <c r="A7147" s="712">
        <v>100941</v>
      </c>
      <c r="B7147" s="711" t="s">
        <v>7484</v>
      </c>
      <c r="C7147" s="711" t="s">
        <v>592</v>
      </c>
      <c r="D7147" s="711" t="s">
        <v>5883</v>
      </c>
      <c r="E7147" s="713">
        <v>3.48</v>
      </c>
    </row>
    <row r="7148" spans="1:5">
      <c r="A7148" s="712">
        <v>100942</v>
      </c>
      <c r="B7148" s="711" t="s">
        <v>7485</v>
      </c>
      <c r="C7148" s="711" t="s">
        <v>592</v>
      </c>
      <c r="D7148" s="711" t="s">
        <v>5883</v>
      </c>
      <c r="E7148" s="713">
        <v>2.88</v>
      </c>
    </row>
    <row r="7149" spans="1:5">
      <c r="A7149" s="712">
        <v>100943</v>
      </c>
      <c r="B7149" s="711" t="s">
        <v>7486</v>
      </c>
      <c r="C7149" s="711" t="s">
        <v>592</v>
      </c>
      <c r="D7149" s="711" t="s">
        <v>5883</v>
      </c>
      <c r="E7149" s="713">
        <v>2.58</v>
      </c>
    </row>
    <row r="7150" spans="1:5">
      <c r="A7150" s="712">
        <v>100944</v>
      </c>
      <c r="B7150" s="711" t="s">
        <v>7487</v>
      </c>
      <c r="C7150" s="711" t="s">
        <v>592</v>
      </c>
      <c r="D7150" s="711" t="s">
        <v>5883</v>
      </c>
      <c r="E7150" s="713">
        <v>2.2200000000000002</v>
      </c>
    </row>
    <row r="7151" spans="1:5">
      <c r="A7151" s="712">
        <v>100945</v>
      </c>
      <c r="B7151" s="711" t="s">
        <v>7488</v>
      </c>
      <c r="C7151" s="711" t="s">
        <v>592</v>
      </c>
      <c r="D7151" s="711" t="s">
        <v>5883</v>
      </c>
      <c r="E7151" s="713">
        <v>1.53</v>
      </c>
    </row>
    <row r="7152" spans="1:5">
      <c r="A7152" s="712">
        <v>100946</v>
      </c>
      <c r="B7152" s="711" t="s">
        <v>7489</v>
      </c>
      <c r="C7152" s="711" t="s">
        <v>592</v>
      </c>
      <c r="D7152" s="711" t="s">
        <v>5883</v>
      </c>
      <c r="E7152" s="713">
        <v>1.32</v>
      </c>
    </row>
    <row r="7153" spans="1:5">
      <c r="A7153" s="712">
        <v>100947</v>
      </c>
      <c r="B7153" s="711" t="s">
        <v>7490</v>
      </c>
      <c r="C7153" s="711" t="s">
        <v>592</v>
      </c>
      <c r="D7153" s="711" t="s">
        <v>5883</v>
      </c>
      <c r="E7153" s="713">
        <v>1.21</v>
      </c>
    </row>
    <row r="7154" spans="1:5">
      <c r="A7154" s="712">
        <v>100948</v>
      </c>
      <c r="B7154" s="711" t="s">
        <v>7491</v>
      </c>
      <c r="C7154" s="711" t="s">
        <v>592</v>
      </c>
      <c r="D7154" s="711" t="s">
        <v>5883</v>
      </c>
      <c r="E7154" s="713">
        <v>0.48</v>
      </c>
    </row>
    <row r="7155" spans="1:5">
      <c r="A7155" s="712">
        <v>100949</v>
      </c>
      <c r="B7155" s="711" t="s">
        <v>7492</v>
      </c>
      <c r="C7155" s="711" t="s">
        <v>592</v>
      </c>
      <c r="D7155" s="711" t="s">
        <v>5883</v>
      </c>
      <c r="E7155" s="713">
        <v>3.64</v>
      </c>
    </row>
    <row r="7156" spans="1:5">
      <c r="A7156" s="712">
        <v>100950</v>
      </c>
      <c r="B7156" s="711" t="s">
        <v>7493</v>
      </c>
      <c r="C7156" s="711" t="s">
        <v>592</v>
      </c>
      <c r="D7156" s="711" t="s">
        <v>5883</v>
      </c>
      <c r="E7156" s="713">
        <v>1.91</v>
      </c>
    </row>
    <row r="7157" spans="1:5">
      <c r="A7157" s="712">
        <v>100951</v>
      </c>
      <c r="B7157" s="711" t="s">
        <v>7494</v>
      </c>
      <c r="C7157" s="711" t="s">
        <v>592</v>
      </c>
      <c r="D7157" s="711" t="s">
        <v>5883</v>
      </c>
      <c r="E7157" s="713">
        <v>1.65</v>
      </c>
    </row>
    <row r="7158" spans="1:5">
      <c r="A7158" s="712">
        <v>100952</v>
      </c>
      <c r="B7158" s="711" t="s">
        <v>7495</v>
      </c>
      <c r="C7158" s="711" t="s">
        <v>592</v>
      </c>
      <c r="D7158" s="711" t="s">
        <v>5883</v>
      </c>
      <c r="E7158" s="713">
        <v>1.52</v>
      </c>
    </row>
    <row r="7159" spans="1:5">
      <c r="A7159" s="712">
        <v>100953</v>
      </c>
      <c r="B7159" s="711" t="s">
        <v>7496</v>
      </c>
      <c r="C7159" s="711" t="s">
        <v>592</v>
      </c>
      <c r="D7159" s="711" t="s">
        <v>5883</v>
      </c>
      <c r="E7159" s="713">
        <v>0.59</v>
      </c>
    </row>
    <row r="7160" spans="1:5">
      <c r="A7160" s="712">
        <v>100954</v>
      </c>
      <c r="B7160" s="711" t="s">
        <v>7497</v>
      </c>
      <c r="C7160" s="711" t="s">
        <v>592</v>
      </c>
      <c r="D7160" s="711" t="s">
        <v>5883</v>
      </c>
      <c r="E7160" s="713">
        <v>4.55</v>
      </c>
    </row>
    <row r="7161" spans="1:5">
      <c r="A7161" s="712">
        <v>100955</v>
      </c>
      <c r="B7161" s="711" t="s">
        <v>7498</v>
      </c>
      <c r="C7161" s="711" t="s">
        <v>594</v>
      </c>
      <c r="D7161" s="711" t="s">
        <v>5883</v>
      </c>
      <c r="E7161" s="713">
        <v>2.89</v>
      </c>
    </row>
    <row r="7162" spans="1:5">
      <c r="A7162" s="712">
        <v>100956</v>
      </c>
      <c r="B7162" s="711" t="s">
        <v>7499</v>
      </c>
      <c r="C7162" s="711" t="s">
        <v>594</v>
      </c>
      <c r="D7162" s="711" t="s">
        <v>5883</v>
      </c>
      <c r="E7162" s="713">
        <v>2.5099999999999998</v>
      </c>
    </row>
    <row r="7163" spans="1:5">
      <c r="A7163" s="712">
        <v>100957</v>
      </c>
      <c r="B7163" s="711" t="s">
        <v>7500</v>
      </c>
      <c r="C7163" s="711" t="s">
        <v>594</v>
      </c>
      <c r="D7163" s="711" t="s">
        <v>5883</v>
      </c>
      <c r="E7163" s="713">
        <v>2.29</v>
      </c>
    </row>
    <row r="7164" spans="1:5">
      <c r="A7164" s="712">
        <v>100958</v>
      </c>
      <c r="B7164" s="711" t="s">
        <v>7501</v>
      </c>
      <c r="C7164" s="711" t="s">
        <v>594</v>
      </c>
      <c r="D7164" s="711" t="s">
        <v>5883</v>
      </c>
      <c r="E7164" s="713">
        <v>0.92</v>
      </c>
    </row>
    <row r="7165" spans="1:5">
      <c r="A7165" s="712">
        <v>100959</v>
      </c>
      <c r="B7165" s="711" t="s">
        <v>7502</v>
      </c>
      <c r="C7165" s="711" t="s">
        <v>594</v>
      </c>
      <c r="D7165" s="711" t="s">
        <v>5883</v>
      </c>
      <c r="E7165" s="713">
        <v>6.9</v>
      </c>
    </row>
    <row r="7166" spans="1:5">
      <c r="A7166" s="712">
        <v>100960</v>
      </c>
      <c r="B7166" s="711" t="s">
        <v>7503</v>
      </c>
      <c r="C7166" s="711" t="s">
        <v>594</v>
      </c>
      <c r="D7166" s="711" t="s">
        <v>5883</v>
      </c>
      <c r="E7166" s="713">
        <v>2.0699999999999998</v>
      </c>
    </row>
    <row r="7167" spans="1:5">
      <c r="A7167" s="712">
        <v>100961</v>
      </c>
      <c r="B7167" s="711" t="s">
        <v>7504</v>
      </c>
      <c r="C7167" s="711" t="s">
        <v>594</v>
      </c>
      <c r="D7167" s="711" t="s">
        <v>5883</v>
      </c>
      <c r="E7167" s="713">
        <v>1.8</v>
      </c>
    </row>
    <row r="7168" spans="1:5">
      <c r="A7168" s="712">
        <v>100962</v>
      </c>
      <c r="B7168" s="711" t="s">
        <v>7505</v>
      </c>
      <c r="C7168" s="711" t="s">
        <v>594</v>
      </c>
      <c r="D7168" s="711" t="s">
        <v>5883</v>
      </c>
      <c r="E7168" s="713">
        <v>1.64</v>
      </c>
    </row>
    <row r="7169" spans="1:5">
      <c r="A7169" s="712">
        <v>100963</v>
      </c>
      <c r="B7169" s="711" t="s">
        <v>7506</v>
      </c>
      <c r="C7169" s="711" t="s">
        <v>594</v>
      </c>
      <c r="D7169" s="711" t="s">
        <v>5883</v>
      </c>
      <c r="E7169" s="713">
        <v>0.64</v>
      </c>
    </row>
    <row r="7170" spans="1:5">
      <c r="A7170" s="712">
        <v>100964</v>
      </c>
      <c r="B7170" s="711" t="s">
        <v>7507</v>
      </c>
      <c r="C7170" s="711" t="s">
        <v>594</v>
      </c>
      <c r="D7170" s="711" t="s">
        <v>5883</v>
      </c>
      <c r="E7170" s="713">
        <v>4.99</v>
      </c>
    </row>
    <row r="7171" spans="1:5">
      <c r="A7171" s="712">
        <v>100973</v>
      </c>
      <c r="B7171" s="711" t="s">
        <v>7508</v>
      </c>
      <c r="C7171" s="711" t="s">
        <v>424</v>
      </c>
      <c r="D7171" s="711" t="s">
        <v>5883</v>
      </c>
      <c r="E7171" s="713">
        <v>5.25</v>
      </c>
    </row>
    <row r="7172" spans="1:5">
      <c r="A7172" s="712">
        <v>100974</v>
      </c>
      <c r="B7172" s="711" t="s">
        <v>7509</v>
      </c>
      <c r="C7172" s="711" t="s">
        <v>424</v>
      </c>
      <c r="D7172" s="711" t="s">
        <v>5883</v>
      </c>
      <c r="E7172" s="713">
        <v>5.03</v>
      </c>
    </row>
    <row r="7173" spans="1:5">
      <c r="A7173" s="712">
        <v>100975</v>
      </c>
      <c r="B7173" s="711" t="s">
        <v>7510</v>
      </c>
      <c r="C7173" s="711" t="s">
        <v>424</v>
      </c>
      <c r="D7173" s="711" t="s">
        <v>5883</v>
      </c>
      <c r="E7173" s="713">
        <v>5.19</v>
      </c>
    </row>
    <row r="7174" spans="1:5">
      <c r="A7174" s="712">
        <v>93176</v>
      </c>
      <c r="B7174" s="711" t="s">
        <v>5501</v>
      </c>
      <c r="C7174" s="711" t="s">
        <v>592</v>
      </c>
      <c r="D7174" s="711" t="s">
        <v>5883</v>
      </c>
      <c r="E7174" s="713">
        <v>0.51</v>
      </c>
    </row>
    <row r="7175" spans="1:5">
      <c r="A7175" s="712">
        <v>93177</v>
      </c>
      <c r="B7175" s="711" t="s">
        <v>591</v>
      </c>
      <c r="C7175" s="711" t="s">
        <v>592</v>
      </c>
      <c r="D7175" s="711" t="s">
        <v>5883</v>
      </c>
      <c r="E7175" s="713">
        <v>1.79</v>
      </c>
    </row>
    <row r="7176" spans="1:5">
      <c r="A7176" s="712">
        <v>93178</v>
      </c>
      <c r="B7176" s="711" t="s">
        <v>5502</v>
      </c>
      <c r="C7176" s="711" t="s">
        <v>592</v>
      </c>
      <c r="D7176" s="711" t="s">
        <v>5883</v>
      </c>
      <c r="E7176" s="713">
        <v>0.57999999999999996</v>
      </c>
    </row>
    <row r="7177" spans="1:5">
      <c r="A7177" s="712">
        <v>93179</v>
      </c>
      <c r="B7177" s="711" t="s">
        <v>5503</v>
      </c>
      <c r="C7177" s="711" t="s">
        <v>592</v>
      </c>
      <c r="D7177" s="711" t="s">
        <v>5883</v>
      </c>
      <c r="E7177" s="713">
        <v>1.99</v>
      </c>
    </row>
    <row r="7178" spans="1:5">
      <c r="A7178" s="712">
        <v>100965</v>
      </c>
      <c r="B7178" s="711" t="s">
        <v>7511</v>
      </c>
      <c r="C7178" s="711" t="s">
        <v>592</v>
      </c>
      <c r="D7178" s="711" t="s">
        <v>5883</v>
      </c>
      <c r="E7178" s="713">
        <v>1.06</v>
      </c>
    </row>
    <row r="7179" spans="1:5">
      <c r="A7179" s="712">
        <v>100966</v>
      </c>
      <c r="B7179" s="711" t="s">
        <v>7512</v>
      </c>
      <c r="C7179" s="711" t="s">
        <v>592</v>
      </c>
      <c r="D7179" s="711" t="s">
        <v>5883</v>
      </c>
      <c r="E7179" s="713">
        <v>0.91</v>
      </c>
    </row>
    <row r="7180" spans="1:5">
      <c r="A7180" s="712">
        <v>100967</v>
      </c>
      <c r="B7180" s="711" t="s">
        <v>7513</v>
      </c>
      <c r="C7180" s="711" t="s">
        <v>592</v>
      </c>
      <c r="D7180" s="711" t="s">
        <v>5883</v>
      </c>
      <c r="E7180" s="713">
        <v>0.85</v>
      </c>
    </row>
    <row r="7181" spans="1:5">
      <c r="A7181" s="712">
        <v>100968</v>
      </c>
      <c r="B7181" s="711" t="s">
        <v>7514</v>
      </c>
      <c r="C7181" s="711" t="s">
        <v>592</v>
      </c>
      <c r="D7181" s="711" t="s">
        <v>5883</v>
      </c>
      <c r="E7181" s="713">
        <v>0.33</v>
      </c>
    </row>
    <row r="7182" spans="1:5">
      <c r="A7182" s="712">
        <v>100969</v>
      </c>
      <c r="B7182" s="711" t="s">
        <v>7515</v>
      </c>
      <c r="C7182" s="711" t="s">
        <v>592</v>
      </c>
      <c r="D7182" s="711" t="s">
        <v>5883</v>
      </c>
      <c r="E7182" s="713">
        <v>1.41</v>
      </c>
    </row>
    <row r="7183" spans="1:5">
      <c r="A7183" s="712">
        <v>100970</v>
      </c>
      <c r="B7183" s="711" t="s">
        <v>7516</v>
      </c>
      <c r="C7183" s="711" t="s">
        <v>592</v>
      </c>
      <c r="D7183" s="711" t="s">
        <v>5883</v>
      </c>
      <c r="E7183" s="713">
        <v>1.2</v>
      </c>
    </row>
    <row r="7184" spans="1:5">
      <c r="A7184" s="712">
        <v>100971</v>
      </c>
      <c r="B7184" s="711" t="s">
        <v>7517</v>
      </c>
      <c r="C7184" s="711" t="s">
        <v>592</v>
      </c>
      <c r="D7184" s="711" t="s">
        <v>5883</v>
      </c>
      <c r="E7184" s="713">
        <v>1.1100000000000001</v>
      </c>
    </row>
    <row r="7185" spans="1:5">
      <c r="A7185" s="712">
        <v>100972</v>
      </c>
      <c r="B7185" s="711" t="s">
        <v>7518</v>
      </c>
      <c r="C7185" s="711" t="s">
        <v>592</v>
      </c>
      <c r="D7185" s="711" t="s">
        <v>5883</v>
      </c>
      <c r="E7185" s="713">
        <v>0.45</v>
      </c>
    </row>
    <row r="7186" spans="1:5">
      <c r="A7186" s="712">
        <v>101019</v>
      </c>
      <c r="B7186" s="711" t="s">
        <v>7519</v>
      </c>
      <c r="C7186" s="711" t="s">
        <v>577</v>
      </c>
      <c r="D7186" s="711" t="s">
        <v>5883</v>
      </c>
      <c r="E7186" s="713">
        <v>496.58</v>
      </c>
    </row>
    <row r="7187" spans="1:5">
      <c r="A7187" s="712">
        <v>101479</v>
      </c>
      <c r="B7187" s="711" t="s">
        <v>7520</v>
      </c>
      <c r="C7187" s="711" t="s">
        <v>577</v>
      </c>
      <c r="D7187" s="711" t="s">
        <v>5883</v>
      </c>
      <c r="E7187" s="713">
        <v>99.13</v>
      </c>
    </row>
    <row r="7188" spans="1:5">
      <c r="A7188" s="712">
        <v>100976</v>
      </c>
      <c r="B7188" s="711" t="s">
        <v>7521</v>
      </c>
      <c r="C7188" s="711" t="s">
        <v>424</v>
      </c>
      <c r="D7188" s="711" t="s">
        <v>5883</v>
      </c>
      <c r="E7188" s="713">
        <v>5.0999999999999996</v>
      </c>
    </row>
    <row r="7189" spans="1:5">
      <c r="A7189" s="712">
        <v>100977</v>
      </c>
      <c r="B7189" s="711" t="s">
        <v>7522</v>
      </c>
      <c r="C7189" s="711" t="s">
        <v>424</v>
      </c>
      <c r="D7189" s="711" t="s">
        <v>5883</v>
      </c>
      <c r="E7189" s="713">
        <v>4.42</v>
      </c>
    </row>
    <row r="7190" spans="1:5">
      <c r="A7190" s="712">
        <v>100978</v>
      </c>
      <c r="B7190" s="711" t="s">
        <v>7523</v>
      </c>
      <c r="C7190" s="711" t="s">
        <v>424</v>
      </c>
      <c r="D7190" s="711" t="s">
        <v>5883</v>
      </c>
      <c r="E7190" s="713">
        <v>3.97</v>
      </c>
    </row>
    <row r="7191" spans="1:5">
      <c r="A7191" s="712">
        <v>100979</v>
      </c>
      <c r="B7191" s="711" t="s">
        <v>7524</v>
      </c>
      <c r="C7191" s="711" t="s">
        <v>424</v>
      </c>
      <c r="D7191" s="711" t="s">
        <v>5883</v>
      </c>
      <c r="E7191" s="713">
        <v>3.89</v>
      </c>
    </row>
    <row r="7192" spans="1:5">
      <c r="A7192" s="712">
        <v>100980</v>
      </c>
      <c r="B7192" s="711" t="s">
        <v>7525</v>
      </c>
      <c r="C7192" s="711" t="s">
        <v>424</v>
      </c>
      <c r="D7192" s="711" t="s">
        <v>5883</v>
      </c>
      <c r="E7192" s="713">
        <v>3.68</v>
      </c>
    </row>
    <row r="7193" spans="1:5">
      <c r="A7193" s="712">
        <v>100981</v>
      </c>
      <c r="B7193" s="711" t="s">
        <v>7526</v>
      </c>
      <c r="C7193" s="711" t="s">
        <v>424</v>
      </c>
      <c r="D7193" s="711" t="s">
        <v>5883</v>
      </c>
      <c r="E7193" s="713">
        <v>5.4</v>
      </c>
    </row>
    <row r="7194" spans="1:5">
      <c r="A7194" s="712">
        <v>100982</v>
      </c>
      <c r="B7194" s="711" t="s">
        <v>7527</v>
      </c>
      <c r="C7194" s="711" t="s">
        <v>424</v>
      </c>
      <c r="D7194" s="711" t="s">
        <v>5883</v>
      </c>
      <c r="E7194" s="713">
        <v>5.14</v>
      </c>
    </row>
    <row r="7195" spans="1:5">
      <c r="A7195" s="712">
        <v>100983</v>
      </c>
      <c r="B7195" s="711" t="s">
        <v>7528</v>
      </c>
      <c r="C7195" s="711" t="s">
        <v>424</v>
      </c>
      <c r="D7195" s="711" t="s">
        <v>5883</v>
      </c>
      <c r="E7195" s="713">
        <v>5.28</v>
      </c>
    </row>
    <row r="7196" spans="1:5">
      <c r="A7196" s="712">
        <v>100984</v>
      </c>
      <c r="B7196" s="711" t="s">
        <v>7529</v>
      </c>
      <c r="C7196" s="711" t="s">
        <v>424</v>
      </c>
      <c r="D7196" s="711" t="s">
        <v>5883</v>
      </c>
      <c r="E7196" s="713">
        <v>5.18</v>
      </c>
    </row>
    <row r="7197" spans="1:5">
      <c r="A7197" s="712">
        <v>100985</v>
      </c>
      <c r="B7197" s="711" t="s">
        <v>7530</v>
      </c>
      <c r="C7197" s="711" t="s">
        <v>424</v>
      </c>
      <c r="D7197" s="711" t="s">
        <v>5883</v>
      </c>
      <c r="E7197" s="713">
        <v>4.3600000000000003</v>
      </c>
    </row>
    <row r="7198" spans="1:5">
      <c r="A7198" s="712">
        <v>100986</v>
      </c>
      <c r="B7198" s="711" t="s">
        <v>7531</v>
      </c>
      <c r="C7198" s="711" t="s">
        <v>424</v>
      </c>
      <c r="D7198" s="711" t="s">
        <v>5883</v>
      </c>
      <c r="E7198" s="713">
        <v>5.2</v>
      </c>
    </row>
    <row r="7199" spans="1:5">
      <c r="A7199" s="712">
        <v>100987</v>
      </c>
      <c r="B7199" s="711" t="s">
        <v>7532</v>
      </c>
      <c r="C7199" s="711" t="s">
        <v>424</v>
      </c>
      <c r="D7199" s="711" t="s">
        <v>5883</v>
      </c>
      <c r="E7199" s="713">
        <v>6.14</v>
      </c>
    </row>
    <row r="7200" spans="1:5">
      <c r="A7200" s="712">
        <v>100988</v>
      </c>
      <c r="B7200" s="711" t="s">
        <v>7533</v>
      </c>
      <c r="C7200" s="711" t="s">
        <v>424</v>
      </c>
      <c r="D7200" s="711" t="s">
        <v>5883</v>
      </c>
      <c r="E7200" s="713">
        <v>6.52</v>
      </c>
    </row>
    <row r="7201" spans="1:5">
      <c r="A7201" s="712">
        <v>100989</v>
      </c>
      <c r="B7201" s="711" t="s">
        <v>7534</v>
      </c>
      <c r="C7201" s="711" t="s">
        <v>577</v>
      </c>
      <c r="D7201" s="711" t="s">
        <v>5883</v>
      </c>
      <c r="E7201" s="713">
        <v>3.5</v>
      </c>
    </row>
    <row r="7202" spans="1:5">
      <c r="A7202" s="712">
        <v>100990</v>
      </c>
      <c r="B7202" s="711" t="s">
        <v>7535</v>
      </c>
      <c r="C7202" s="711" t="s">
        <v>577</v>
      </c>
      <c r="D7202" s="711" t="s">
        <v>5883</v>
      </c>
      <c r="E7202" s="713">
        <v>3.36</v>
      </c>
    </row>
    <row r="7203" spans="1:5">
      <c r="A7203" s="712">
        <v>100991</v>
      </c>
      <c r="B7203" s="711" t="s">
        <v>7536</v>
      </c>
      <c r="C7203" s="711" t="s">
        <v>577</v>
      </c>
      <c r="D7203" s="711" t="s">
        <v>5883</v>
      </c>
      <c r="E7203" s="713">
        <v>3.48</v>
      </c>
    </row>
    <row r="7204" spans="1:5">
      <c r="A7204" s="712">
        <v>100992</v>
      </c>
      <c r="B7204" s="711" t="s">
        <v>7537</v>
      </c>
      <c r="C7204" s="711" t="s">
        <v>577</v>
      </c>
      <c r="D7204" s="711" t="s">
        <v>5883</v>
      </c>
      <c r="E7204" s="713">
        <v>3.4</v>
      </c>
    </row>
    <row r="7205" spans="1:5">
      <c r="A7205" s="712">
        <v>100993</v>
      </c>
      <c r="B7205" s="711" t="s">
        <v>7538</v>
      </c>
      <c r="C7205" s="711" t="s">
        <v>577</v>
      </c>
      <c r="D7205" s="711" t="s">
        <v>5883</v>
      </c>
      <c r="E7205" s="713">
        <v>2.95</v>
      </c>
    </row>
    <row r="7206" spans="1:5">
      <c r="A7206" s="712">
        <v>100994</v>
      </c>
      <c r="B7206" s="711" t="s">
        <v>7539</v>
      </c>
      <c r="C7206" s="711" t="s">
        <v>577</v>
      </c>
      <c r="D7206" s="711" t="s">
        <v>5883</v>
      </c>
      <c r="E7206" s="713">
        <v>2.63</v>
      </c>
    </row>
    <row r="7207" spans="1:5">
      <c r="A7207" s="712">
        <v>100995</v>
      </c>
      <c r="B7207" s="711" t="s">
        <v>7540</v>
      </c>
      <c r="C7207" s="711" t="s">
        <v>577</v>
      </c>
      <c r="D7207" s="711" t="s">
        <v>5883</v>
      </c>
      <c r="E7207" s="713">
        <v>2.59</v>
      </c>
    </row>
    <row r="7208" spans="1:5">
      <c r="A7208" s="712">
        <v>100996</v>
      </c>
      <c r="B7208" s="711" t="s">
        <v>7541</v>
      </c>
      <c r="C7208" s="711" t="s">
        <v>577</v>
      </c>
      <c r="D7208" s="711" t="s">
        <v>5883</v>
      </c>
      <c r="E7208" s="713">
        <v>2.4500000000000002</v>
      </c>
    </row>
    <row r="7209" spans="1:5">
      <c r="A7209" s="712">
        <v>100997</v>
      </c>
      <c r="B7209" s="711" t="s">
        <v>7542</v>
      </c>
      <c r="C7209" s="711" t="s">
        <v>577</v>
      </c>
      <c r="D7209" s="711" t="s">
        <v>5883</v>
      </c>
      <c r="E7209" s="713">
        <v>3.61</v>
      </c>
    </row>
    <row r="7210" spans="1:5">
      <c r="A7210" s="712">
        <v>100998</v>
      </c>
      <c r="B7210" s="711" t="s">
        <v>7543</v>
      </c>
      <c r="C7210" s="711" t="s">
        <v>577</v>
      </c>
      <c r="D7210" s="711" t="s">
        <v>5883</v>
      </c>
      <c r="E7210" s="713">
        <v>3.43</v>
      </c>
    </row>
    <row r="7211" spans="1:5">
      <c r="A7211" s="712">
        <v>100999</v>
      </c>
      <c r="B7211" s="711" t="s">
        <v>7544</v>
      </c>
      <c r="C7211" s="711" t="s">
        <v>577</v>
      </c>
      <c r="D7211" s="711" t="s">
        <v>5883</v>
      </c>
      <c r="E7211" s="713">
        <v>3.54</v>
      </c>
    </row>
    <row r="7212" spans="1:5">
      <c r="A7212" s="712">
        <v>101000</v>
      </c>
      <c r="B7212" s="711" t="s">
        <v>7545</v>
      </c>
      <c r="C7212" s="711" t="s">
        <v>577</v>
      </c>
      <c r="D7212" s="711" t="s">
        <v>5883</v>
      </c>
      <c r="E7212" s="713">
        <v>3.46</v>
      </c>
    </row>
    <row r="7213" spans="1:5">
      <c r="A7213" s="712">
        <v>101001</v>
      </c>
      <c r="B7213" s="711" t="s">
        <v>7546</v>
      </c>
      <c r="C7213" s="711" t="s">
        <v>577</v>
      </c>
      <c r="D7213" s="711" t="s">
        <v>5883</v>
      </c>
      <c r="E7213" s="713">
        <v>2.91</v>
      </c>
    </row>
    <row r="7214" spans="1:5">
      <c r="A7214" s="712">
        <v>101002</v>
      </c>
      <c r="B7214" s="711" t="s">
        <v>7547</v>
      </c>
      <c r="C7214" s="711" t="s">
        <v>577</v>
      </c>
      <c r="D7214" s="711" t="s">
        <v>5883</v>
      </c>
      <c r="E7214" s="713">
        <v>3.45</v>
      </c>
    </row>
    <row r="7215" spans="1:5">
      <c r="A7215" s="712">
        <v>101003</v>
      </c>
      <c r="B7215" s="711" t="s">
        <v>7548</v>
      </c>
      <c r="C7215" s="711" t="s">
        <v>577</v>
      </c>
      <c r="D7215" s="711" t="s">
        <v>5883</v>
      </c>
      <c r="E7215" s="713">
        <v>4.09</v>
      </c>
    </row>
    <row r="7216" spans="1:5">
      <c r="A7216" s="712">
        <v>101004</v>
      </c>
      <c r="B7216" s="711" t="s">
        <v>7549</v>
      </c>
      <c r="C7216" s="711" t="s">
        <v>577</v>
      </c>
      <c r="D7216" s="711" t="s">
        <v>5883</v>
      </c>
      <c r="E7216" s="713">
        <v>4.3499999999999996</v>
      </c>
    </row>
    <row r="7217" spans="1:5">
      <c r="A7217" s="712">
        <v>101005</v>
      </c>
      <c r="B7217" s="711" t="s">
        <v>7550</v>
      </c>
      <c r="C7217" s="711" t="s">
        <v>424</v>
      </c>
      <c r="D7217" s="711" t="s">
        <v>5883</v>
      </c>
      <c r="E7217" s="713">
        <v>11</v>
      </c>
    </row>
    <row r="7218" spans="1:5">
      <c r="A7218" s="712">
        <v>101006</v>
      </c>
      <c r="B7218" s="711" t="s">
        <v>7551</v>
      </c>
      <c r="C7218" s="711" t="s">
        <v>424</v>
      </c>
      <c r="D7218" s="711" t="s">
        <v>5883</v>
      </c>
      <c r="E7218" s="713">
        <v>11.86</v>
      </c>
    </row>
    <row r="7219" spans="1:5">
      <c r="A7219" s="712">
        <v>101007</v>
      </c>
      <c r="B7219" s="711" t="s">
        <v>7552</v>
      </c>
      <c r="C7219" s="711" t="s">
        <v>424</v>
      </c>
      <c r="D7219" s="711" t="s">
        <v>5883</v>
      </c>
      <c r="E7219" s="713">
        <v>3.19</v>
      </c>
    </row>
    <row r="7220" spans="1:5">
      <c r="A7220" s="712">
        <v>101008</v>
      </c>
      <c r="B7220" s="711" t="s">
        <v>7553</v>
      </c>
      <c r="C7220" s="711" t="s">
        <v>424</v>
      </c>
      <c r="D7220" s="711" t="s">
        <v>5883</v>
      </c>
      <c r="E7220" s="713">
        <v>3.14</v>
      </c>
    </row>
    <row r="7221" spans="1:5">
      <c r="A7221" s="712">
        <v>101009</v>
      </c>
      <c r="B7221" s="711" t="s">
        <v>7554</v>
      </c>
      <c r="C7221" s="711" t="s">
        <v>577</v>
      </c>
      <c r="D7221" s="711" t="s">
        <v>5883</v>
      </c>
      <c r="E7221" s="713">
        <v>23.05</v>
      </c>
    </row>
    <row r="7222" spans="1:5">
      <c r="A7222" s="712">
        <v>101010</v>
      </c>
      <c r="B7222" s="711" t="s">
        <v>7555</v>
      </c>
      <c r="C7222" s="711" t="s">
        <v>577</v>
      </c>
      <c r="D7222" s="711" t="s">
        <v>5883</v>
      </c>
      <c r="E7222" s="713">
        <v>14.51</v>
      </c>
    </row>
    <row r="7223" spans="1:5">
      <c r="A7223" s="712">
        <v>101013</v>
      </c>
      <c r="B7223" s="711" t="s">
        <v>7556</v>
      </c>
      <c r="C7223" s="711" t="s">
        <v>577</v>
      </c>
      <c r="D7223" s="711" t="s">
        <v>5883</v>
      </c>
      <c r="E7223" s="713">
        <v>25.62</v>
      </c>
    </row>
    <row r="7224" spans="1:5">
      <c r="A7224" s="712">
        <v>101014</v>
      </c>
      <c r="B7224" s="711" t="s">
        <v>7557</v>
      </c>
      <c r="C7224" s="711" t="s">
        <v>577</v>
      </c>
      <c r="D7224" s="711" t="s">
        <v>5883</v>
      </c>
      <c r="E7224" s="713">
        <v>23.46</v>
      </c>
    </row>
    <row r="7225" spans="1:5">
      <c r="A7225" s="712">
        <v>101015</v>
      </c>
      <c r="B7225" s="711" t="s">
        <v>7558</v>
      </c>
      <c r="C7225" s="711" t="s">
        <v>577</v>
      </c>
      <c r="D7225" s="711" t="s">
        <v>5883</v>
      </c>
      <c r="E7225" s="713">
        <v>19.27</v>
      </c>
    </row>
    <row r="7226" spans="1:5">
      <c r="A7226" s="712">
        <v>101016</v>
      </c>
      <c r="B7226" s="711" t="s">
        <v>7559</v>
      </c>
      <c r="C7226" s="711" t="s">
        <v>577</v>
      </c>
      <c r="D7226" s="711" t="s">
        <v>5883</v>
      </c>
      <c r="E7226" s="713">
        <v>22.31</v>
      </c>
    </row>
    <row r="7227" spans="1:5">
      <c r="A7227" s="712">
        <v>101017</v>
      </c>
      <c r="B7227" s="711" t="s">
        <v>7560</v>
      </c>
      <c r="C7227" s="711" t="s">
        <v>577</v>
      </c>
      <c r="D7227" s="711" t="s">
        <v>5883</v>
      </c>
      <c r="E7227" s="713">
        <v>16.920000000000002</v>
      </c>
    </row>
    <row r="7228" spans="1:5">
      <c r="A7228" s="712">
        <v>101018</v>
      </c>
      <c r="B7228" s="711" t="s">
        <v>7561</v>
      </c>
      <c r="C7228" s="711" t="s">
        <v>577</v>
      </c>
      <c r="D7228" s="711" t="s">
        <v>5883</v>
      </c>
      <c r="E7228" s="713">
        <v>13.89</v>
      </c>
    </row>
    <row r="7229" spans="1:5">
      <c r="A7229" s="712">
        <v>101463</v>
      </c>
      <c r="B7229" s="711" t="s">
        <v>7562</v>
      </c>
      <c r="C7229" s="711" t="s">
        <v>577</v>
      </c>
      <c r="D7229" s="711" t="s">
        <v>5883</v>
      </c>
      <c r="E7229" s="713">
        <v>25.7</v>
      </c>
    </row>
    <row r="7230" spans="1:5">
      <c r="A7230" s="712">
        <v>101464</v>
      </c>
      <c r="B7230" s="711" t="s">
        <v>7563</v>
      </c>
      <c r="C7230" s="711" t="s">
        <v>577</v>
      </c>
      <c r="D7230" s="711" t="s">
        <v>5883</v>
      </c>
      <c r="E7230" s="713">
        <v>19.73</v>
      </c>
    </row>
    <row r="7231" spans="1:5">
      <c r="A7231" s="712">
        <v>101465</v>
      </c>
      <c r="B7231" s="711" t="s">
        <v>7564</v>
      </c>
      <c r="C7231" s="711" t="s">
        <v>577</v>
      </c>
      <c r="D7231" s="711" t="s">
        <v>5883</v>
      </c>
      <c r="E7231" s="713">
        <v>15.09</v>
      </c>
    </row>
    <row r="7232" spans="1:5">
      <c r="A7232" s="712">
        <v>101466</v>
      </c>
      <c r="B7232" s="711" t="s">
        <v>7565</v>
      </c>
      <c r="C7232" s="711" t="s">
        <v>577</v>
      </c>
      <c r="D7232" s="711" t="s">
        <v>5883</v>
      </c>
      <c r="E7232" s="713">
        <v>12.26</v>
      </c>
    </row>
    <row r="7233" spans="1:5">
      <c r="A7233" s="712">
        <v>101467</v>
      </c>
      <c r="B7233" s="711" t="s">
        <v>7566</v>
      </c>
      <c r="C7233" s="711" t="s">
        <v>577</v>
      </c>
      <c r="D7233" s="711" t="s">
        <v>5883</v>
      </c>
      <c r="E7233" s="713">
        <v>10.27</v>
      </c>
    </row>
    <row r="7234" spans="1:5">
      <c r="A7234" s="712">
        <v>101468</v>
      </c>
      <c r="B7234" s="711" t="s">
        <v>7567</v>
      </c>
      <c r="C7234" s="711" t="s">
        <v>577</v>
      </c>
      <c r="D7234" s="711" t="s">
        <v>5883</v>
      </c>
      <c r="E7234" s="713">
        <v>9.39</v>
      </c>
    </row>
    <row r="7235" spans="1:5">
      <c r="A7235" s="712">
        <v>101469</v>
      </c>
      <c r="B7235" s="711" t="s">
        <v>7568</v>
      </c>
      <c r="C7235" s="711" t="s">
        <v>577</v>
      </c>
      <c r="D7235" s="711" t="s">
        <v>5883</v>
      </c>
      <c r="E7235" s="713">
        <v>21.03</v>
      </c>
    </row>
    <row r="7236" spans="1:5">
      <c r="A7236" s="712">
        <v>101470</v>
      </c>
      <c r="B7236" s="711" t="s">
        <v>7569</v>
      </c>
      <c r="C7236" s="711" t="s">
        <v>577</v>
      </c>
      <c r="D7236" s="711" t="s">
        <v>5883</v>
      </c>
      <c r="E7236" s="713">
        <v>16.690000000000001</v>
      </c>
    </row>
    <row r="7237" spans="1:5">
      <c r="A7237" s="712">
        <v>101471</v>
      </c>
      <c r="B7237" s="711" t="s">
        <v>7570</v>
      </c>
      <c r="C7237" s="711" t="s">
        <v>577</v>
      </c>
      <c r="D7237" s="711" t="s">
        <v>5883</v>
      </c>
      <c r="E7237" s="713">
        <v>14.31</v>
      </c>
    </row>
    <row r="7238" spans="1:5">
      <c r="A7238" s="712">
        <v>101472</v>
      </c>
      <c r="B7238" s="711" t="s">
        <v>7571</v>
      </c>
      <c r="C7238" s="711" t="s">
        <v>577</v>
      </c>
      <c r="D7238" s="711" t="s">
        <v>5883</v>
      </c>
      <c r="E7238" s="713">
        <v>11.14</v>
      </c>
    </row>
    <row r="7239" spans="1:5">
      <c r="A7239" s="712">
        <v>101473</v>
      </c>
      <c r="B7239" s="711" t="s">
        <v>7572</v>
      </c>
      <c r="C7239" s="711" t="s">
        <v>577</v>
      </c>
      <c r="D7239" s="711" t="s">
        <v>5883</v>
      </c>
      <c r="E7239" s="713">
        <v>16.04</v>
      </c>
    </row>
    <row r="7240" spans="1:5">
      <c r="A7240" s="712">
        <v>101474</v>
      </c>
      <c r="B7240" s="711" t="s">
        <v>7573</v>
      </c>
      <c r="C7240" s="711" t="s">
        <v>577</v>
      </c>
      <c r="D7240" s="711" t="s">
        <v>5883</v>
      </c>
      <c r="E7240" s="713">
        <v>11.48</v>
      </c>
    </row>
    <row r="7241" spans="1:5">
      <c r="A7241" s="712">
        <v>101475</v>
      </c>
      <c r="B7241" s="711" t="s">
        <v>7574</v>
      </c>
      <c r="C7241" s="711" t="s">
        <v>577</v>
      </c>
      <c r="D7241" s="711" t="s">
        <v>5883</v>
      </c>
      <c r="E7241" s="713">
        <v>10.18</v>
      </c>
    </row>
    <row r="7242" spans="1:5">
      <c r="A7242" s="712">
        <v>101476</v>
      </c>
      <c r="B7242" s="711" t="s">
        <v>7575</v>
      </c>
      <c r="C7242" s="711" t="s">
        <v>577</v>
      </c>
      <c r="D7242" s="711" t="s">
        <v>5883</v>
      </c>
      <c r="E7242" s="713">
        <v>9.07</v>
      </c>
    </row>
    <row r="7243" spans="1:5">
      <c r="A7243" s="712">
        <v>101477</v>
      </c>
      <c r="B7243" s="711" t="s">
        <v>7576</v>
      </c>
      <c r="C7243" s="711" t="s">
        <v>577</v>
      </c>
      <c r="D7243" s="711" t="s">
        <v>5883</v>
      </c>
      <c r="E7243" s="713">
        <v>7.43</v>
      </c>
    </row>
    <row r="7244" spans="1:5">
      <c r="A7244" s="712">
        <v>101478</v>
      </c>
      <c r="B7244" s="711" t="s">
        <v>7577</v>
      </c>
      <c r="C7244" s="711" t="s">
        <v>577</v>
      </c>
      <c r="D7244" s="711" t="s">
        <v>5883</v>
      </c>
      <c r="E7244" s="713">
        <v>6.32</v>
      </c>
    </row>
    <row r="7245" spans="1:5">
      <c r="A7245" s="712">
        <v>101480</v>
      </c>
      <c r="B7245" s="711" t="s">
        <v>7578</v>
      </c>
      <c r="C7245" s="711" t="s">
        <v>577</v>
      </c>
      <c r="D7245" s="711" t="s">
        <v>5883</v>
      </c>
      <c r="E7245" s="713">
        <v>37.6</v>
      </c>
    </row>
    <row r="7246" spans="1:5">
      <c r="A7246" s="712">
        <v>101481</v>
      </c>
      <c r="B7246" s="711" t="s">
        <v>7579</v>
      </c>
      <c r="C7246" s="711" t="s">
        <v>577</v>
      </c>
      <c r="D7246" s="711" t="s">
        <v>5883</v>
      </c>
      <c r="E7246" s="713">
        <v>27.15</v>
      </c>
    </row>
    <row r="7247" spans="1:5">
      <c r="A7247" s="712">
        <v>101482</v>
      </c>
      <c r="B7247" s="711" t="s">
        <v>7580</v>
      </c>
      <c r="C7247" s="711" t="s">
        <v>577</v>
      </c>
      <c r="D7247" s="711" t="s">
        <v>5883</v>
      </c>
      <c r="E7247" s="713">
        <v>20.29</v>
      </c>
    </row>
    <row r="7248" spans="1:5">
      <c r="A7248" s="712">
        <v>101483</v>
      </c>
      <c r="B7248" s="711" t="s">
        <v>7581</v>
      </c>
      <c r="C7248" s="711" t="s">
        <v>577</v>
      </c>
      <c r="D7248" s="711" t="s">
        <v>5883</v>
      </c>
      <c r="E7248" s="713">
        <v>21.07</v>
      </c>
    </row>
    <row r="7249" spans="1:5">
      <c r="A7249" s="712">
        <v>101484</v>
      </c>
      <c r="B7249" s="711" t="s">
        <v>7582</v>
      </c>
      <c r="C7249" s="711" t="s">
        <v>577</v>
      </c>
      <c r="D7249" s="711" t="s">
        <v>5883</v>
      </c>
      <c r="E7249" s="713">
        <v>109.21</v>
      </c>
    </row>
    <row r="7250" spans="1:5">
      <c r="A7250" s="712">
        <v>101485</v>
      </c>
      <c r="B7250" s="711" t="s">
        <v>7583</v>
      </c>
      <c r="C7250" s="711" t="s">
        <v>577</v>
      </c>
      <c r="D7250" s="711" t="s">
        <v>5883</v>
      </c>
      <c r="E7250" s="713">
        <v>83.83</v>
      </c>
    </row>
    <row r="7251" spans="1:5">
      <c r="A7251" s="712">
        <v>101486</v>
      </c>
      <c r="B7251" s="711" t="s">
        <v>7584</v>
      </c>
      <c r="C7251" s="711" t="s">
        <v>577</v>
      </c>
      <c r="D7251" s="711" t="s">
        <v>5883</v>
      </c>
      <c r="E7251" s="713">
        <v>75.510000000000005</v>
      </c>
    </row>
    <row r="7252" spans="1:5">
      <c r="A7252" s="712">
        <v>101487</v>
      </c>
      <c r="B7252" s="711" t="s">
        <v>7585</v>
      </c>
      <c r="C7252" s="711" t="s">
        <v>577</v>
      </c>
      <c r="D7252" s="711" t="s">
        <v>5883</v>
      </c>
      <c r="E7252" s="713">
        <v>55.29</v>
      </c>
    </row>
    <row r="7253" spans="1:5">
      <c r="A7253" s="712">
        <v>101488</v>
      </c>
      <c r="B7253" s="711" t="s">
        <v>7586</v>
      </c>
      <c r="C7253" s="711" t="s">
        <v>577</v>
      </c>
      <c r="D7253" s="711" t="s">
        <v>5883</v>
      </c>
      <c r="E7253" s="713">
        <v>47.84</v>
      </c>
    </row>
    <row r="7254" spans="1:5">
      <c r="A7254" s="712">
        <v>101188</v>
      </c>
      <c r="B7254" s="711" t="s">
        <v>5504</v>
      </c>
      <c r="C7254" s="711" t="s">
        <v>585</v>
      </c>
      <c r="D7254" s="711" t="s">
        <v>5884</v>
      </c>
      <c r="E7254" s="713">
        <v>4.38</v>
      </c>
    </row>
    <row r="7255" spans="1:5">
      <c r="A7255" s="712">
        <v>101189</v>
      </c>
      <c r="B7255" s="711" t="s">
        <v>5505</v>
      </c>
      <c r="C7255" s="711" t="s">
        <v>585</v>
      </c>
      <c r="D7255" s="711" t="s">
        <v>5884</v>
      </c>
      <c r="E7255" s="713">
        <v>48.64</v>
      </c>
    </row>
    <row r="7256" spans="1:5">
      <c r="A7256" s="712">
        <v>101190</v>
      </c>
      <c r="B7256" s="711" t="s">
        <v>5506</v>
      </c>
      <c r="C7256" s="711" t="s">
        <v>585</v>
      </c>
      <c r="D7256" s="711" t="s">
        <v>5884</v>
      </c>
      <c r="E7256" s="713">
        <v>48.19</v>
      </c>
    </row>
    <row r="7257" spans="1:5">
      <c r="A7257" s="712">
        <v>101191</v>
      </c>
      <c r="B7257" s="711" t="s">
        <v>5507</v>
      </c>
      <c r="C7257" s="711" t="s">
        <v>585</v>
      </c>
      <c r="D7257" s="711" t="s">
        <v>5884</v>
      </c>
      <c r="E7257" s="713">
        <v>48.41</v>
      </c>
    </row>
    <row r="7258" spans="1:5">
      <c r="A7258" s="712">
        <v>101192</v>
      </c>
      <c r="B7258" s="711" t="s">
        <v>5508</v>
      </c>
      <c r="C7258" s="711" t="s">
        <v>585</v>
      </c>
      <c r="D7258" s="711" t="s">
        <v>5884</v>
      </c>
      <c r="E7258" s="713">
        <v>48.44</v>
      </c>
    </row>
    <row r="7259" spans="1:5">
      <c r="A7259" s="712">
        <v>101193</v>
      </c>
      <c r="B7259" s="711" t="s">
        <v>5509</v>
      </c>
      <c r="C7259" s="711" t="s">
        <v>585</v>
      </c>
      <c r="D7259" s="711" t="s">
        <v>5884</v>
      </c>
      <c r="E7259" s="713">
        <v>44.12</v>
      </c>
    </row>
    <row r="7260" spans="1:5">
      <c r="A7260" s="712">
        <v>101194</v>
      </c>
      <c r="B7260" s="711" t="s">
        <v>5510</v>
      </c>
      <c r="C7260" s="711" t="s">
        <v>585</v>
      </c>
      <c r="D7260" s="711" t="s">
        <v>5884</v>
      </c>
      <c r="E7260" s="713">
        <v>44.34</v>
      </c>
    </row>
    <row r="7261" spans="1:5">
      <c r="A7261" s="712">
        <v>101197</v>
      </c>
      <c r="B7261" s="711" t="s">
        <v>5511</v>
      </c>
      <c r="C7261" s="711" t="s">
        <v>585</v>
      </c>
      <c r="D7261" s="711" t="s">
        <v>5884</v>
      </c>
      <c r="E7261" s="713">
        <v>92.21</v>
      </c>
    </row>
    <row r="7262" spans="1:5">
      <c r="A7262" s="712">
        <v>101198</v>
      </c>
      <c r="B7262" s="711" t="s">
        <v>5512</v>
      </c>
      <c r="C7262" s="711" t="s">
        <v>585</v>
      </c>
      <c r="D7262" s="711" t="s">
        <v>5884</v>
      </c>
      <c r="E7262" s="713">
        <v>65.819999999999993</v>
      </c>
    </row>
    <row r="7263" spans="1:5">
      <c r="A7263" s="712">
        <v>101199</v>
      </c>
      <c r="B7263" s="711" t="s">
        <v>5513</v>
      </c>
      <c r="C7263" s="711" t="s">
        <v>585</v>
      </c>
      <c r="D7263" s="711" t="s">
        <v>5884</v>
      </c>
      <c r="E7263" s="713">
        <v>66.37</v>
      </c>
    </row>
    <row r="7264" spans="1:5">
      <c r="A7264" s="712">
        <v>101200</v>
      </c>
      <c r="B7264" s="711" t="s">
        <v>5514</v>
      </c>
      <c r="C7264" s="711" t="s">
        <v>585</v>
      </c>
      <c r="D7264" s="711" t="s">
        <v>5884</v>
      </c>
      <c r="E7264" s="713">
        <v>39.96</v>
      </c>
    </row>
    <row r="7265" spans="1:5">
      <c r="A7265" s="712">
        <v>101201</v>
      </c>
      <c r="B7265" s="711" t="s">
        <v>5515</v>
      </c>
      <c r="C7265" s="711" t="s">
        <v>585</v>
      </c>
      <c r="D7265" s="711" t="s">
        <v>5884</v>
      </c>
      <c r="E7265" s="713">
        <v>49.36</v>
      </c>
    </row>
    <row r="7266" spans="1:5">
      <c r="A7266" s="712">
        <v>101202</v>
      </c>
      <c r="B7266" s="711" t="s">
        <v>5516</v>
      </c>
      <c r="C7266" s="711" t="s">
        <v>585</v>
      </c>
      <c r="D7266" s="711" t="s">
        <v>5883</v>
      </c>
      <c r="E7266" s="713">
        <v>30.79</v>
      </c>
    </row>
    <row r="7267" spans="1:5">
      <c r="A7267" s="712">
        <v>101203</v>
      </c>
      <c r="B7267" s="711" t="s">
        <v>5517</v>
      </c>
      <c r="C7267" s="711" t="s">
        <v>585</v>
      </c>
      <c r="D7267" s="711" t="s">
        <v>5883</v>
      </c>
      <c r="E7267" s="713">
        <v>30.23</v>
      </c>
    </row>
    <row r="7268" spans="1:5">
      <c r="A7268" s="712">
        <v>101204</v>
      </c>
      <c r="B7268" s="711" t="s">
        <v>5518</v>
      </c>
      <c r="C7268" s="711" t="s">
        <v>585</v>
      </c>
      <c r="D7268" s="711" t="s">
        <v>5883</v>
      </c>
      <c r="E7268" s="713">
        <v>30.45</v>
      </c>
    </row>
    <row r="7269" spans="1:5">
      <c r="A7269" s="712">
        <v>101205</v>
      </c>
      <c r="B7269" s="711" t="s">
        <v>5519</v>
      </c>
      <c r="C7269" s="711" t="s">
        <v>585</v>
      </c>
      <c r="D7269" s="711" t="s">
        <v>5883</v>
      </c>
      <c r="E7269" s="713">
        <v>30.79</v>
      </c>
    </row>
    <row r="7270" spans="1:5">
      <c r="A7270" s="712" t="s">
        <v>5520</v>
      </c>
      <c r="B7270" s="711" t="s">
        <v>5521</v>
      </c>
      <c r="C7270" s="711" t="s">
        <v>281</v>
      </c>
      <c r="D7270" s="711" t="s">
        <v>5883</v>
      </c>
      <c r="E7270" s="713">
        <v>155.26</v>
      </c>
    </row>
    <row r="7271" spans="1:5">
      <c r="A7271" s="712" t="s">
        <v>5520</v>
      </c>
      <c r="B7271" s="711" t="s">
        <v>5521</v>
      </c>
      <c r="C7271" s="711" t="s">
        <v>281</v>
      </c>
      <c r="D7271" s="711" t="s">
        <v>5883</v>
      </c>
      <c r="E7271" s="713">
        <v>155.26</v>
      </c>
    </row>
    <row r="7272" spans="1:5">
      <c r="A7272" s="712">
        <v>98509</v>
      </c>
      <c r="B7272" s="711" t="s">
        <v>5522</v>
      </c>
      <c r="C7272" s="711" t="s">
        <v>269</v>
      </c>
      <c r="D7272" s="711" t="s">
        <v>5884</v>
      </c>
      <c r="E7272" s="713">
        <v>30.42</v>
      </c>
    </row>
    <row r="7273" spans="1:5">
      <c r="A7273" s="712">
        <v>98509</v>
      </c>
      <c r="B7273" s="711" t="s">
        <v>5522</v>
      </c>
      <c r="C7273" s="711" t="s">
        <v>269</v>
      </c>
      <c r="D7273" s="711" t="s">
        <v>5884</v>
      </c>
      <c r="E7273" s="713">
        <v>30.42</v>
      </c>
    </row>
    <row r="7274" spans="1:5">
      <c r="A7274" s="712">
        <v>98510</v>
      </c>
      <c r="B7274" s="711" t="s">
        <v>5523</v>
      </c>
      <c r="C7274" s="711" t="s">
        <v>269</v>
      </c>
      <c r="D7274" s="711" t="s">
        <v>5884</v>
      </c>
      <c r="E7274" s="713">
        <v>48.83</v>
      </c>
    </row>
    <row r="7275" spans="1:5">
      <c r="A7275" s="712">
        <v>98510</v>
      </c>
      <c r="B7275" s="711" t="s">
        <v>5523</v>
      </c>
      <c r="C7275" s="711" t="s">
        <v>269</v>
      </c>
      <c r="D7275" s="711" t="s">
        <v>5884</v>
      </c>
      <c r="E7275" s="713">
        <v>48.83</v>
      </c>
    </row>
    <row r="7276" spans="1:5">
      <c r="A7276" s="712">
        <v>98511</v>
      </c>
      <c r="B7276" s="711" t="s">
        <v>5524</v>
      </c>
      <c r="C7276" s="711" t="s">
        <v>269</v>
      </c>
      <c r="D7276" s="711" t="s">
        <v>5884</v>
      </c>
      <c r="E7276" s="713">
        <v>90.93</v>
      </c>
    </row>
    <row r="7277" spans="1:5">
      <c r="A7277" s="712">
        <v>98511</v>
      </c>
      <c r="B7277" s="711" t="s">
        <v>5524</v>
      </c>
      <c r="C7277" s="711" t="s">
        <v>269</v>
      </c>
      <c r="D7277" s="711" t="s">
        <v>5884</v>
      </c>
      <c r="E7277" s="713">
        <v>90.93</v>
      </c>
    </row>
    <row r="7278" spans="1:5">
      <c r="A7278" s="712">
        <v>98516</v>
      </c>
      <c r="B7278" s="711" t="s">
        <v>5525</v>
      </c>
      <c r="C7278" s="711" t="s">
        <v>269</v>
      </c>
      <c r="D7278" s="711" t="s">
        <v>5883</v>
      </c>
      <c r="E7278" s="713">
        <v>234.53</v>
      </c>
    </row>
    <row r="7279" spans="1:5">
      <c r="A7279" s="712">
        <v>98516</v>
      </c>
      <c r="B7279" s="711" t="s">
        <v>5525</v>
      </c>
      <c r="C7279" s="711" t="s">
        <v>269</v>
      </c>
      <c r="D7279" s="711" t="s">
        <v>5883</v>
      </c>
      <c r="E7279" s="713">
        <v>234.53</v>
      </c>
    </row>
    <row r="7280" spans="1:5">
      <c r="A7280" s="712">
        <v>98519</v>
      </c>
      <c r="B7280" s="711" t="s">
        <v>5526</v>
      </c>
      <c r="C7280" s="711" t="s">
        <v>281</v>
      </c>
      <c r="D7280" s="711" t="s">
        <v>5884</v>
      </c>
      <c r="E7280" s="713">
        <v>1.56</v>
      </c>
    </row>
    <row r="7281" spans="1:5">
      <c r="A7281" s="712">
        <v>98519</v>
      </c>
      <c r="B7281" s="711" t="s">
        <v>5526</v>
      </c>
      <c r="C7281" s="711" t="s">
        <v>281</v>
      </c>
      <c r="D7281" s="711" t="s">
        <v>5884</v>
      </c>
      <c r="E7281" s="713">
        <v>1.56</v>
      </c>
    </row>
    <row r="7282" spans="1:5">
      <c r="A7282" s="712">
        <v>98520</v>
      </c>
      <c r="B7282" s="711" t="s">
        <v>881</v>
      </c>
      <c r="C7282" s="711" t="s">
        <v>281</v>
      </c>
      <c r="D7282" s="711" t="s">
        <v>5884</v>
      </c>
      <c r="E7282" s="713">
        <v>4.04</v>
      </c>
    </row>
    <row r="7283" spans="1:5">
      <c r="A7283" s="712">
        <v>98520</v>
      </c>
      <c r="B7283" s="711" t="s">
        <v>881</v>
      </c>
      <c r="C7283" s="711" t="s">
        <v>281</v>
      </c>
      <c r="D7283" s="711" t="s">
        <v>5884</v>
      </c>
      <c r="E7283" s="713">
        <v>4.04</v>
      </c>
    </row>
    <row r="7284" spans="1:5">
      <c r="A7284" s="712">
        <v>98521</v>
      </c>
      <c r="B7284" s="711" t="s">
        <v>882</v>
      </c>
      <c r="C7284" s="711" t="s">
        <v>281</v>
      </c>
      <c r="D7284" s="711" t="s">
        <v>5884</v>
      </c>
      <c r="E7284" s="713">
        <v>0.28000000000000003</v>
      </c>
    </row>
    <row r="7285" spans="1:5">
      <c r="A7285" s="712">
        <v>98521</v>
      </c>
      <c r="B7285" s="711" t="s">
        <v>882</v>
      </c>
      <c r="C7285" s="711" t="s">
        <v>281</v>
      </c>
      <c r="D7285" s="711" t="s">
        <v>5884</v>
      </c>
      <c r="E7285" s="713">
        <v>0.28000000000000003</v>
      </c>
    </row>
    <row r="7286" spans="1:5">
      <c r="A7286" s="712">
        <v>98522</v>
      </c>
      <c r="B7286" s="711" t="s">
        <v>5527</v>
      </c>
      <c r="C7286" s="711" t="s">
        <v>585</v>
      </c>
      <c r="D7286" s="711" t="s">
        <v>5884</v>
      </c>
      <c r="E7286" s="713">
        <v>117.49</v>
      </c>
    </row>
    <row r="7287" spans="1:5">
      <c r="A7287" s="712">
        <v>98522</v>
      </c>
      <c r="B7287" s="711" t="s">
        <v>5527</v>
      </c>
      <c r="C7287" s="711" t="s">
        <v>585</v>
      </c>
      <c r="D7287" s="711" t="s">
        <v>5884</v>
      </c>
      <c r="E7287" s="713">
        <v>117.49</v>
      </c>
    </row>
    <row r="7288" spans="1:5">
      <c r="A7288" s="712">
        <v>98524</v>
      </c>
      <c r="B7288" s="711" t="s">
        <v>5528</v>
      </c>
      <c r="C7288" s="711" t="s">
        <v>281</v>
      </c>
      <c r="D7288" s="711" t="s">
        <v>5884</v>
      </c>
      <c r="E7288" s="713">
        <v>2.57</v>
      </c>
    </row>
    <row r="7289" spans="1:5">
      <c r="A7289" s="712">
        <v>98524</v>
      </c>
      <c r="B7289" s="711" t="s">
        <v>5528</v>
      </c>
      <c r="C7289" s="711" t="s">
        <v>281</v>
      </c>
      <c r="D7289" s="711" t="s">
        <v>5884</v>
      </c>
      <c r="E7289" s="713">
        <v>2.57</v>
      </c>
    </row>
    <row r="7290" spans="1:5">
      <c r="A7290" s="712">
        <v>98503</v>
      </c>
      <c r="B7290" s="711" t="s">
        <v>5529</v>
      </c>
      <c r="C7290" s="711" t="s">
        <v>281</v>
      </c>
      <c r="D7290" s="711" t="s">
        <v>5883</v>
      </c>
      <c r="E7290" s="713">
        <v>15.75</v>
      </c>
    </row>
    <row r="7291" spans="1:5">
      <c r="A7291" s="712">
        <v>98504</v>
      </c>
      <c r="B7291" s="711" t="s">
        <v>880</v>
      </c>
      <c r="C7291" s="711" t="s">
        <v>281</v>
      </c>
      <c r="D7291" s="711" t="s">
        <v>5883</v>
      </c>
      <c r="E7291" s="713">
        <v>10.01</v>
      </c>
    </row>
    <row r="7292" spans="1:5">
      <c r="A7292" s="712">
        <v>98505</v>
      </c>
      <c r="B7292" s="711" t="s">
        <v>5530</v>
      </c>
      <c r="C7292" s="711" t="s">
        <v>281</v>
      </c>
      <c r="D7292" s="711" t="s">
        <v>5884</v>
      </c>
      <c r="E7292" s="713">
        <v>44.1</v>
      </c>
    </row>
    <row r="7293" spans="1:5">
      <c r="A7293" s="712">
        <v>98525</v>
      </c>
      <c r="B7293" s="711" t="s">
        <v>5531</v>
      </c>
      <c r="C7293" s="711" t="s">
        <v>281</v>
      </c>
      <c r="D7293" s="711" t="s">
        <v>5883</v>
      </c>
      <c r="E7293" s="713">
        <v>0.25</v>
      </c>
    </row>
    <row r="7294" spans="1:5">
      <c r="A7294" s="712">
        <v>98525</v>
      </c>
      <c r="B7294" s="711" t="s">
        <v>5531</v>
      </c>
      <c r="C7294" s="711" t="s">
        <v>281</v>
      </c>
      <c r="D7294" s="711" t="s">
        <v>5883</v>
      </c>
      <c r="E7294" s="713">
        <v>0.25</v>
      </c>
    </row>
    <row r="7295" spans="1:5">
      <c r="A7295" s="712">
        <v>98526</v>
      </c>
      <c r="B7295" s="711" t="s">
        <v>5532</v>
      </c>
      <c r="C7295" s="711" t="s">
        <v>269</v>
      </c>
      <c r="D7295" s="711" t="s">
        <v>5883</v>
      </c>
      <c r="E7295" s="713">
        <v>55.34</v>
      </c>
    </row>
    <row r="7296" spans="1:5">
      <c r="A7296" s="712">
        <v>98526</v>
      </c>
      <c r="B7296" s="711" t="s">
        <v>5532</v>
      </c>
      <c r="C7296" s="711" t="s">
        <v>269</v>
      </c>
      <c r="D7296" s="711" t="s">
        <v>5883</v>
      </c>
      <c r="E7296" s="713">
        <v>55.34</v>
      </c>
    </row>
    <row r="7297" spans="1:5">
      <c r="A7297" s="712">
        <v>98527</v>
      </c>
      <c r="B7297" s="711" t="s">
        <v>5533</v>
      </c>
      <c r="C7297" s="711" t="s">
        <v>269</v>
      </c>
      <c r="D7297" s="711" t="s">
        <v>5883</v>
      </c>
      <c r="E7297" s="713">
        <v>119.12</v>
      </c>
    </row>
    <row r="7298" spans="1:5">
      <c r="A7298" s="712">
        <v>98527</v>
      </c>
      <c r="B7298" s="711" t="s">
        <v>5533</v>
      </c>
      <c r="C7298" s="711" t="s">
        <v>269</v>
      </c>
      <c r="D7298" s="711" t="s">
        <v>5883</v>
      </c>
      <c r="E7298" s="713">
        <v>119.12</v>
      </c>
    </row>
    <row r="7299" spans="1:5">
      <c r="A7299" s="712">
        <v>98528</v>
      </c>
      <c r="B7299" s="711" t="s">
        <v>5534</v>
      </c>
      <c r="C7299" s="711" t="s">
        <v>269</v>
      </c>
      <c r="D7299" s="711" t="s">
        <v>5883</v>
      </c>
      <c r="E7299" s="713">
        <v>174.21</v>
      </c>
    </row>
    <row r="7300" spans="1:5">
      <c r="A7300" s="712">
        <v>98528</v>
      </c>
      <c r="B7300" s="711" t="s">
        <v>5534</v>
      </c>
      <c r="C7300" s="711" t="s">
        <v>269</v>
      </c>
      <c r="D7300" s="711" t="s">
        <v>5883</v>
      </c>
      <c r="E7300" s="713">
        <v>174.21</v>
      </c>
    </row>
    <row r="7301" spans="1:5">
      <c r="A7301" s="712">
        <v>98529</v>
      </c>
      <c r="B7301" s="711" t="s">
        <v>5535</v>
      </c>
      <c r="C7301" s="711" t="s">
        <v>269</v>
      </c>
      <c r="D7301" s="711" t="s">
        <v>5884</v>
      </c>
      <c r="E7301" s="713">
        <v>55.34</v>
      </c>
    </row>
    <row r="7302" spans="1:5">
      <c r="A7302" s="712">
        <v>98529</v>
      </c>
      <c r="B7302" s="711" t="s">
        <v>5535</v>
      </c>
      <c r="C7302" s="711" t="s">
        <v>269</v>
      </c>
      <c r="D7302" s="711" t="s">
        <v>5884</v>
      </c>
      <c r="E7302" s="713">
        <v>55.34</v>
      </c>
    </row>
    <row r="7303" spans="1:5">
      <c r="A7303" s="712">
        <v>98530</v>
      </c>
      <c r="B7303" s="711" t="s">
        <v>5536</v>
      </c>
      <c r="C7303" s="711" t="s">
        <v>269</v>
      </c>
      <c r="D7303" s="711" t="s">
        <v>5884</v>
      </c>
      <c r="E7303" s="713">
        <v>98.59</v>
      </c>
    </row>
    <row r="7304" spans="1:5">
      <c r="A7304" s="712">
        <v>98530</v>
      </c>
      <c r="B7304" s="711" t="s">
        <v>5536</v>
      </c>
      <c r="C7304" s="711" t="s">
        <v>269</v>
      </c>
      <c r="D7304" s="711" t="s">
        <v>5884</v>
      </c>
      <c r="E7304" s="713">
        <v>98.59</v>
      </c>
    </row>
    <row r="7305" spans="1:5">
      <c r="A7305" s="712">
        <v>98531</v>
      </c>
      <c r="B7305" s="711" t="s">
        <v>5537</v>
      </c>
      <c r="C7305" s="711" t="s">
        <v>269</v>
      </c>
      <c r="D7305" s="711" t="s">
        <v>5883</v>
      </c>
      <c r="E7305" s="713">
        <v>195.18</v>
      </c>
    </row>
    <row r="7306" spans="1:5">
      <c r="A7306" s="712">
        <v>98531</v>
      </c>
      <c r="B7306" s="711" t="s">
        <v>5537</v>
      </c>
      <c r="C7306" s="711" t="s">
        <v>269</v>
      </c>
      <c r="D7306" s="711" t="s">
        <v>5883</v>
      </c>
      <c r="E7306" s="713">
        <v>195.18</v>
      </c>
    </row>
    <row r="7307" spans="1:5">
      <c r="A7307" s="712">
        <v>98532</v>
      </c>
      <c r="B7307" s="711" t="s">
        <v>5538</v>
      </c>
      <c r="C7307" s="711" t="s">
        <v>269</v>
      </c>
      <c r="D7307" s="711" t="s">
        <v>5883</v>
      </c>
      <c r="E7307" s="713">
        <v>70.489999999999995</v>
      </c>
    </row>
    <row r="7308" spans="1:5">
      <c r="A7308" s="712">
        <v>98532</v>
      </c>
      <c r="B7308" s="711" t="s">
        <v>5538</v>
      </c>
      <c r="C7308" s="711" t="s">
        <v>269</v>
      </c>
      <c r="D7308" s="711" t="s">
        <v>5883</v>
      </c>
      <c r="E7308" s="713">
        <v>70.489999999999995</v>
      </c>
    </row>
    <row r="7309" spans="1:5">
      <c r="A7309" s="712">
        <v>98533</v>
      </c>
      <c r="B7309" s="711" t="s">
        <v>5539</v>
      </c>
      <c r="C7309" s="711" t="s">
        <v>269</v>
      </c>
      <c r="D7309" s="711" t="s">
        <v>5883</v>
      </c>
      <c r="E7309" s="713">
        <v>192.35</v>
      </c>
    </row>
    <row r="7310" spans="1:5">
      <c r="A7310" s="712">
        <v>98533</v>
      </c>
      <c r="B7310" s="711" t="s">
        <v>5539</v>
      </c>
      <c r="C7310" s="711" t="s">
        <v>269</v>
      </c>
      <c r="D7310" s="711" t="s">
        <v>5883</v>
      </c>
      <c r="E7310" s="713">
        <v>192.35</v>
      </c>
    </row>
    <row r="7311" spans="1:5">
      <c r="A7311" s="712">
        <v>98534</v>
      </c>
      <c r="B7311" s="711" t="s">
        <v>5540</v>
      </c>
      <c r="C7311" s="711" t="s">
        <v>269</v>
      </c>
      <c r="D7311" s="711" t="s">
        <v>5883</v>
      </c>
      <c r="E7311" s="713">
        <v>493.62</v>
      </c>
    </row>
    <row r="7312" spans="1:5">
      <c r="A7312" s="712">
        <v>98534</v>
      </c>
      <c r="B7312" s="711" t="s">
        <v>5540</v>
      </c>
      <c r="C7312" s="711" t="s">
        <v>269</v>
      </c>
      <c r="D7312" s="711" t="s">
        <v>5883</v>
      </c>
      <c r="E7312" s="713">
        <v>493.62</v>
      </c>
    </row>
    <row r="7313" spans="1:5">
      <c r="A7313" s="712">
        <v>98535</v>
      </c>
      <c r="B7313" s="711" t="s">
        <v>5541</v>
      </c>
      <c r="C7313" s="711" t="s">
        <v>269</v>
      </c>
      <c r="D7313" s="711" t="s">
        <v>5883</v>
      </c>
      <c r="E7313" s="713">
        <v>779.85</v>
      </c>
    </row>
    <row r="7314" spans="1:5">
      <c r="A7314" s="712">
        <v>98535</v>
      </c>
      <c r="B7314" s="711" t="s">
        <v>5541</v>
      </c>
      <c r="C7314" s="711" t="s">
        <v>269</v>
      </c>
      <c r="D7314" s="711" t="s">
        <v>5883</v>
      </c>
      <c r="E7314" s="713">
        <v>779.85</v>
      </c>
    </row>
    <row r="7315" spans="1:5">
      <c r="A7315" s="712">
        <v>88238</v>
      </c>
      <c r="B7315" s="711" t="s">
        <v>5542</v>
      </c>
      <c r="C7315" s="711" t="s">
        <v>84</v>
      </c>
      <c r="D7315" s="711" t="s">
        <v>5884</v>
      </c>
      <c r="E7315" s="713">
        <v>16.329999999999998</v>
      </c>
    </row>
    <row r="7316" spans="1:5">
      <c r="A7316" s="712">
        <v>88239</v>
      </c>
      <c r="B7316" s="711" t="s">
        <v>857</v>
      </c>
      <c r="C7316" s="711" t="s">
        <v>84</v>
      </c>
      <c r="D7316" s="711" t="s">
        <v>5884</v>
      </c>
      <c r="E7316" s="713">
        <v>17.579999999999998</v>
      </c>
    </row>
    <row r="7317" spans="1:5">
      <c r="A7317" s="712">
        <v>88240</v>
      </c>
      <c r="B7317" s="711" t="s">
        <v>5543</v>
      </c>
      <c r="C7317" s="711" t="s">
        <v>84</v>
      </c>
      <c r="D7317" s="711" t="s">
        <v>5884</v>
      </c>
      <c r="E7317" s="713">
        <v>12.96</v>
      </c>
    </row>
    <row r="7318" spans="1:5">
      <c r="A7318" s="712">
        <v>88241</v>
      </c>
      <c r="B7318" s="711" t="s">
        <v>5544</v>
      </c>
      <c r="C7318" s="711" t="s">
        <v>84</v>
      </c>
      <c r="D7318" s="711" t="s">
        <v>5884</v>
      </c>
      <c r="E7318" s="713">
        <v>16.68</v>
      </c>
    </row>
    <row r="7319" spans="1:5">
      <c r="A7319" s="712">
        <v>88242</v>
      </c>
      <c r="B7319" s="711" t="s">
        <v>5545</v>
      </c>
      <c r="C7319" s="711" t="s">
        <v>84</v>
      </c>
      <c r="D7319" s="711" t="s">
        <v>5884</v>
      </c>
      <c r="E7319" s="713">
        <v>15.63</v>
      </c>
    </row>
    <row r="7320" spans="1:5">
      <c r="A7320" s="712">
        <v>88243</v>
      </c>
      <c r="B7320" s="711" t="s">
        <v>5546</v>
      </c>
      <c r="C7320" s="711" t="s">
        <v>84</v>
      </c>
      <c r="D7320" s="711" t="s">
        <v>5884</v>
      </c>
      <c r="E7320" s="713">
        <v>18.399999999999999</v>
      </c>
    </row>
    <row r="7321" spans="1:5">
      <c r="A7321" s="712">
        <v>88245</v>
      </c>
      <c r="B7321" s="711" t="s">
        <v>276</v>
      </c>
      <c r="C7321" s="711" t="s">
        <v>84</v>
      </c>
      <c r="D7321" s="711" t="s">
        <v>5884</v>
      </c>
      <c r="E7321" s="713">
        <v>20.76</v>
      </c>
    </row>
    <row r="7322" spans="1:5">
      <c r="A7322" s="712">
        <v>88246</v>
      </c>
      <c r="B7322" s="711" t="s">
        <v>5547</v>
      </c>
      <c r="C7322" s="711" t="s">
        <v>84</v>
      </c>
      <c r="D7322" s="711" t="s">
        <v>5884</v>
      </c>
      <c r="E7322" s="713">
        <v>16.36</v>
      </c>
    </row>
    <row r="7323" spans="1:5">
      <c r="A7323" s="712">
        <v>88247</v>
      </c>
      <c r="B7323" s="711" t="s">
        <v>5548</v>
      </c>
      <c r="C7323" s="711" t="s">
        <v>84</v>
      </c>
      <c r="D7323" s="711" t="s">
        <v>5884</v>
      </c>
      <c r="E7323" s="713">
        <v>16.600000000000001</v>
      </c>
    </row>
    <row r="7324" spans="1:5">
      <c r="A7324" s="712">
        <v>88248</v>
      </c>
      <c r="B7324" s="711" t="s">
        <v>5549</v>
      </c>
      <c r="C7324" s="711" t="s">
        <v>84</v>
      </c>
      <c r="D7324" s="711" t="s">
        <v>5884</v>
      </c>
      <c r="E7324" s="713">
        <v>16.100000000000001</v>
      </c>
    </row>
    <row r="7325" spans="1:5">
      <c r="A7325" s="712">
        <v>88249</v>
      </c>
      <c r="B7325" s="711" t="s">
        <v>126</v>
      </c>
      <c r="C7325" s="711" t="s">
        <v>84</v>
      </c>
      <c r="D7325" s="711" t="s">
        <v>5884</v>
      </c>
      <c r="E7325" s="713">
        <v>25.95</v>
      </c>
    </row>
    <row r="7326" spans="1:5">
      <c r="A7326" s="712">
        <v>88250</v>
      </c>
      <c r="B7326" s="711" t="s">
        <v>5550</v>
      </c>
      <c r="C7326" s="711" t="s">
        <v>84</v>
      </c>
      <c r="D7326" s="711" t="s">
        <v>5884</v>
      </c>
      <c r="E7326" s="713">
        <v>14.72</v>
      </c>
    </row>
    <row r="7327" spans="1:5">
      <c r="A7327" s="712">
        <v>88251</v>
      </c>
      <c r="B7327" s="711" t="s">
        <v>5551</v>
      </c>
      <c r="C7327" s="711" t="s">
        <v>84</v>
      </c>
      <c r="D7327" s="711" t="s">
        <v>5884</v>
      </c>
      <c r="E7327" s="713">
        <v>17.07</v>
      </c>
    </row>
    <row r="7328" spans="1:5">
      <c r="A7328" s="712">
        <v>88252</v>
      </c>
      <c r="B7328" s="711" t="s">
        <v>5552</v>
      </c>
      <c r="C7328" s="711" t="s">
        <v>84</v>
      </c>
      <c r="D7328" s="711" t="s">
        <v>5884</v>
      </c>
      <c r="E7328" s="713">
        <v>16.28</v>
      </c>
    </row>
    <row r="7329" spans="1:5">
      <c r="A7329" s="712">
        <v>88253</v>
      </c>
      <c r="B7329" s="711" t="s">
        <v>119</v>
      </c>
      <c r="C7329" s="711" t="s">
        <v>84</v>
      </c>
      <c r="D7329" s="711" t="s">
        <v>5884</v>
      </c>
      <c r="E7329" s="713">
        <v>7.14</v>
      </c>
    </row>
    <row r="7330" spans="1:5">
      <c r="A7330" s="712">
        <v>88255</v>
      </c>
      <c r="B7330" s="711" t="s">
        <v>5553</v>
      </c>
      <c r="C7330" s="711" t="s">
        <v>84</v>
      </c>
      <c r="D7330" s="711" t="s">
        <v>5884</v>
      </c>
      <c r="E7330" s="713">
        <v>30.35</v>
      </c>
    </row>
    <row r="7331" spans="1:5">
      <c r="A7331" s="712">
        <v>88256</v>
      </c>
      <c r="B7331" s="711" t="s">
        <v>5554</v>
      </c>
      <c r="C7331" s="711" t="s">
        <v>84</v>
      </c>
      <c r="D7331" s="711" t="s">
        <v>5884</v>
      </c>
      <c r="E7331" s="713">
        <v>20.8</v>
      </c>
    </row>
    <row r="7332" spans="1:5">
      <c r="A7332" s="712">
        <v>88257</v>
      </c>
      <c r="B7332" s="711" t="s">
        <v>5555</v>
      </c>
      <c r="C7332" s="711" t="s">
        <v>84</v>
      </c>
      <c r="D7332" s="711" t="s">
        <v>5884</v>
      </c>
      <c r="E7332" s="713">
        <v>15.57</v>
      </c>
    </row>
    <row r="7333" spans="1:5">
      <c r="A7333" s="712">
        <v>88258</v>
      </c>
      <c r="B7333" s="711" t="s">
        <v>120</v>
      </c>
      <c r="C7333" s="711" t="s">
        <v>84</v>
      </c>
      <c r="D7333" s="711" t="s">
        <v>5884</v>
      </c>
      <c r="E7333" s="713">
        <v>20.2</v>
      </c>
    </row>
    <row r="7334" spans="1:5">
      <c r="A7334" s="712">
        <v>88259</v>
      </c>
      <c r="B7334" s="711" t="s">
        <v>5556</v>
      </c>
      <c r="C7334" s="711" t="s">
        <v>84</v>
      </c>
      <c r="D7334" s="711" t="s">
        <v>5884</v>
      </c>
      <c r="E7334" s="713">
        <v>23.99</v>
      </c>
    </row>
    <row r="7335" spans="1:5">
      <c r="A7335" s="712">
        <v>88260</v>
      </c>
      <c r="B7335" s="711" t="s">
        <v>5557</v>
      </c>
      <c r="C7335" s="711" t="s">
        <v>84</v>
      </c>
      <c r="D7335" s="711" t="s">
        <v>5884</v>
      </c>
      <c r="E7335" s="713">
        <v>19.670000000000002</v>
      </c>
    </row>
    <row r="7336" spans="1:5">
      <c r="A7336" s="712">
        <v>88261</v>
      </c>
      <c r="B7336" s="711" t="s">
        <v>5558</v>
      </c>
      <c r="C7336" s="711" t="s">
        <v>84</v>
      </c>
      <c r="D7336" s="711" t="s">
        <v>5884</v>
      </c>
      <c r="E7336" s="713">
        <v>20.7</v>
      </c>
    </row>
    <row r="7337" spans="1:5">
      <c r="A7337" s="712">
        <v>88262</v>
      </c>
      <c r="B7337" s="711" t="s">
        <v>83</v>
      </c>
      <c r="C7337" s="711" t="s">
        <v>84</v>
      </c>
      <c r="D7337" s="711" t="s">
        <v>5942</v>
      </c>
      <c r="E7337" s="713">
        <v>20.66</v>
      </c>
    </row>
    <row r="7338" spans="1:5">
      <c r="A7338" s="712">
        <v>88263</v>
      </c>
      <c r="B7338" s="711" t="s">
        <v>5559</v>
      </c>
      <c r="C7338" s="711" t="s">
        <v>84</v>
      </c>
      <c r="D7338" s="711" t="s">
        <v>5884</v>
      </c>
      <c r="E7338" s="713">
        <v>14.13</v>
      </c>
    </row>
    <row r="7339" spans="1:5">
      <c r="A7339" s="712">
        <v>88264</v>
      </c>
      <c r="B7339" s="711" t="s">
        <v>858</v>
      </c>
      <c r="C7339" s="711" t="s">
        <v>84</v>
      </c>
      <c r="D7339" s="711" t="s">
        <v>5942</v>
      </c>
      <c r="E7339" s="713">
        <v>21.03</v>
      </c>
    </row>
    <row r="7340" spans="1:5">
      <c r="A7340" s="712">
        <v>88265</v>
      </c>
      <c r="B7340" s="711" t="s">
        <v>5560</v>
      </c>
      <c r="C7340" s="711" t="s">
        <v>84</v>
      </c>
      <c r="D7340" s="711" t="s">
        <v>5884</v>
      </c>
      <c r="E7340" s="713">
        <v>21.03</v>
      </c>
    </row>
    <row r="7341" spans="1:5">
      <c r="A7341" s="712">
        <v>88266</v>
      </c>
      <c r="B7341" s="711" t="s">
        <v>5561</v>
      </c>
      <c r="C7341" s="711" t="s">
        <v>84</v>
      </c>
      <c r="D7341" s="711" t="s">
        <v>5884</v>
      </c>
      <c r="E7341" s="713">
        <v>28.02</v>
      </c>
    </row>
    <row r="7342" spans="1:5">
      <c r="A7342" s="712">
        <v>88267</v>
      </c>
      <c r="B7342" s="711" t="s">
        <v>5562</v>
      </c>
      <c r="C7342" s="711" t="s">
        <v>84</v>
      </c>
      <c r="D7342" s="711" t="s">
        <v>5942</v>
      </c>
      <c r="E7342" s="713">
        <v>20.38</v>
      </c>
    </row>
    <row r="7343" spans="1:5">
      <c r="A7343" s="712">
        <v>88268</v>
      </c>
      <c r="B7343" s="711" t="s">
        <v>5563</v>
      </c>
      <c r="C7343" s="711" t="s">
        <v>84</v>
      </c>
      <c r="D7343" s="711" t="s">
        <v>5884</v>
      </c>
      <c r="E7343" s="713">
        <v>21.47</v>
      </c>
    </row>
    <row r="7344" spans="1:5">
      <c r="A7344" s="712">
        <v>88269</v>
      </c>
      <c r="B7344" s="711" t="s">
        <v>5564</v>
      </c>
      <c r="C7344" s="711" t="s">
        <v>84</v>
      </c>
      <c r="D7344" s="711" t="s">
        <v>5884</v>
      </c>
      <c r="E7344" s="713">
        <v>20.76</v>
      </c>
    </row>
    <row r="7345" spans="1:5">
      <c r="A7345" s="712">
        <v>88270</v>
      </c>
      <c r="B7345" s="711" t="s">
        <v>5565</v>
      </c>
      <c r="C7345" s="711" t="s">
        <v>84</v>
      </c>
      <c r="D7345" s="711" t="s">
        <v>5884</v>
      </c>
      <c r="E7345" s="713">
        <v>20.86</v>
      </c>
    </row>
    <row r="7346" spans="1:5">
      <c r="A7346" s="712">
        <v>88272</v>
      </c>
      <c r="B7346" s="711" t="s">
        <v>5566</v>
      </c>
      <c r="C7346" s="711" t="s">
        <v>84</v>
      </c>
      <c r="D7346" s="711" t="s">
        <v>5884</v>
      </c>
      <c r="E7346" s="713">
        <v>20.97</v>
      </c>
    </row>
    <row r="7347" spans="1:5">
      <c r="A7347" s="712">
        <v>88273</v>
      </c>
      <c r="B7347" s="711" t="s">
        <v>5567</v>
      </c>
      <c r="C7347" s="711" t="s">
        <v>84</v>
      </c>
      <c r="D7347" s="711" t="s">
        <v>5884</v>
      </c>
      <c r="E7347" s="713">
        <v>21.01</v>
      </c>
    </row>
    <row r="7348" spans="1:5">
      <c r="A7348" s="712">
        <v>88274</v>
      </c>
      <c r="B7348" s="711" t="s">
        <v>5568</v>
      </c>
      <c r="C7348" s="711" t="s">
        <v>84</v>
      </c>
      <c r="D7348" s="711" t="s">
        <v>5884</v>
      </c>
      <c r="E7348" s="713">
        <v>17.54</v>
      </c>
    </row>
    <row r="7349" spans="1:5">
      <c r="A7349" s="712">
        <v>88275</v>
      </c>
      <c r="B7349" s="711" t="s">
        <v>5569</v>
      </c>
      <c r="C7349" s="711" t="s">
        <v>84</v>
      </c>
      <c r="D7349" s="711" t="s">
        <v>5884</v>
      </c>
      <c r="E7349" s="713">
        <v>21.78</v>
      </c>
    </row>
    <row r="7350" spans="1:5">
      <c r="A7350" s="712">
        <v>88277</v>
      </c>
      <c r="B7350" s="711" t="s">
        <v>5570</v>
      </c>
      <c r="C7350" s="711" t="s">
        <v>84</v>
      </c>
      <c r="D7350" s="711" t="s">
        <v>5884</v>
      </c>
      <c r="E7350" s="713">
        <v>16.52</v>
      </c>
    </row>
    <row r="7351" spans="1:5">
      <c r="A7351" s="712">
        <v>88278</v>
      </c>
      <c r="B7351" s="711" t="s">
        <v>5571</v>
      </c>
      <c r="C7351" s="711" t="s">
        <v>84</v>
      </c>
      <c r="D7351" s="711" t="s">
        <v>5884</v>
      </c>
      <c r="E7351" s="713">
        <v>15.99</v>
      </c>
    </row>
    <row r="7352" spans="1:5">
      <c r="A7352" s="712">
        <v>88279</v>
      </c>
      <c r="B7352" s="711" t="s">
        <v>5572</v>
      </c>
      <c r="C7352" s="711" t="s">
        <v>84</v>
      </c>
      <c r="D7352" s="711" t="s">
        <v>5884</v>
      </c>
      <c r="E7352" s="713">
        <v>21.75</v>
      </c>
    </row>
    <row r="7353" spans="1:5">
      <c r="A7353" s="712">
        <v>88281</v>
      </c>
      <c r="B7353" s="711" t="s">
        <v>5573</v>
      </c>
      <c r="C7353" s="711" t="s">
        <v>84</v>
      </c>
      <c r="D7353" s="711" t="s">
        <v>5884</v>
      </c>
      <c r="E7353" s="713">
        <v>16.53</v>
      </c>
    </row>
    <row r="7354" spans="1:5">
      <c r="A7354" s="712">
        <v>88282</v>
      </c>
      <c r="B7354" s="711" t="s">
        <v>5574</v>
      </c>
      <c r="C7354" s="711" t="s">
        <v>84</v>
      </c>
      <c r="D7354" s="711" t="s">
        <v>5884</v>
      </c>
      <c r="E7354" s="713">
        <v>17.21</v>
      </c>
    </row>
    <row r="7355" spans="1:5">
      <c r="A7355" s="712">
        <v>88283</v>
      </c>
      <c r="B7355" s="711" t="s">
        <v>5575</v>
      </c>
      <c r="C7355" s="711" t="s">
        <v>84</v>
      </c>
      <c r="D7355" s="711" t="s">
        <v>5884</v>
      </c>
      <c r="E7355" s="713">
        <v>21.23</v>
      </c>
    </row>
    <row r="7356" spans="1:5">
      <c r="A7356" s="712">
        <v>88284</v>
      </c>
      <c r="B7356" s="711" t="s">
        <v>5576</v>
      </c>
      <c r="C7356" s="711" t="s">
        <v>84</v>
      </c>
      <c r="D7356" s="711" t="s">
        <v>5884</v>
      </c>
      <c r="E7356" s="713">
        <v>16.28</v>
      </c>
    </row>
    <row r="7357" spans="1:5">
      <c r="A7357" s="712">
        <v>88285</v>
      </c>
      <c r="B7357" s="711" t="s">
        <v>5577</v>
      </c>
      <c r="C7357" s="711" t="s">
        <v>84</v>
      </c>
      <c r="D7357" s="711" t="s">
        <v>5884</v>
      </c>
      <c r="E7357" s="713">
        <v>16.22</v>
      </c>
    </row>
    <row r="7358" spans="1:5">
      <c r="A7358" s="712">
        <v>88286</v>
      </c>
      <c r="B7358" s="711" t="s">
        <v>5578</v>
      </c>
      <c r="C7358" s="711" t="s">
        <v>84</v>
      </c>
      <c r="D7358" s="711" t="s">
        <v>5884</v>
      </c>
      <c r="E7358" s="713">
        <v>16.37</v>
      </c>
    </row>
    <row r="7359" spans="1:5">
      <c r="A7359" s="712">
        <v>88288</v>
      </c>
      <c r="B7359" s="711" t="s">
        <v>5579</v>
      </c>
      <c r="C7359" s="711" t="s">
        <v>84</v>
      </c>
      <c r="D7359" s="711" t="s">
        <v>5884</v>
      </c>
      <c r="E7359" s="713">
        <v>8.69</v>
      </c>
    </row>
    <row r="7360" spans="1:5">
      <c r="A7360" s="712">
        <v>88291</v>
      </c>
      <c r="B7360" s="711" t="s">
        <v>5580</v>
      </c>
      <c r="C7360" s="711" t="s">
        <v>84</v>
      </c>
      <c r="D7360" s="711" t="s">
        <v>5884</v>
      </c>
      <c r="E7360" s="713">
        <v>16.05</v>
      </c>
    </row>
    <row r="7361" spans="1:5">
      <c r="A7361" s="712">
        <v>88292</v>
      </c>
      <c r="B7361" s="711" t="s">
        <v>5581</v>
      </c>
      <c r="C7361" s="711" t="s">
        <v>84</v>
      </c>
      <c r="D7361" s="711" t="s">
        <v>5884</v>
      </c>
      <c r="E7361" s="713">
        <v>16.34</v>
      </c>
    </row>
    <row r="7362" spans="1:5">
      <c r="A7362" s="712">
        <v>88293</v>
      </c>
      <c r="B7362" s="711" t="s">
        <v>5582</v>
      </c>
      <c r="C7362" s="711" t="s">
        <v>84</v>
      </c>
      <c r="D7362" s="711" t="s">
        <v>5884</v>
      </c>
      <c r="E7362" s="713">
        <v>18.559999999999999</v>
      </c>
    </row>
    <row r="7363" spans="1:5">
      <c r="A7363" s="712">
        <v>88294</v>
      </c>
      <c r="B7363" s="711" t="s">
        <v>5583</v>
      </c>
      <c r="C7363" s="711" t="s">
        <v>84</v>
      </c>
      <c r="D7363" s="711" t="s">
        <v>5942</v>
      </c>
      <c r="E7363" s="713">
        <v>19.87</v>
      </c>
    </row>
    <row r="7364" spans="1:5">
      <c r="A7364" s="712">
        <v>88295</v>
      </c>
      <c r="B7364" s="711" t="s">
        <v>5584</v>
      </c>
      <c r="C7364" s="711" t="s">
        <v>84</v>
      </c>
      <c r="D7364" s="711" t="s">
        <v>5884</v>
      </c>
      <c r="E7364" s="713">
        <v>16.37</v>
      </c>
    </row>
    <row r="7365" spans="1:5">
      <c r="A7365" s="712">
        <v>88296</v>
      </c>
      <c r="B7365" s="711" t="s">
        <v>5585</v>
      </c>
      <c r="C7365" s="711" t="s">
        <v>84</v>
      </c>
      <c r="D7365" s="711" t="s">
        <v>5884</v>
      </c>
      <c r="E7365" s="713">
        <v>16.37</v>
      </c>
    </row>
    <row r="7366" spans="1:5">
      <c r="A7366" s="712">
        <v>88297</v>
      </c>
      <c r="B7366" s="711" t="s">
        <v>5586</v>
      </c>
      <c r="C7366" s="711" t="s">
        <v>84</v>
      </c>
      <c r="D7366" s="711" t="s">
        <v>5884</v>
      </c>
      <c r="E7366" s="713">
        <v>16.350000000000001</v>
      </c>
    </row>
    <row r="7367" spans="1:5">
      <c r="A7367" s="712">
        <v>88298</v>
      </c>
      <c r="B7367" s="711" t="s">
        <v>5587</v>
      </c>
      <c r="C7367" s="711" t="s">
        <v>84</v>
      </c>
      <c r="D7367" s="711" t="s">
        <v>5884</v>
      </c>
      <c r="E7367" s="713">
        <v>16.64</v>
      </c>
    </row>
    <row r="7368" spans="1:5">
      <c r="A7368" s="712">
        <v>88299</v>
      </c>
      <c r="B7368" s="711" t="s">
        <v>5588</v>
      </c>
      <c r="C7368" s="711" t="s">
        <v>84</v>
      </c>
      <c r="D7368" s="711" t="s">
        <v>5884</v>
      </c>
      <c r="E7368" s="713">
        <v>18.78</v>
      </c>
    </row>
    <row r="7369" spans="1:5">
      <c r="A7369" s="712">
        <v>88300</v>
      </c>
      <c r="B7369" s="711" t="s">
        <v>5589</v>
      </c>
      <c r="C7369" s="711" t="s">
        <v>84</v>
      </c>
      <c r="D7369" s="711" t="s">
        <v>5884</v>
      </c>
      <c r="E7369" s="713">
        <v>21.86</v>
      </c>
    </row>
    <row r="7370" spans="1:5">
      <c r="A7370" s="712">
        <v>88301</v>
      </c>
      <c r="B7370" s="711" t="s">
        <v>5590</v>
      </c>
      <c r="C7370" s="711" t="s">
        <v>84</v>
      </c>
      <c r="D7370" s="711" t="s">
        <v>5884</v>
      </c>
      <c r="E7370" s="713">
        <v>17.899999999999999</v>
      </c>
    </row>
    <row r="7371" spans="1:5">
      <c r="A7371" s="712">
        <v>88302</v>
      </c>
      <c r="B7371" s="711" t="s">
        <v>5591</v>
      </c>
      <c r="C7371" s="711" t="s">
        <v>84</v>
      </c>
      <c r="D7371" s="711" t="s">
        <v>5884</v>
      </c>
      <c r="E7371" s="713">
        <v>19.23</v>
      </c>
    </row>
    <row r="7372" spans="1:5">
      <c r="A7372" s="712">
        <v>88303</v>
      </c>
      <c r="B7372" s="711" t="s">
        <v>5592</v>
      </c>
      <c r="C7372" s="711" t="s">
        <v>84</v>
      </c>
      <c r="D7372" s="711" t="s">
        <v>5884</v>
      </c>
      <c r="E7372" s="713">
        <v>16.399999999999999</v>
      </c>
    </row>
    <row r="7373" spans="1:5">
      <c r="A7373" s="712">
        <v>88304</v>
      </c>
      <c r="B7373" s="711" t="s">
        <v>5593</v>
      </c>
      <c r="C7373" s="711" t="s">
        <v>84</v>
      </c>
      <c r="D7373" s="711" t="s">
        <v>5884</v>
      </c>
      <c r="E7373" s="713">
        <v>17.25</v>
      </c>
    </row>
    <row r="7374" spans="1:5">
      <c r="A7374" s="712">
        <v>88306</v>
      </c>
      <c r="B7374" s="711" t="s">
        <v>5594</v>
      </c>
      <c r="C7374" s="711" t="s">
        <v>84</v>
      </c>
      <c r="D7374" s="711" t="s">
        <v>5884</v>
      </c>
      <c r="E7374" s="713">
        <v>18.329999999999998</v>
      </c>
    </row>
    <row r="7375" spans="1:5">
      <c r="A7375" s="712">
        <v>88307</v>
      </c>
      <c r="B7375" s="711" t="s">
        <v>5595</v>
      </c>
      <c r="C7375" s="711" t="s">
        <v>84</v>
      </c>
      <c r="D7375" s="711" t="s">
        <v>5884</v>
      </c>
      <c r="E7375" s="713">
        <v>17.7</v>
      </c>
    </row>
    <row r="7376" spans="1:5">
      <c r="A7376" s="712">
        <v>88308</v>
      </c>
      <c r="B7376" s="711" t="s">
        <v>5596</v>
      </c>
      <c r="C7376" s="711" t="s">
        <v>84</v>
      </c>
      <c r="D7376" s="711" t="s">
        <v>5884</v>
      </c>
      <c r="E7376" s="713">
        <v>22.13</v>
      </c>
    </row>
    <row r="7377" spans="1:5">
      <c r="A7377" s="712">
        <v>88309</v>
      </c>
      <c r="B7377" s="711" t="s">
        <v>85</v>
      </c>
      <c r="C7377" s="711" t="s">
        <v>84</v>
      </c>
      <c r="D7377" s="711" t="s">
        <v>5942</v>
      </c>
      <c r="E7377" s="713">
        <v>20.86</v>
      </c>
    </row>
    <row r="7378" spans="1:5">
      <c r="A7378" s="712">
        <v>88310</v>
      </c>
      <c r="B7378" s="711" t="s">
        <v>5597</v>
      </c>
      <c r="C7378" s="711" t="s">
        <v>84</v>
      </c>
      <c r="D7378" s="711" t="s">
        <v>5942</v>
      </c>
      <c r="E7378" s="713">
        <v>21.87</v>
      </c>
    </row>
    <row r="7379" spans="1:5">
      <c r="A7379" s="712">
        <v>88311</v>
      </c>
      <c r="B7379" s="711" t="s">
        <v>5598</v>
      </c>
      <c r="C7379" s="711" t="s">
        <v>84</v>
      </c>
      <c r="D7379" s="711" t="s">
        <v>5884</v>
      </c>
      <c r="E7379" s="713">
        <v>23.02</v>
      </c>
    </row>
    <row r="7380" spans="1:5">
      <c r="A7380" s="712">
        <v>88312</v>
      </c>
      <c r="B7380" s="711" t="s">
        <v>5599</v>
      </c>
      <c r="C7380" s="711" t="s">
        <v>84</v>
      </c>
      <c r="D7380" s="711" t="s">
        <v>5884</v>
      </c>
      <c r="E7380" s="713">
        <v>22.97</v>
      </c>
    </row>
    <row r="7381" spans="1:5">
      <c r="A7381" s="712">
        <v>88313</v>
      </c>
      <c r="B7381" s="711" t="s">
        <v>5600</v>
      </c>
      <c r="C7381" s="711" t="s">
        <v>84</v>
      </c>
      <c r="D7381" s="711" t="s">
        <v>5884</v>
      </c>
      <c r="E7381" s="713">
        <v>15.06</v>
      </c>
    </row>
    <row r="7382" spans="1:5">
      <c r="A7382" s="712">
        <v>88314</v>
      </c>
      <c r="B7382" s="711" t="s">
        <v>5601</v>
      </c>
      <c r="C7382" s="711" t="s">
        <v>84</v>
      </c>
      <c r="D7382" s="711" t="s">
        <v>5884</v>
      </c>
      <c r="E7382" s="713">
        <v>14.68</v>
      </c>
    </row>
    <row r="7383" spans="1:5">
      <c r="A7383" s="712">
        <v>88315</v>
      </c>
      <c r="B7383" s="711" t="s">
        <v>5602</v>
      </c>
      <c r="C7383" s="711" t="s">
        <v>84</v>
      </c>
      <c r="D7383" s="711" t="s">
        <v>5884</v>
      </c>
      <c r="E7383" s="713">
        <v>20.76</v>
      </c>
    </row>
    <row r="7384" spans="1:5">
      <c r="A7384" s="712">
        <v>88316</v>
      </c>
      <c r="B7384" s="711" t="s">
        <v>91</v>
      </c>
      <c r="C7384" s="711" t="s">
        <v>84</v>
      </c>
      <c r="D7384" s="711" t="s">
        <v>5942</v>
      </c>
      <c r="E7384" s="713">
        <v>15.62</v>
      </c>
    </row>
    <row r="7385" spans="1:5">
      <c r="A7385" s="712">
        <v>88317</v>
      </c>
      <c r="B7385" s="711" t="s">
        <v>5603</v>
      </c>
      <c r="C7385" s="711" t="s">
        <v>84</v>
      </c>
      <c r="D7385" s="711" t="s">
        <v>5942</v>
      </c>
      <c r="E7385" s="713">
        <v>21.42</v>
      </c>
    </row>
    <row r="7386" spans="1:5">
      <c r="A7386" s="712">
        <v>88318</v>
      </c>
      <c r="B7386" s="711" t="s">
        <v>5604</v>
      </c>
      <c r="C7386" s="711" t="s">
        <v>84</v>
      </c>
      <c r="D7386" s="711" t="s">
        <v>5884</v>
      </c>
      <c r="E7386" s="713">
        <v>23.11</v>
      </c>
    </row>
    <row r="7387" spans="1:5">
      <c r="A7387" s="712">
        <v>88320</v>
      </c>
      <c r="B7387" s="711" t="s">
        <v>5605</v>
      </c>
      <c r="C7387" s="711" t="s">
        <v>84</v>
      </c>
      <c r="D7387" s="711" t="s">
        <v>5884</v>
      </c>
      <c r="E7387" s="713">
        <v>23.98</v>
      </c>
    </row>
    <row r="7388" spans="1:5">
      <c r="A7388" s="712">
        <v>88321</v>
      </c>
      <c r="B7388" s="711" t="s">
        <v>127</v>
      </c>
      <c r="C7388" s="711" t="s">
        <v>84</v>
      </c>
      <c r="D7388" s="711" t="s">
        <v>5884</v>
      </c>
      <c r="E7388" s="713">
        <v>40.74</v>
      </c>
    </row>
    <row r="7389" spans="1:5">
      <c r="A7389" s="712">
        <v>88322</v>
      </c>
      <c r="B7389" s="711" t="s">
        <v>5606</v>
      </c>
      <c r="C7389" s="711" t="s">
        <v>84</v>
      </c>
      <c r="D7389" s="711" t="s">
        <v>5884</v>
      </c>
      <c r="E7389" s="713">
        <v>20.62</v>
      </c>
    </row>
    <row r="7390" spans="1:5">
      <c r="A7390" s="712">
        <v>88323</v>
      </c>
      <c r="B7390" s="711" t="s">
        <v>5607</v>
      </c>
      <c r="C7390" s="711" t="s">
        <v>84</v>
      </c>
      <c r="D7390" s="711" t="s">
        <v>5884</v>
      </c>
      <c r="E7390" s="713">
        <v>21.99</v>
      </c>
    </row>
    <row r="7391" spans="1:5">
      <c r="A7391" s="712">
        <v>88324</v>
      </c>
      <c r="B7391" s="711" t="s">
        <v>5608</v>
      </c>
      <c r="C7391" s="711" t="s">
        <v>84</v>
      </c>
      <c r="D7391" s="711" t="s">
        <v>5884</v>
      </c>
      <c r="E7391" s="713">
        <v>16.34</v>
      </c>
    </row>
    <row r="7392" spans="1:5">
      <c r="A7392" s="712">
        <v>88325</v>
      </c>
      <c r="B7392" s="711" t="s">
        <v>5609</v>
      </c>
      <c r="C7392" s="711" t="s">
        <v>84</v>
      </c>
      <c r="D7392" s="711" t="s">
        <v>5884</v>
      </c>
      <c r="E7392" s="713">
        <v>19.46</v>
      </c>
    </row>
    <row r="7393" spans="1:5">
      <c r="A7393" s="712">
        <v>88326</v>
      </c>
      <c r="B7393" s="711" t="s">
        <v>80</v>
      </c>
      <c r="C7393" s="711" t="s">
        <v>84</v>
      </c>
      <c r="D7393" s="711" t="s">
        <v>5884</v>
      </c>
      <c r="E7393" s="713">
        <v>19.57</v>
      </c>
    </row>
    <row r="7394" spans="1:5">
      <c r="A7394" s="712">
        <v>88377</v>
      </c>
      <c r="B7394" s="711" t="s">
        <v>5610</v>
      </c>
      <c r="C7394" s="711" t="s">
        <v>84</v>
      </c>
      <c r="D7394" s="711" t="s">
        <v>5884</v>
      </c>
      <c r="E7394" s="713">
        <v>15.68</v>
      </c>
    </row>
    <row r="7395" spans="1:5">
      <c r="A7395" s="712">
        <v>88441</v>
      </c>
      <c r="B7395" s="711" t="s">
        <v>856</v>
      </c>
      <c r="C7395" s="711" t="s">
        <v>84</v>
      </c>
      <c r="D7395" s="711" t="s">
        <v>5884</v>
      </c>
      <c r="E7395" s="713">
        <v>20.22</v>
      </c>
    </row>
    <row r="7396" spans="1:5">
      <c r="A7396" s="712">
        <v>88597</v>
      </c>
      <c r="B7396" s="711" t="s">
        <v>121</v>
      </c>
      <c r="C7396" s="711" t="s">
        <v>84</v>
      </c>
      <c r="D7396" s="711" t="s">
        <v>5884</v>
      </c>
      <c r="E7396" s="713">
        <v>24.37</v>
      </c>
    </row>
    <row r="7397" spans="1:5">
      <c r="A7397" s="712">
        <v>90766</v>
      </c>
      <c r="B7397" s="711" t="s">
        <v>5611</v>
      </c>
      <c r="C7397" s="711" t="s">
        <v>84</v>
      </c>
      <c r="D7397" s="711" t="s">
        <v>5942</v>
      </c>
      <c r="E7397" s="713">
        <v>23.79</v>
      </c>
    </row>
    <row r="7398" spans="1:5">
      <c r="A7398" s="712">
        <v>90767</v>
      </c>
      <c r="B7398" s="711" t="s">
        <v>612</v>
      </c>
      <c r="C7398" s="711" t="s">
        <v>84</v>
      </c>
      <c r="D7398" s="711" t="s">
        <v>5884</v>
      </c>
      <c r="E7398" s="713">
        <v>28.63</v>
      </c>
    </row>
    <row r="7399" spans="1:5">
      <c r="A7399" s="712">
        <v>90768</v>
      </c>
      <c r="B7399" s="711" t="s">
        <v>5612</v>
      </c>
      <c r="C7399" s="711" t="s">
        <v>84</v>
      </c>
      <c r="D7399" s="711" t="s">
        <v>5884</v>
      </c>
      <c r="E7399" s="713">
        <v>55.91</v>
      </c>
    </row>
    <row r="7400" spans="1:5">
      <c r="A7400" s="712">
        <v>90769</v>
      </c>
      <c r="B7400" s="711" t="s">
        <v>5613</v>
      </c>
      <c r="C7400" s="711" t="s">
        <v>84</v>
      </c>
      <c r="D7400" s="711" t="s">
        <v>5884</v>
      </c>
      <c r="E7400" s="713">
        <v>78.930000000000007</v>
      </c>
    </row>
    <row r="7401" spans="1:5">
      <c r="A7401" s="712">
        <v>90770</v>
      </c>
      <c r="B7401" s="711" t="s">
        <v>5614</v>
      </c>
      <c r="C7401" s="711" t="s">
        <v>84</v>
      </c>
      <c r="D7401" s="711" t="s">
        <v>5884</v>
      </c>
      <c r="E7401" s="713">
        <v>103.99</v>
      </c>
    </row>
    <row r="7402" spans="1:5">
      <c r="A7402" s="712">
        <v>90771</v>
      </c>
      <c r="B7402" s="711" t="s">
        <v>5615</v>
      </c>
      <c r="C7402" s="711" t="s">
        <v>84</v>
      </c>
      <c r="D7402" s="711" t="s">
        <v>5884</v>
      </c>
      <c r="E7402" s="713">
        <v>25.96</v>
      </c>
    </row>
    <row r="7403" spans="1:5">
      <c r="A7403" s="712">
        <v>90772</v>
      </c>
      <c r="B7403" s="711" t="s">
        <v>674</v>
      </c>
      <c r="C7403" s="711" t="s">
        <v>84</v>
      </c>
      <c r="D7403" s="711" t="s">
        <v>5884</v>
      </c>
      <c r="E7403" s="713">
        <v>20.11</v>
      </c>
    </row>
    <row r="7404" spans="1:5">
      <c r="A7404" s="712">
        <v>90773</v>
      </c>
      <c r="B7404" s="711" t="s">
        <v>5616</v>
      </c>
      <c r="C7404" s="711" t="s">
        <v>84</v>
      </c>
      <c r="D7404" s="711" t="s">
        <v>5884</v>
      </c>
      <c r="E7404" s="713">
        <v>12.03</v>
      </c>
    </row>
    <row r="7405" spans="1:5">
      <c r="A7405" s="712">
        <v>90775</v>
      </c>
      <c r="B7405" s="711" t="s">
        <v>5617</v>
      </c>
      <c r="C7405" s="711" t="s">
        <v>84</v>
      </c>
      <c r="D7405" s="711" t="s">
        <v>5884</v>
      </c>
      <c r="E7405" s="713">
        <v>21.92</v>
      </c>
    </row>
    <row r="7406" spans="1:5">
      <c r="A7406" s="712">
        <v>90776</v>
      </c>
      <c r="B7406" s="711" t="s">
        <v>5618</v>
      </c>
      <c r="C7406" s="711" t="s">
        <v>84</v>
      </c>
      <c r="D7406" s="711" t="s">
        <v>5942</v>
      </c>
      <c r="E7406" s="713">
        <v>16.37</v>
      </c>
    </row>
    <row r="7407" spans="1:5">
      <c r="A7407" s="712">
        <v>90777</v>
      </c>
      <c r="B7407" s="711" t="s">
        <v>65</v>
      </c>
      <c r="C7407" s="711" t="s">
        <v>84</v>
      </c>
      <c r="D7407" s="711" t="s">
        <v>5942</v>
      </c>
      <c r="E7407" s="713">
        <v>75.790000000000006</v>
      </c>
    </row>
    <row r="7408" spans="1:5">
      <c r="A7408" s="712">
        <v>90778</v>
      </c>
      <c r="B7408" s="711" t="s">
        <v>124</v>
      </c>
      <c r="C7408" s="711" t="s">
        <v>84</v>
      </c>
      <c r="D7408" s="711" t="s">
        <v>5884</v>
      </c>
      <c r="E7408" s="713">
        <v>86.09</v>
      </c>
    </row>
    <row r="7409" spans="1:5">
      <c r="A7409" s="712">
        <v>90779</v>
      </c>
      <c r="B7409" s="711" t="s">
        <v>125</v>
      </c>
      <c r="C7409" s="711" t="s">
        <v>84</v>
      </c>
      <c r="D7409" s="711" t="s">
        <v>5884</v>
      </c>
      <c r="E7409" s="713">
        <v>117.27</v>
      </c>
    </row>
    <row r="7410" spans="1:5">
      <c r="A7410" s="712">
        <v>90780</v>
      </c>
      <c r="B7410" s="711" t="s">
        <v>5619</v>
      </c>
      <c r="C7410" s="711" t="s">
        <v>84</v>
      </c>
      <c r="D7410" s="711" t="s">
        <v>5884</v>
      </c>
      <c r="E7410" s="713">
        <v>24.02</v>
      </c>
    </row>
    <row r="7411" spans="1:5">
      <c r="A7411" s="712">
        <v>90781</v>
      </c>
      <c r="B7411" s="711" t="s">
        <v>122</v>
      </c>
      <c r="C7411" s="711" t="s">
        <v>84</v>
      </c>
      <c r="D7411" s="711" t="s">
        <v>5942</v>
      </c>
      <c r="E7411" s="713">
        <v>15.8</v>
      </c>
    </row>
    <row r="7412" spans="1:5">
      <c r="A7412" s="712">
        <v>91677</v>
      </c>
      <c r="B7412" s="711" t="s">
        <v>5620</v>
      </c>
      <c r="C7412" s="711" t="s">
        <v>84</v>
      </c>
      <c r="D7412" s="711" t="s">
        <v>5884</v>
      </c>
      <c r="E7412" s="713">
        <v>89.92</v>
      </c>
    </row>
    <row r="7413" spans="1:5">
      <c r="A7413" s="712">
        <v>91678</v>
      </c>
      <c r="B7413" s="711" t="s">
        <v>5621</v>
      </c>
      <c r="C7413" s="711" t="s">
        <v>84</v>
      </c>
      <c r="D7413" s="711" t="s">
        <v>5884</v>
      </c>
      <c r="E7413" s="713">
        <v>83.29</v>
      </c>
    </row>
    <row r="7414" spans="1:5">
      <c r="A7414" s="712">
        <v>93558</v>
      </c>
      <c r="B7414" s="711" t="s">
        <v>860</v>
      </c>
      <c r="C7414" s="711" t="s">
        <v>579</v>
      </c>
      <c r="D7414" s="711" t="s">
        <v>5884</v>
      </c>
      <c r="E7414" s="714">
        <v>3121.8</v>
      </c>
    </row>
    <row r="7415" spans="1:5">
      <c r="A7415" s="712">
        <v>93559</v>
      </c>
      <c r="B7415" s="711" t="s">
        <v>121</v>
      </c>
      <c r="C7415" s="711" t="s">
        <v>579</v>
      </c>
      <c r="D7415" s="711" t="s">
        <v>5884</v>
      </c>
      <c r="E7415" s="714">
        <v>4354.1400000000003</v>
      </c>
    </row>
    <row r="7416" spans="1:5">
      <c r="A7416" s="712">
        <v>93560</v>
      </c>
      <c r="B7416" s="711" t="s">
        <v>5616</v>
      </c>
      <c r="C7416" s="711" t="s">
        <v>579</v>
      </c>
      <c r="D7416" s="711" t="s">
        <v>5884</v>
      </c>
      <c r="E7416" s="714">
        <v>2157.25</v>
      </c>
    </row>
    <row r="7417" spans="1:5">
      <c r="A7417" s="712">
        <v>93561</v>
      </c>
      <c r="B7417" s="711" t="s">
        <v>5617</v>
      </c>
      <c r="C7417" s="711" t="s">
        <v>579</v>
      </c>
      <c r="D7417" s="711" t="s">
        <v>5884</v>
      </c>
      <c r="E7417" s="714">
        <v>3915.54</v>
      </c>
    </row>
    <row r="7418" spans="1:5">
      <c r="A7418" s="712">
        <v>93562</v>
      </c>
      <c r="B7418" s="711" t="s">
        <v>5615</v>
      </c>
      <c r="C7418" s="711" t="s">
        <v>579</v>
      </c>
      <c r="D7418" s="711" t="s">
        <v>5884</v>
      </c>
      <c r="E7418" s="714">
        <v>4635.18</v>
      </c>
    </row>
    <row r="7419" spans="1:5">
      <c r="A7419" s="712">
        <v>93563</v>
      </c>
      <c r="B7419" s="711" t="s">
        <v>5611</v>
      </c>
      <c r="C7419" s="711" t="s">
        <v>579</v>
      </c>
      <c r="D7419" s="711" t="s">
        <v>5884</v>
      </c>
      <c r="E7419" s="714">
        <v>4247.38</v>
      </c>
    </row>
    <row r="7420" spans="1:5">
      <c r="A7420" s="712">
        <v>93564</v>
      </c>
      <c r="B7420" s="711" t="s">
        <v>612</v>
      </c>
      <c r="C7420" s="711" t="s">
        <v>579</v>
      </c>
      <c r="D7420" s="711" t="s">
        <v>5884</v>
      </c>
      <c r="E7420" s="714">
        <v>5098.76</v>
      </c>
    </row>
    <row r="7421" spans="1:5">
      <c r="A7421" s="712">
        <v>93565</v>
      </c>
      <c r="B7421" s="711" t="s">
        <v>65</v>
      </c>
      <c r="C7421" s="711" t="s">
        <v>579</v>
      </c>
      <c r="D7421" s="711" t="s">
        <v>5884</v>
      </c>
      <c r="E7421" s="714">
        <v>13480.55</v>
      </c>
    </row>
    <row r="7422" spans="1:5">
      <c r="A7422" s="712">
        <v>93566</v>
      </c>
      <c r="B7422" s="711" t="s">
        <v>674</v>
      </c>
      <c r="C7422" s="711" t="s">
        <v>579</v>
      </c>
      <c r="D7422" s="711" t="s">
        <v>5884</v>
      </c>
      <c r="E7422" s="714">
        <v>3595.02</v>
      </c>
    </row>
    <row r="7423" spans="1:5">
      <c r="A7423" s="712">
        <v>93567</v>
      </c>
      <c r="B7423" s="711" t="s">
        <v>124</v>
      </c>
      <c r="C7423" s="711" t="s">
        <v>579</v>
      </c>
      <c r="D7423" s="711" t="s">
        <v>5884</v>
      </c>
      <c r="E7423" s="714">
        <v>15313.29</v>
      </c>
    </row>
    <row r="7424" spans="1:5">
      <c r="A7424" s="712">
        <v>93568</v>
      </c>
      <c r="B7424" s="711" t="s">
        <v>125</v>
      </c>
      <c r="C7424" s="711" t="s">
        <v>579</v>
      </c>
      <c r="D7424" s="711" t="s">
        <v>5884</v>
      </c>
      <c r="E7424" s="714">
        <v>20852.25</v>
      </c>
    </row>
    <row r="7425" spans="1:5">
      <c r="A7425" s="712">
        <v>93569</v>
      </c>
      <c r="B7425" s="711" t="s">
        <v>5622</v>
      </c>
      <c r="C7425" s="711" t="s">
        <v>579</v>
      </c>
      <c r="D7425" s="711" t="s">
        <v>5884</v>
      </c>
      <c r="E7425" s="714">
        <v>9960.32</v>
      </c>
    </row>
    <row r="7426" spans="1:5">
      <c r="A7426" s="712">
        <v>93570</v>
      </c>
      <c r="B7426" s="711" t="s">
        <v>5623</v>
      </c>
      <c r="C7426" s="711" t="s">
        <v>579</v>
      </c>
      <c r="D7426" s="711" t="s">
        <v>5884</v>
      </c>
      <c r="E7426" s="714">
        <v>14055.48</v>
      </c>
    </row>
    <row r="7427" spans="1:5">
      <c r="A7427" s="712">
        <v>93571</v>
      </c>
      <c r="B7427" s="711" t="s">
        <v>5624</v>
      </c>
      <c r="C7427" s="711" t="s">
        <v>579</v>
      </c>
      <c r="D7427" s="711" t="s">
        <v>5884</v>
      </c>
      <c r="E7427" s="714">
        <v>18511.830000000002</v>
      </c>
    </row>
    <row r="7428" spans="1:5">
      <c r="A7428" s="712">
        <v>93572</v>
      </c>
      <c r="B7428" s="711" t="s">
        <v>67</v>
      </c>
      <c r="C7428" s="711" t="s">
        <v>579</v>
      </c>
      <c r="D7428" s="711" t="s">
        <v>5884</v>
      </c>
      <c r="E7428" s="714">
        <v>2925.99</v>
      </c>
    </row>
    <row r="7429" spans="1:5">
      <c r="A7429" s="712">
        <v>94295</v>
      </c>
      <c r="B7429" s="711" t="s">
        <v>5619</v>
      </c>
      <c r="C7429" s="711" t="s">
        <v>579</v>
      </c>
      <c r="D7429" s="711" t="s">
        <v>5884</v>
      </c>
      <c r="E7429" s="714">
        <v>4281.9399999999996</v>
      </c>
    </row>
    <row r="7430" spans="1:5">
      <c r="A7430" s="712">
        <v>94296</v>
      </c>
      <c r="B7430" s="711" t="s">
        <v>122</v>
      </c>
      <c r="C7430" s="711" t="s">
        <v>579</v>
      </c>
      <c r="D7430" s="711" t="s">
        <v>5884</v>
      </c>
      <c r="E7430" s="714">
        <v>2824.44</v>
      </c>
    </row>
    <row r="7431" spans="1:5">
      <c r="A7431" s="712">
        <v>95308</v>
      </c>
      <c r="B7431" s="711" t="s">
        <v>5625</v>
      </c>
      <c r="C7431" s="711" t="s">
        <v>84</v>
      </c>
      <c r="D7431" s="711" t="s">
        <v>5884</v>
      </c>
      <c r="E7431" s="713">
        <v>0.08</v>
      </c>
    </row>
    <row r="7432" spans="1:5">
      <c r="A7432" s="712">
        <v>95309</v>
      </c>
      <c r="B7432" s="711" t="s">
        <v>5626</v>
      </c>
      <c r="C7432" s="711" t="s">
        <v>84</v>
      </c>
      <c r="D7432" s="711" t="s">
        <v>5884</v>
      </c>
      <c r="E7432" s="713">
        <v>0.12</v>
      </c>
    </row>
    <row r="7433" spans="1:5">
      <c r="A7433" s="712">
        <v>95310</v>
      </c>
      <c r="B7433" s="711" t="s">
        <v>5627</v>
      </c>
      <c r="C7433" s="711" t="s">
        <v>84</v>
      </c>
      <c r="D7433" s="711" t="s">
        <v>5884</v>
      </c>
      <c r="E7433" s="713">
        <v>0.06</v>
      </c>
    </row>
    <row r="7434" spans="1:5">
      <c r="A7434" s="712">
        <v>95311</v>
      </c>
      <c r="B7434" s="711" t="s">
        <v>5628</v>
      </c>
      <c r="C7434" s="711" t="s">
        <v>84</v>
      </c>
      <c r="D7434" s="711" t="s">
        <v>5884</v>
      </c>
      <c r="E7434" s="713">
        <v>0.08</v>
      </c>
    </row>
    <row r="7435" spans="1:5">
      <c r="A7435" s="712">
        <v>95312</v>
      </c>
      <c r="B7435" s="711" t="s">
        <v>5629</v>
      </c>
      <c r="C7435" s="711" t="s">
        <v>84</v>
      </c>
      <c r="D7435" s="711" t="s">
        <v>5884</v>
      </c>
      <c r="E7435" s="713">
        <v>0.09</v>
      </c>
    </row>
    <row r="7436" spans="1:5">
      <c r="A7436" s="712">
        <v>95313</v>
      </c>
      <c r="B7436" s="711" t="s">
        <v>5630</v>
      </c>
      <c r="C7436" s="711" t="s">
        <v>84</v>
      </c>
      <c r="D7436" s="711" t="s">
        <v>5884</v>
      </c>
      <c r="E7436" s="713">
        <v>0.1</v>
      </c>
    </row>
    <row r="7437" spans="1:5">
      <c r="A7437" s="712">
        <v>95314</v>
      </c>
      <c r="B7437" s="711" t="s">
        <v>5631</v>
      </c>
      <c r="C7437" s="711" t="s">
        <v>84</v>
      </c>
      <c r="D7437" s="711" t="s">
        <v>5884</v>
      </c>
      <c r="E7437" s="713">
        <v>0.11</v>
      </c>
    </row>
    <row r="7438" spans="1:5">
      <c r="A7438" s="712">
        <v>95315</v>
      </c>
      <c r="B7438" s="711" t="s">
        <v>5632</v>
      </c>
      <c r="C7438" s="711" t="s">
        <v>84</v>
      </c>
      <c r="D7438" s="711" t="s">
        <v>5884</v>
      </c>
      <c r="E7438" s="713">
        <v>0.11</v>
      </c>
    </row>
    <row r="7439" spans="1:5">
      <c r="A7439" s="712">
        <v>95316</v>
      </c>
      <c r="B7439" s="711" t="s">
        <v>5633</v>
      </c>
      <c r="C7439" s="711" t="s">
        <v>84</v>
      </c>
      <c r="D7439" s="711" t="s">
        <v>5884</v>
      </c>
      <c r="E7439" s="713">
        <v>0.27</v>
      </c>
    </row>
    <row r="7440" spans="1:5">
      <c r="A7440" s="712">
        <v>95317</v>
      </c>
      <c r="B7440" s="711" t="s">
        <v>5634</v>
      </c>
      <c r="C7440" s="711" t="s">
        <v>84</v>
      </c>
      <c r="D7440" s="711" t="s">
        <v>5884</v>
      </c>
      <c r="E7440" s="713">
        <v>0.13</v>
      </c>
    </row>
    <row r="7441" spans="1:5">
      <c r="A7441" s="712">
        <v>95318</v>
      </c>
      <c r="B7441" s="711" t="s">
        <v>831</v>
      </c>
      <c r="C7441" s="711" t="s">
        <v>84</v>
      </c>
      <c r="D7441" s="711" t="s">
        <v>5884</v>
      </c>
      <c r="E7441" s="713">
        <v>0.14000000000000001</v>
      </c>
    </row>
    <row r="7442" spans="1:5">
      <c r="A7442" s="712">
        <v>95319</v>
      </c>
      <c r="B7442" s="711" t="s">
        <v>5635</v>
      </c>
      <c r="C7442" s="711" t="s">
        <v>84</v>
      </c>
      <c r="D7442" s="711" t="s">
        <v>5884</v>
      </c>
      <c r="E7442" s="713">
        <v>7.0000000000000007E-2</v>
      </c>
    </row>
    <row r="7443" spans="1:5">
      <c r="A7443" s="712">
        <v>95320</v>
      </c>
      <c r="B7443" s="711" t="s">
        <v>5636</v>
      </c>
      <c r="C7443" s="711" t="s">
        <v>84</v>
      </c>
      <c r="D7443" s="711" t="s">
        <v>5884</v>
      </c>
      <c r="E7443" s="713">
        <v>0.08</v>
      </c>
    </row>
    <row r="7444" spans="1:5">
      <c r="A7444" s="712">
        <v>95321</v>
      </c>
      <c r="B7444" s="711" t="s">
        <v>5637</v>
      </c>
      <c r="C7444" s="711" t="s">
        <v>84</v>
      </c>
      <c r="D7444" s="711" t="s">
        <v>5884</v>
      </c>
      <c r="E7444" s="713">
        <v>0.08</v>
      </c>
    </row>
    <row r="7445" spans="1:5">
      <c r="A7445" s="712">
        <v>95322</v>
      </c>
      <c r="B7445" s="711" t="s">
        <v>5638</v>
      </c>
      <c r="C7445" s="711" t="s">
        <v>84</v>
      </c>
      <c r="D7445" s="711" t="s">
        <v>5884</v>
      </c>
      <c r="E7445" s="713">
        <v>0.03</v>
      </c>
    </row>
    <row r="7446" spans="1:5">
      <c r="A7446" s="712">
        <v>95323</v>
      </c>
      <c r="B7446" s="711" t="s">
        <v>5639</v>
      </c>
      <c r="C7446" s="711" t="s">
        <v>84</v>
      </c>
      <c r="D7446" s="711" t="s">
        <v>5884</v>
      </c>
      <c r="E7446" s="713">
        <v>0.17</v>
      </c>
    </row>
    <row r="7447" spans="1:5">
      <c r="A7447" s="712">
        <v>95324</v>
      </c>
      <c r="B7447" s="711" t="s">
        <v>5640</v>
      </c>
      <c r="C7447" s="711" t="s">
        <v>84</v>
      </c>
      <c r="D7447" s="711" t="s">
        <v>5884</v>
      </c>
      <c r="E7447" s="713">
        <v>0.15</v>
      </c>
    </row>
    <row r="7448" spans="1:5">
      <c r="A7448" s="712">
        <v>95325</v>
      </c>
      <c r="B7448" s="711" t="s">
        <v>5641</v>
      </c>
      <c r="C7448" s="711" t="s">
        <v>84</v>
      </c>
      <c r="D7448" s="711" t="s">
        <v>5884</v>
      </c>
      <c r="E7448" s="713">
        <v>0.13</v>
      </c>
    </row>
    <row r="7449" spans="1:5">
      <c r="A7449" s="712">
        <v>95326</v>
      </c>
      <c r="B7449" s="711" t="s">
        <v>5642</v>
      </c>
      <c r="C7449" s="711" t="s">
        <v>84</v>
      </c>
      <c r="D7449" s="711" t="s">
        <v>5884</v>
      </c>
      <c r="E7449" s="713">
        <v>0.06</v>
      </c>
    </row>
    <row r="7450" spans="1:5">
      <c r="A7450" s="712">
        <v>95327</v>
      </c>
      <c r="B7450" s="711" t="s">
        <v>5643</v>
      </c>
      <c r="C7450" s="711" t="s">
        <v>84</v>
      </c>
      <c r="D7450" s="711" t="s">
        <v>5884</v>
      </c>
      <c r="E7450" s="713">
        <v>0.18</v>
      </c>
    </row>
    <row r="7451" spans="1:5">
      <c r="A7451" s="712">
        <v>95328</v>
      </c>
      <c r="B7451" s="711" t="s">
        <v>5644</v>
      </c>
      <c r="C7451" s="711" t="s">
        <v>84</v>
      </c>
      <c r="D7451" s="711" t="s">
        <v>5884</v>
      </c>
      <c r="E7451" s="713">
        <v>0.11</v>
      </c>
    </row>
    <row r="7452" spans="1:5">
      <c r="A7452" s="712">
        <v>95329</v>
      </c>
      <c r="B7452" s="711" t="s">
        <v>5645</v>
      </c>
      <c r="C7452" s="711" t="s">
        <v>84</v>
      </c>
      <c r="D7452" s="711" t="s">
        <v>5884</v>
      </c>
      <c r="E7452" s="713">
        <v>0.15</v>
      </c>
    </row>
    <row r="7453" spans="1:5">
      <c r="A7453" s="712">
        <v>95330</v>
      </c>
      <c r="B7453" s="711" t="s">
        <v>5646</v>
      </c>
      <c r="C7453" s="711" t="s">
        <v>84</v>
      </c>
      <c r="D7453" s="711" t="s">
        <v>5942</v>
      </c>
      <c r="E7453" s="713">
        <v>0.11</v>
      </c>
    </row>
    <row r="7454" spans="1:5">
      <c r="A7454" s="712">
        <v>95331</v>
      </c>
      <c r="B7454" s="711" t="s">
        <v>5647</v>
      </c>
      <c r="C7454" s="711" t="s">
        <v>84</v>
      </c>
      <c r="D7454" s="711" t="s">
        <v>5884</v>
      </c>
      <c r="E7454" s="713">
        <v>7.0000000000000007E-2</v>
      </c>
    </row>
    <row r="7455" spans="1:5">
      <c r="A7455" s="712">
        <v>95332</v>
      </c>
      <c r="B7455" s="711" t="s">
        <v>5648</v>
      </c>
      <c r="C7455" s="711" t="s">
        <v>84</v>
      </c>
      <c r="D7455" s="711" t="s">
        <v>5942</v>
      </c>
      <c r="E7455" s="713">
        <v>0.38</v>
      </c>
    </row>
    <row r="7456" spans="1:5">
      <c r="A7456" s="712">
        <v>95333</v>
      </c>
      <c r="B7456" s="711" t="s">
        <v>5649</v>
      </c>
      <c r="C7456" s="711" t="s">
        <v>84</v>
      </c>
      <c r="D7456" s="711" t="s">
        <v>5884</v>
      </c>
      <c r="E7456" s="713">
        <v>0.38</v>
      </c>
    </row>
    <row r="7457" spans="1:5">
      <c r="A7457" s="712">
        <v>95334</v>
      </c>
      <c r="B7457" s="711" t="s">
        <v>5650</v>
      </c>
      <c r="C7457" s="711" t="s">
        <v>84</v>
      </c>
      <c r="D7457" s="711" t="s">
        <v>5884</v>
      </c>
      <c r="E7457" s="713">
        <v>0.47</v>
      </c>
    </row>
    <row r="7458" spans="1:5">
      <c r="A7458" s="712">
        <v>95335</v>
      </c>
      <c r="B7458" s="711" t="s">
        <v>5651</v>
      </c>
      <c r="C7458" s="711" t="s">
        <v>84</v>
      </c>
      <c r="D7458" s="711" t="s">
        <v>5942</v>
      </c>
      <c r="E7458" s="713">
        <v>0.18</v>
      </c>
    </row>
    <row r="7459" spans="1:5">
      <c r="A7459" s="712">
        <v>95336</v>
      </c>
      <c r="B7459" s="711" t="s">
        <v>5652</v>
      </c>
      <c r="C7459" s="711" t="s">
        <v>84</v>
      </c>
      <c r="D7459" s="711" t="s">
        <v>5884</v>
      </c>
      <c r="E7459" s="713">
        <v>0.12</v>
      </c>
    </row>
    <row r="7460" spans="1:5">
      <c r="A7460" s="712">
        <v>95337</v>
      </c>
      <c r="B7460" s="711" t="s">
        <v>5653</v>
      </c>
      <c r="C7460" s="711" t="s">
        <v>84</v>
      </c>
      <c r="D7460" s="711" t="s">
        <v>5884</v>
      </c>
      <c r="E7460" s="713">
        <v>0.11</v>
      </c>
    </row>
    <row r="7461" spans="1:5">
      <c r="A7461" s="712">
        <v>95338</v>
      </c>
      <c r="B7461" s="711" t="s">
        <v>5654</v>
      </c>
      <c r="C7461" s="711" t="s">
        <v>84</v>
      </c>
      <c r="D7461" s="711" t="s">
        <v>5884</v>
      </c>
      <c r="E7461" s="713">
        <v>0.21</v>
      </c>
    </row>
    <row r="7462" spans="1:5">
      <c r="A7462" s="712">
        <v>95339</v>
      </c>
      <c r="B7462" s="711" t="s">
        <v>5655</v>
      </c>
      <c r="C7462" s="711" t="s">
        <v>84</v>
      </c>
      <c r="D7462" s="711" t="s">
        <v>5884</v>
      </c>
      <c r="E7462" s="713">
        <v>0.17</v>
      </c>
    </row>
    <row r="7463" spans="1:5">
      <c r="A7463" s="712">
        <v>95340</v>
      </c>
      <c r="B7463" s="711" t="s">
        <v>5656</v>
      </c>
      <c r="C7463" s="711" t="s">
        <v>84</v>
      </c>
      <c r="D7463" s="711" t="s">
        <v>5884</v>
      </c>
      <c r="E7463" s="713">
        <v>0.15</v>
      </c>
    </row>
    <row r="7464" spans="1:5">
      <c r="A7464" s="712">
        <v>95341</v>
      </c>
      <c r="B7464" s="711" t="s">
        <v>5657</v>
      </c>
      <c r="C7464" s="711" t="s">
        <v>84</v>
      </c>
      <c r="D7464" s="711" t="s">
        <v>5884</v>
      </c>
      <c r="E7464" s="713">
        <v>0.11</v>
      </c>
    </row>
    <row r="7465" spans="1:5">
      <c r="A7465" s="712">
        <v>95342</v>
      </c>
      <c r="B7465" s="711" t="s">
        <v>5658</v>
      </c>
      <c r="C7465" s="711" t="s">
        <v>84</v>
      </c>
      <c r="D7465" s="711" t="s">
        <v>5884</v>
      </c>
      <c r="E7465" s="713">
        <v>0.09</v>
      </c>
    </row>
    <row r="7466" spans="1:5">
      <c r="A7466" s="712">
        <v>95343</v>
      </c>
      <c r="B7466" s="711" t="s">
        <v>5659</v>
      </c>
      <c r="C7466" s="711" t="s">
        <v>84</v>
      </c>
      <c r="D7466" s="711" t="s">
        <v>5884</v>
      </c>
      <c r="E7466" s="713">
        <v>0.11</v>
      </c>
    </row>
    <row r="7467" spans="1:5">
      <c r="A7467" s="712">
        <v>95344</v>
      </c>
      <c r="B7467" s="711" t="s">
        <v>5660</v>
      </c>
      <c r="C7467" s="711" t="s">
        <v>84</v>
      </c>
      <c r="D7467" s="711" t="s">
        <v>5884</v>
      </c>
      <c r="E7467" s="713">
        <v>0.08</v>
      </c>
    </row>
    <row r="7468" spans="1:5">
      <c r="A7468" s="712">
        <v>95345</v>
      </c>
      <c r="B7468" s="711" t="s">
        <v>5661</v>
      </c>
      <c r="C7468" s="711" t="s">
        <v>84</v>
      </c>
      <c r="D7468" s="711" t="s">
        <v>5884</v>
      </c>
      <c r="E7468" s="713">
        <v>0.33</v>
      </c>
    </row>
    <row r="7469" spans="1:5">
      <c r="A7469" s="712">
        <v>95346</v>
      </c>
      <c r="B7469" s="711" t="s">
        <v>5662</v>
      </c>
      <c r="C7469" s="711" t="s">
        <v>84</v>
      </c>
      <c r="D7469" s="711" t="s">
        <v>5884</v>
      </c>
      <c r="E7469" s="713">
        <v>0.04</v>
      </c>
    </row>
    <row r="7470" spans="1:5">
      <c r="A7470" s="712">
        <v>95347</v>
      </c>
      <c r="B7470" s="711" t="s">
        <v>5663</v>
      </c>
      <c r="C7470" s="711" t="s">
        <v>84</v>
      </c>
      <c r="D7470" s="711" t="s">
        <v>5884</v>
      </c>
      <c r="E7470" s="713">
        <v>0.04</v>
      </c>
    </row>
    <row r="7471" spans="1:5">
      <c r="A7471" s="712">
        <v>95348</v>
      </c>
      <c r="B7471" s="711" t="s">
        <v>5664</v>
      </c>
      <c r="C7471" s="711" t="s">
        <v>84</v>
      </c>
      <c r="D7471" s="711" t="s">
        <v>5884</v>
      </c>
      <c r="E7471" s="713">
        <v>0.05</v>
      </c>
    </row>
    <row r="7472" spans="1:5">
      <c r="A7472" s="712">
        <v>95349</v>
      </c>
      <c r="B7472" s="711" t="s">
        <v>5665</v>
      </c>
      <c r="C7472" s="711" t="s">
        <v>84</v>
      </c>
      <c r="D7472" s="711" t="s">
        <v>5884</v>
      </c>
      <c r="E7472" s="713">
        <v>0.03</v>
      </c>
    </row>
    <row r="7473" spans="1:5">
      <c r="A7473" s="712">
        <v>95350</v>
      </c>
      <c r="B7473" s="711" t="s">
        <v>5666</v>
      </c>
      <c r="C7473" s="711" t="s">
        <v>84</v>
      </c>
      <c r="D7473" s="711" t="s">
        <v>5884</v>
      </c>
      <c r="E7473" s="713">
        <v>0.03</v>
      </c>
    </row>
    <row r="7474" spans="1:5">
      <c r="A7474" s="712">
        <v>95351</v>
      </c>
      <c r="B7474" s="711" t="s">
        <v>5667</v>
      </c>
      <c r="C7474" s="711" t="s">
        <v>84</v>
      </c>
      <c r="D7474" s="711" t="s">
        <v>5884</v>
      </c>
      <c r="E7474" s="713">
        <v>0.12</v>
      </c>
    </row>
    <row r="7475" spans="1:5">
      <c r="A7475" s="712">
        <v>95352</v>
      </c>
      <c r="B7475" s="711" t="s">
        <v>5668</v>
      </c>
      <c r="C7475" s="711" t="s">
        <v>84</v>
      </c>
      <c r="D7475" s="711" t="s">
        <v>5884</v>
      </c>
      <c r="E7475" s="713">
        <v>0.04</v>
      </c>
    </row>
    <row r="7476" spans="1:5">
      <c r="A7476" s="712">
        <v>95354</v>
      </c>
      <c r="B7476" s="711" t="s">
        <v>5669</v>
      </c>
      <c r="C7476" s="711" t="s">
        <v>84</v>
      </c>
      <c r="D7476" s="711" t="s">
        <v>5884</v>
      </c>
      <c r="E7476" s="713">
        <v>0.06</v>
      </c>
    </row>
    <row r="7477" spans="1:5">
      <c r="A7477" s="712">
        <v>95355</v>
      </c>
      <c r="B7477" s="711" t="s">
        <v>5670</v>
      </c>
      <c r="C7477" s="711" t="s">
        <v>84</v>
      </c>
      <c r="D7477" s="711" t="s">
        <v>5884</v>
      </c>
      <c r="E7477" s="713">
        <v>0.06</v>
      </c>
    </row>
    <row r="7478" spans="1:5">
      <c r="A7478" s="712">
        <v>95356</v>
      </c>
      <c r="B7478" s="711" t="s">
        <v>5671</v>
      </c>
      <c r="C7478" s="711" t="s">
        <v>84</v>
      </c>
      <c r="D7478" s="711" t="s">
        <v>5884</v>
      </c>
      <c r="E7478" s="713">
        <v>7.0000000000000007E-2</v>
      </c>
    </row>
    <row r="7479" spans="1:5">
      <c r="A7479" s="712">
        <v>95357</v>
      </c>
      <c r="B7479" s="711" t="s">
        <v>5672</v>
      </c>
      <c r="C7479" s="711" t="s">
        <v>84</v>
      </c>
      <c r="D7479" s="711" t="s">
        <v>5942</v>
      </c>
      <c r="E7479" s="713">
        <v>0.11</v>
      </c>
    </row>
    <row r="7480" spans="1:5">
      <c r="A7480" s="712">
        <v>95358</v>
      </c>
      <c r="B7480" s="711" t="s">
        <v>5673</v>
      </c>
      <c r="C7480" s="711" t="s">
        <v>84</v>
      </c>
      <c r="D7480" s="711" t="s">
        <v>5884</v>
      </c>
      <c r="E7480" s="713">
        <v>0.12</v>
      </c>
    </row>
    <row r="7481" spans="1:5">
      <c r="A7481" s="712">
        <v>95359</v>
      </c>
      <c r="B7481" s="711" t="s">
        <v>5674</v>
      </c>
      <c r="C7481" s="711" t="s">
        <v>84</v>
      </c>
      <c r="D7481" s="711" t="s">
        <v>5884</v>
      </c>
      <c r="E7481" s="713">
        <v>0.12</v>
      </c>
    </row>
    <row r="7482" spans="1:5">
      <c r="A7482" s="712">
        <v>95360</v>
      </c>
      <c r="B7482" s="711" t="s">
        <v>5675</v>
      </c>
      <c r="C7482" s="711" t="s">
        <v>84</v>
      </c>
      <c r="D7482" s="711" t="s">
        <v>5884</v>
      </c>
      <c r="E7482" s="713">
        <v>0.09</v>
      </c>
    </row>
    <row r="7483" spans="1:5">
      <c r="A7483" s="712">
        <v>95361</v>
      </c>
      <c r="B7483" s="711" t="s">
        <v>5676</v>
      </c>
      <c r="C7483" s="711" t="s">
        <v>84</v>
      </c>
      <c r="D7483" s="711" t="s">
        <v>5884</v>
      </c>
      <c r="E7483" s="713">
        <v>0.06</v>
      </c>
    </row>
    <row r="7484" spans="1:5">
      <c r="A7484" s="712">
        <v>95362</v>
      </c>
      <c r="B7484" s="711" t="s">
        <v>5677</v>
      </c>
      <c r="C7484" s="711" t="s">
        <v>84</v>
      </c>
      <c r="D7484" s="711" t="s">
        <v>5884</v>
      </c>
      <c r="E7484" s="713">
        <v>7.0000000000000007E-2</v>
      </c>
    </row>
    <row r="7485" spans="1:5">
      <c r="A7485" s="712">
        <v>95363</v>
      </c>
      <c r="B7485" s="711" t="s">
        <v>5678</v>
      </c>
      <c r="C7485" s="711" t="s">
        <v>84</v>
      </c>
      <c r="D7485" s="711" t="s">
        <v>5884</v>
      </c>
      <c r="E7485" s="713">
        <v>0.09</v>
      </c>
    </row>
    <row r="7486" spans="1:5">
      <c r="A7486" s="712">
        <v>95364</v>
      </c>
      <c r="B7486" s="711" t="s">
        <v>5679</v>
      </c>
      <c r="C7486" s="711" t="s">
        <v>84</v>
      </c>
      <c r="D7486" s="711" t="s">
        <v>5884</v>
      </c>
      <c r="E7486" s="713">
        <v>7.0000000000000007E-2</v>
      </c>
    </row>
    <row r="7487" spans="1:5">
      <c r="A7487" s="712">
        <v>95365</v>
      </c>
      <c r="B7487" s="711" t="s">
        <v>5680</v>
      </c>
      <c r="C7487" s="711" t="s">
        <v>84</v>
      </c>
      <c r="D7487" s="711" t="s">
        <v>5884</v>
      </c>
      <c r="E7487" s="713">
        <v>0.08</v>
      </c>
    </row>
    <row r="7488" spans="1:5">
      <c r="A7488" s="712">
        <v>95366</v>
      </c>
      <c r="B7488" s="711" t="s">
        <v>5681</v>
      </c>
      <c r="C7488" s="711" t="s">
        <v>84</v>
      </c>
      <c r="D7488" s="711" t="s">
        <v>5884</v>
      </c>
      <c r="E7488" s="713">
        <v>0.06</v>
      </c>
    </row>
    <row r="7489" spans="1:5">
      <c r="A7489" s="712">
        <v>95367</v>
      </c>
      <c r="B7489" s="711" t="s">
        <v>5682</v>
      </c>
      <c r="C7489" s="711" t="s">
        <v>84</v>
      </c>
      <c r="D7489" s="711" t="s">
        <v>5884</v>
      </c>
      <c r="E7489" s="713">
        <v>7.0000000000000007E-2</v>
      </c>
    </row>
    <row r="7490" spans="1:5">
      <c r="A7490" s="712">
        <v>95368</v>
      </c>
      <c r="B7490" s="711" t="s">
        <v>5683</v>
      </c>
      <c r="C7490" s="711" t="s">
        <v>84</v>
      </c>
      <c r="D7490" s="711" t="s">
        <v>5884</v>
      </c>
      <c r="E7490" s="713">
        <v>0.1</v>
      </c>
    </row>
    <row r="7491" spans="1:5">
      <c r="A7491" s="712">
        <v>95369</v>
      </c>
      <c r="B7491" s="711" t="s">
        <v>5684</v>
      </c>
      <c r="C7491" s="711" t="s">
        <v>84</v>
      </c>
      <c r="D7491" s="711" t="s">
        <v>5884</v>
      </c>
      <c r="E7491" s="713">
        <v>7.0000000000000007E-2</v>
      </c>
    </row>
    <row r="7492" spans="1:5">
      <c r="A7492" s="712">
        <v>95370</v>
      </c>
      <c r="B7492" s="711" t="s">
        <v>5685</v>
      </c>
      <c r="C7492" s="711" t="s">
        <v>84</v>
      </c>
      <c r="D7492" s="711" t="s">
        <v>5884</v>
      </c>
      <c r="E7492" s="713">
        <v>0.16</v>
      </c>
    </row>
    <row r="7493" spans="1:5">
      <c r="A7493" s="712">
        <v>95371</v>
      </c>
      <c r="B7493" s="711" t="s">
        <v>5686</v>
      </c>
      <c r="C7493" s="711" t="s">
        <v>84</v>
      </c>
      <c r="D7493" s="711" t="s">
        <v>5942</v>
      </c>
      <c r="E7493" s="713">
        <v>0.21</v>
      </c>
    </row>
    <row r="7494" spans="1:5">
      <c r="A7494" s="712">
        <v>95372</v>
      </c>
      <c r="B7494" s="711" t="s">
        <v>5687</v>
      </c>
      <c r="C7494" s="711" t="s">
        <v>84</v>
      </c>
      <c r="D7494" s="711" t="s">
        <v>5942</v>
      </c>
      <c r="E7494" s="713">
        <v>0.15</v>
      </c>
    </row>
    <row r="7495" spans="1:5">
      <c r="A7495" s="712">
        <v>95373</v>
      </c>
      <c r="B7495" s="711" t="s">
        <v>5688</v>
      </c>
      <c r="C7495" s="711" t="s">
        <v>84</v>
      </c>
      <c r="D7495" s="711" t="s">
        <v>5884</v>
      </c>
      <c r="E7495" s="713">
        <v>0.16</v>
      </c>
    </row>
    <row r="7496" spans="1:5">
      <c r="A7496" s="712">
        <v>95374</v>
      </c>
      <c r="B7496" s="711" t="s">
        <v>5689</v>
      </c>
      <c r="C7496" s="711" t="s">
        <v>84</v>
      </c>
      <c r="D7496" s="711" t="s">
        <v>5884</v>
      </c>
      <c r="E7496" s="713">
        <v>0.16</v>
      </c>
    </row>
    <row r="7497" spans="1:5">
      <c r="A7497" s="712">
        <v>95375</v>
      </c>
      <c r="B7497" s="711" t="s">
        <v>5690</v>
      </c>
      <c r="C7497" s="711" t="s">
        <v>84</v>
      </c>
      <c r="D7497" s="711" t="s">
        <v>5884</v>
      </c>
      <c r="E7497" s="713">
        <v>0.14000000000000001</v>
      </c>
    </row>
    <row r="7498" spans="1:5">
      <c r="A7498" s="712">
        <v>95376</v>
      </c>
      <c r="B7498" s="711" t="s">
        <v>5691</v>
      </c>
      <c r="C7498" s="711" t="s">
        <v>84</v>
      </c>
      <c r="D7498" s="711" t="s">
        <v>5884</v>
      </c>
      <c r="E7498" s="713">
        <v>0.03</v>
      </c>
    </row>
    <row r="7499" spans="1:5">
      <c r="A7499" s="712">
        <v>95377</v>
      </c>
      <c r="B7499" s="711" t="s">
        <v>5692</v>
      </c>
      <c r="C7499" s="711" t="s">
        <v>84</v>
      </c>
      <c r="D7499" s="711" t="s">
        <v>5884</v>
      </c>
      <c r="E7499" s="713">
        <v>0.11</v>
      </c>
    </row>
    <row r="7500" spans="1:5">
      <c r="A7500" s="712">
        <v>95378</v>
      </c>
      <c r="B7500" s="711" t="s">
        <v>5693</v>
      </c>
      <c r="C7500" s="711" t="s">
        <v>84</v>
      </c>
      <c r="D7500" s="711" t="s">
        <v>5942</v>
      </c>
      <c r="E7500" s="713">
        <v>0.14000000000000001</v>
      </c>
    </row>
    <row r="7501" spans="1:5">
      <c r="A7501" s="712">
        <v>95379</v>
      </c>
      <c r="B7501" s="711" t="s">
        <v>5694</v>
      </c>
      <c r="C7501" s="711" t="s">
        <v>84</v>
      </c>
      <c r="D7501" s="711" t="s">
        <v>5942</v>
      </c>
      <c r="E7501" s="713">
        <v>0.11</v>
      </c>
    </row>
    <row r="7502" spans="1:5">
      <c r="A7502" s="712">
        <v>95380</v>
      </c>
      <c r="B7502" s="711" t="s">
        <v>5695</v>
      </c>
      <c r="C7502" s="711" t="s">
        <v>84</v>
      </c>
      <c r="D7502" s="711" t="s">
        <v>5884</v>
      </c>
      <c r="E7502" s="713">
        <v>0.13</v>
      </c>
    </row>
    <row r="7503" spans="1:5">
      <c r="A7503" s="712">
        <v>95382</v>
      </c>
      <c r="B7503" s="711" t="s">
        <v>5696</v>
      </c>
      <c r="C7503" s="711" t="s">
        <v>84</v>
      </c>
      <c r="D7503" s="711" t="s">
        <v>5884</v>
      </c>
      <c r="E7503" s="713">
        <v>0.14000000000000001</v>
      </c>
    </row>
    <row r="7504" spans="1:5">
      <c r="A7504" s="712">
        <v>95383</v>
      </c>
      <c r="B7504" s="711" t="s">
        <v>5697</v>
      </c>
      <c r="C7504" s="711" t="s">
        <v>84</v>
      </c>
      <c r="D7504" s="711" t="s">
        <v>5884</v>
      </c>
      <c r="E7504" s="713">
        <v>0.23</v>
      </c>
    </row>
    <row r="7505" spans="1:5">
      <c r="A7505" s="712">
        <v>95384</v>
      </c>
      <c r="B7505" s="711" t="s">
        <v>5698</v>
      </c>
      <c r="C7505" s="711" t="s">
        <v>84</v>
      </c>
      <c r="D7505" s="711" t="s">
        <v>5884</v>
      </c>
      <c r="E7505" s="713">
        <v>0.15</v>
      </c>
    </row>
    <row r="7506" spans="1:5">
      <c r="A7506" s="712">
        <v>95385</v>
      </c>
      <c r="B7506" s="711" t="s">
        <v>5699</v>
      </c>
      <c r="C7506" s="711" t="s">
        <v>84</v>
      </c>
      <c r="D7506" s="711" t="s">
        <v>5884</v>
      </c>
      <c r="E7506" s="713">
        <v>0.12</v>
      </c>
    </row>
    <row r="7507" spans="1:5">
      <c r="A7507" s="712">
        <v>95386</v>
      </c>
      <c r="B7507" s="711" t="s">
        <v>5700</v>
      </c>
      <c r="C7507" s="711" t="s">
        <v>84</v>
      </c>
      <c r="D7507" s="711" t="s">
        <v>5884</v>
      </c>
      <c r="E7507" s="713">
        <v>0.09</v>
      </c>
    </row>
    <row r="7508" spans="1:5">
      <c r="A7508" s="712">
        <v>95387</v>
      </c>
      <c r="B7508" s="711" t="s">
        <v>5701</v>
      </c>
      <c r="C7508" s="711" t="s">
        <v>84</v>
      </c>
      <c r="D7508" s="711" t="s">
        <v>5884</v>
      </c>
      <c r="E7508" s="713">
        <v>0.13</v>
      </c>
    </row>
    <row r="7509" spans="1:5">
      <c r="A7509" s="712">
        <v>95388</v>
      </c>
      <c r="B7509" s="711" t="s">
        <v>5702</v>
      </c>
      <c r="C7509" s="711" t="s">
        <v>84</v>
      </c>
      <c r="D7509" s="711" t="s">
        <v>5884</v>
      </c>
      <c r="E7509" s="713">
        <v>0.04</v>
      </c>
    </row>
    <row r="7510" spans="1:5">
      <c r="A7510" s="712">
        <v>95389</v>
      </c>
      <c r="B7510" s="711" t="s">
        <v>5703</v>
      </c>
      <c r="C7510" s="711" t="s">
        <v>84</v>
      </c>
      <c r="D7510" s="711" t="s">
        <v>5884</v>
      </c>
      <c r="E7510" s="713">
        <v>0.06</v>
      </c>
    </row>
    <row r="7511" spans="1:5">
      <c r="A7511" s="712">
        <v>95390</v>
      </c>
      <c r="B7511" s="711" t="s">
        <v>5704</v>
      </c>
      <c r="C7511" s="711" t="s">
        <v>84</v>
      </c>
      <c r="D7511" s="711" t="s">
        <v>5884</v>
      </c>
      <c r="E7511" s="713">
        <v>0.05</v>
      </c>
    </row>
    <row r="7512" spans="1:5">
      <c r="A7512" s="712">
        <v>95391</v>
      </c>
      <c r="B7512" s="711" t="s">
        <v>5705</v>
      </c>
      <c r="C7512" s="711" t="s">
        <v>84</v>
      </c>
      <c r="D7512" s="711" t="s">
        <v>5884</v>
      </c>
      <c r="E7512" s="713">
        <v>0.08</v>
      </c>
    </row>
    <row r="7513" spans="1:5">
      <c r="A7513" s="712">
        <v>95392</v>
      </c>
      <c r="B7513" s="711" t="s">
        <v>5706</v>
      </c>
      <c r="C7513" s="711" t="s">
        <v>84</v>
      </c>
      <c r="D7513" s="711" t="s">
        <v>5942</v>
      </c>
      <c r="E7513" s="713">
        <v>0.08</v>
      </c>
    </row>
    <row r="7514" spans="1:5">
      <c r="A7514" s="712">
        <v>95393</v>
      </c>
      <c r="B7514" s="711" t="s">
        <v>5707</v>
      </c>
      <c r="C7514" s="711" t="s">
        <v>84</v>
      </c>
      <c r="D7514" s="711" t="s">
        <v>5884</v>
      </c>
      <c r="E7514" s="713">
        <v>0.4</v>
      </c>
    </row>
    <row r="7515" spans="1:5">
      <c r="A7515" s="712">
        <v>95394</v>
      </c>
      <c r="B7515" s="711" t="s">
        <v>5708</v>
      </c>
      <c r="C7515" s="711" t="s">
        <v>84</v>
      </c>
      <c r="D7515" s="711" t="s">
        <v>5884</v>
      </c>
      <c r="E7515" s="713">
        <v>0.32</v>
      </c>
    </row>
    <row r="7516" spans="1:5">
      <c r="A7516" s="712">
        <v>95395</v>
      </c>
      <c r="B7516" s="711" t="s">
        <v>5709</v>
      </c>
      <c r="C7516" s="711" t="s">
        <v>84</v>
      </c>
      <c r="D7516" s="711" t="s">
        <v>5884</v>
      </c>
      <c r="E7516" s="713">
        <v>0.45</v>
      </c>
    </row>
    <row r="7517" spans="1:5">
      <c r="A7517" s="712">
        <v>95396</v>
      </c>
      <c r="B7517" s="711" t="s">
        <v>5710</v>
      </c>
      <c r="C7517" s="711" t="s">
        <v>84</v>
      </c>
      <c r="D7517" s="711" t="s">
        <v>5884</v>
      </c>
      <c r="E7517" s="713">
        <v>0.6</v>
      </c>
    </row>
    <row r="7518" spans="1:5">
      <c r="A7518" s="712">
        <v>95397</v>
      </c>
      <c r="B7518" s="711" t="s">
        <v>5711</v>
      </c>
      <c r="C7518" s="711" t="s">
        <v>84</v>
      </c>
      <c r="D7518" s="711" t="s">
        <v>5884</v>
      </c>
      <c r="E7518" s="713">
        <v>0.08</v>
      </c>
    </row>
    <row r="7519" spans="1:5">
      <c r="A7519" s="712">
        <v>95398</v>
      </c>
      <c r="B7519" s="711" t="s">
        <v>5712</v>
      </c>
      <c r="C7519" s="711" t="s">
        <v>84</v>
      </c>
      <c r="D7519" s="711" t="s">
        <v>5884</v>
      </c>
      <c r="E7519" s="713">
        <v>0.06</v>
      </c>
    </row>
    <row r="7520" spans="1:5">
      <c r="A7520" s="712">
        <v>95399</v>
      </c>
      <c r="B7520" s="711" t="s">
        <v>5713</v>
      </c>
      <c r="C7520" s="711" t="s">
        <v>84</v>
      </c>
      <c r="D7520" s="711" t="s">
        <v>5884</v>
      </c>
      <c r="E7520" s="713">
        <v>0.03</v>
      </c>
    </row>
    <row r="7521" spans="1:5">
      <c r="A7521" s="712">
        <v>95400</v>
      </c>
      <c r="B7521" s="711" t="s">
        <v>5714</v>
      </c>
      <c r="C7521" s="711" t="s">
        <v>84</v>
      </c>
      <c r="D7521" s="711" t="s">
        <v>5884</v>
      </c>
      <c r="E7521" s="713">
        <v>7.0000000000000007E-2</v>
      </c>
    </row>
    <row r="7522" spans="1:5">
      <c r="A7522" s="712">
        <v>95401</v>
      </c>
      <c r="B7522" s="711" t="s">
        <v>5715</v>
      </c>
      <c r="C7522" s="711" t="s">
        <v>84</v>
      </c>
      <c r="D7522" s="711" t="s">
        <v>5942</v>
      </c>
      <c r="E7522" s="713">
        <v>0.21</v>
      </c>
    </row>
    <row r="7523" spans="1:5">
      <c r="A7523" s="712">
        <v>95402</v>
      </c>
      <c r="B7523" s="711" t="s">
        <v>5716</v>
      </c>
      <c r="C7523" s="711" t="s">
        <v>84</v>
      </c>
      <c r="D7523" s="711" t="s">
        <v>5942</v>
      </c>
      <c r="E7523" s="713">
        <v>0.77</v>
      </c>
    </row>
    <row r="7524" spans="1:5">
      <c r="A7524" s="712">
        <v>95403</v>
      </c>
      <c r="B7524" s="711" t="s">
        <v>5717</v>
      </c>
      <c r="C7524" s="711" t="s">
        <v>84</v>
      </c>
      <c r="D7524" s="711" t="s">
        <v>5884</v>
      </c>
      <c r="E7524" s="713">
        <v>0.88</v>
      </c>
    </row>
    <row r="7525" spans="1:5">
      <c r="A7525" s="712">
        <v>95404</v>
      </c>
      <c r="B7525" s="711" t="s">
        <v>5718</v>
      </c>
      <c r="C7525" s="711" t="s">
        <v>84</v>
      </c>
      <c r="D7525" s="711" t="s">
        <v>5884</v>
      </c>
      <c r="E7525" s="713">
        <v>1.2</v>
      </c>
    </row>
    <row r="7526" spans="1:5">
      <c r="A7526" s="712">
        <v>95405</v>
      </c>
      <c r="B7526" s="711" t="s">
        <v>5719</v>
      </c>
      <c r="C7526" s="711" t="s">
        <v>84</v>
      </c>
      <c r="D7526" s="711" t="s">
        <v>5884</v>
      </c>
      <c r="E7526" s="713">
        <v>0.33</v>
      </c>
    </row>
    <row r="7527" spans="1:5">
      <c r="A7527" s="712">
        <v>95406</v>
      </c>
      <c r="B7527" s="711" t="s">
        <v>5720</v>
      </c>
      <c r="C7527" s="711" t="s">
        <v>84</v>
      </c>
      <c r="D7527" s="711" t="s">
        <v>5942</v>
      </c>
      <c r="E7527" s="713">
        <v>0.08</v>
      </c>
    </row>
    <row r="7528" spans="1:5">
      <c r="A7528" s="712">
        <v>95407</v>
      </c>
      <c r="B7528" s="711" t="s">
        <v>5721</v>
      </c>
      <c r="C7528" s="711" t="s">
        <v>84</v>
      </c>
      <c r="D7528" s="711" t="s">
        <v>5884</v>
      </c>
      <c r="E7528" s="713">
        <v>2.1</v>
      </c>
    </row>
    <row r="7529" spans="1:5">
      <c r="A7529" s="712">
        <v>95408</v>
      </c>
      <c r="B7529" s="711" t="s">
        <v>5722</v>
      </c>
      <c r="C7529" s="711" t="s">
        <v>579</v>
      </c>
      <c r="D7529" s="711" t="s">
        <v>5884</v>
      </c>
      <c r="E7529" s="713">
        <v>5.96</v>
      </c>
    </row>
    <row r="7530" spans="1:5">
      <c r="A7530" s="712">
        <v>95409</v>
      </c>
      <c r="B7530" s="711" t="s">
        <v>5723</v>
      </c>
      <c r="C7530" s="711" t="s">
        <v>579</v>
      </c>
      <c r="D7530" s="711" t="s">
        <v>5884</v>
      </c>
      <c r="E7530" s="713">
        <v>11.53</v>
      </c>
    </row>
    <row r="7531" spans="1:5">
      <c r="A7531" s="712">
        <v>95410</v>
      </c>
      <c r="B7531" s="711" t="s">
        <v>5724</v>
      </c>
      <c r="C7531" s="711" t="s">
        <v>579</v>
      </c>
      <c r="D7531" s="711" t="s">
        <v>5884</v>
      </c>
      <c r="E7531" s="713">
        <v>5.39</v>
      </c>
    </row>
    <row r="7532" spans="1:5">
      <c r="A7532" s="712">
        <v>95411</v>
      </c>
      <c r="B7532" s="711" t="s">
        <v>5725</v>
      </c>
      <c r="C7532" s="711" t="s">
        <v>579</v>
      </c>
      <c r="D7532" s="711" t="s">
        <v>5884</v>
      </c>
      <c r="E7532" s="713">
        <v>10.3</v>
      </c>
    </row>
    <row r="7533" spans="1:5">
      <c r="A7533" s="712">
        <v>95412</v>
      </c>
      <c r="B7533" s="711" t="s">
        <v>5726</v>
      </c>
      <c r="C7533" s="711" t="s">
        <v>579</v>
      </c>
      <c r="D7533" s="711" t="s">
        <v>5884</v>
      </c>
      <c r="E7533" s="713">
        <v>12.31</v>
      </c>
    </row>
    <row r="7534" spans="1:5">
      <c r="A7534" s="712">
        <v>95413</v>
      </c>
      <c r="B7534" s="711" t="s">
        <v>5727</v>
      </c>
      <c r="C7534" s="711" t="s">
        <v>579</v>
      </c>
      <c r="D7534" s="711" t="s">
        <v>5884</v>
      </c>
      <c r="E7534" s="713">
        <v>11.21</v>
      </c>
    </row>
    <row r="7535" spans="1:5">
      <c r="A7535" s="712">
        <v>95414</v>
      </c>
      <c r="B7535" s="711" t="s">
        <v>5728</v>
      </c>
      <c r="C7535" s="711" t="s">
        <v>579</v>
      </c>
      <c r="D7535" s="711" t="s">
        <v>5884</v>
      </c>
      <c r="E7535" s="713">
        <v>55.81</v>
      </c>
    </row>
    <row r="7536" spans="1:5">
      <c r="A7536" s="712">
        <v>95415</v>
      </c>
      <c r="B7536" s="711" t="s">
        <v>5729</v>
      </c>
      <c r="C7536" s="711" t="s">
        <v>579</v>
      </c>
      <c r="D7536" s="711" t="s">
        <v>5884</v>
      </c>
      <c r="E7536" s="713">
        <v>106.55</v>
      </c>
    </row>
    <row r="7537" spans="1:5">
      <c r="A7537" s="712">
        <v>95416</v>
      </c>
      <c r="B7537" s="711" t="s">
        <v>5730</v>
      </c>
      <c r="C7537" s="711" t="s">
        <v>579</v>
      </c>
      <c r="D7537" s="711" t="s">
        <v>5884</v>
      </c>
      <c r="E7537" s="713">
        <v>9.39</v>
      </c>
    </row>
    <row r="7538" spans="1:5">
      <c r="A7538" s="712">
        <v>95417</v>
      </c>
      <c r="B7538" s="711" t="s">
        <v>5731</v>
      </c>
      <c r="C7538" s="711" t="s">
        <v>579</v>
      </c>
      <c r="D7538" s="711" t="s">
        <v>5884</v>
      </c>
      <c r="E7538" s="713">
        <v>121.27</v>
      </c>
    </row>
    <row r="7539" spans="1:5">
      <c r="A7539" s="712">
        <v>95418</v>
      </c>
      <c r="B7539" s="711" t="s">
        <v>5732</v>
      </c>
      <c r="C7539" s="711" t="s">
        <v>579</v>
      </c>
      <c r="D7539" s="711" t="s">
        <v>5884</v>
      </c>
      <c r="E7539" s="713">
        <v>165.78</v>
      </c>
    </row>
    <row r="7540" spans="1:5">
      <c r="A7540" s="712">
        <v>95419</v>
      </c>
      <c r="B7540" s="711" t="s">
        <v>5733</v>
      </c>
      <c r="C7540" s="711" t="s">
        <v>579</v>
      </c>
      <c r="D7540" s="711" t="s">
        <v>5884</v>
      </c>
      <c r="E7540" s="713">
        <v>44.6</v>
      </c>
    </row>
    <row r="7541" spans="1:5">
      <c r="A7541" s="712">
        <v>95420</v>
      </c>
      <c r="B7541" s="711" t="s">
        <v>5734</v>
      </c>
      <c r="C7541" s="711" t="s">
        <v>579</v>
      </c>
      <c r="D7541" s="711" t="s">
        <v>5884</v>
      </c>
      <c r="E7541" s="713">
        <v>63.35</v>
      </c>
    </row>
    <row r="7542" spans="1:5">
      <c r="A7542" s="712">
        <v>95421</v>
      </c>
      <c r="B7542" s="711" t="s">
        <v>5735</v>
      </c>
      <c r="C7542" s="711" t="s">
        <v>579</v>
      </c>
      <c r="D7542" s="711" t="s">
        <v>5884</v>
      </c>
      <c r="E7542" s="713">
        <v>83.75</v>
      </c>
    </row>
    <row r="7543" spans="1:5">
      <c r="A7543" s="712">
        <v>95422</v>
      </c>
      <c r="B7543" s="711" t="s">
        <v>5736</v>
      </c>
      <c r="C7543" s="711" t="s">
        <v>579</v>
      </c>
      <c r="D7543" s="711" t="s">
        <v>5884</v>
      </c>
      <c r="E7543" s="713">
        <v>30.03</v>
      </c>
    </row>
    <row r="7544" spans="1:5">
      <c r="A7544" s="712">
        <v>95423</v>
      </c>
      <c r="B7544" s="711" t="s">
        <v>5737</v>
      </c>
      <c r="C7544" s="711" t="s">
        <v>579</v>
      </c>
      <c r="D7544" s="711" t="s">
        <v>5884</v>
      </c>
      <c r="E7544" s="713">
        <v>45.58</v>
      </c>
    </row>
    <row r="7545" spans="1:5">
      <c r="A7545" s="712">
        <v>95424</v>
      </c>
      <c r="B7545" s="711" t="s">
        <v>5738</v>
      </c>
      <c r="C7545" s="711" t="s">
        <v>579</v>
      </c>
      <c r="D7545" s="711" t="s">
        <v>5884</v>
      </c>
      <c r="E7545" s="713">
        <v>11.9</v>
      </c>
    </row>
    <row r="7546" spans="1:5">
      <c r="A7546" s="712">
        <v>100288</v>
      </c>
      <c r="B7546" s="711" t="s">
        <v>5739</v>
      </c>
      <c r="C7546" s="711" t="s">
        <v>84</v>
      </c>
      <c r="D7546" s="711" t="s">
        <v>5884</v>
      </c>
      <c r="E7546" s="713">
        <v>0.03</v>
      </c>
    </row>
    <row r="7547" spans="1:5">
      <c r="A7547" s="712">
        <v>100288</v>
      </c>
      <c r="B7547" s="711" t="s">
        <v>5739</v>
      </c>
      <c r="C7547" s="711" t="s">
        <v>84</v>
      </c>
      <c r="D7547" s="711" t="s">
        <v>5884</v>
      </c>
      <c r="E7547" s="713">
        <v>0.03</v>
      </c>
    </row>
    <row r="7548" spans="1:5">
      <c r="A7548" s="712">
        <v>100289</v>
      </c>
      <c r="B7548" s="711" t="s">
        <v>5740</v>
      </c>
      <c r="C7548" s="711" t="s">
        <v>84</v>
      </c>
      <c r="D7548" s="711" t="s">
        <v>5884</v>
      </c>
      <c r="E7548" s="713">
        <v>15.9</v>
      </c>
    </row>
    <row r="7549" spans="1:5">
      <c r="A7549" s="712">
        <v>100289</v>
      </c>
      <c r="B7549" s="711" t="s">
        <v>5740</v>
      </c>
      <c r="C7549" s="711" t="s">
        <v>84</v>
      </c>
      <c r="D7549" s="711" t="s">
        <v>5884</v>
      </c>
      <c r="E7549" s="713">
        <v>15.9</v>
      </c>
    </row>
    <row r="7550" spans="1:5">
      <c r="A7550" s="712">
        <v>100290</v>
      </c>
      <c r="B7550" s="711" t="s">
        <v>5741</v>
      </c>
      <c r="C7550" s="711" t="s">
        <v>84</v>
      </c>
      <c r="D7550" s="711" t="s">
        <v>5884</v>
      </c>
      <c r="E7550" s="713">
        <v>0.06</v>
      </c>
    </row>
    <row r="7551" spans="1:5">
      <c r="A7551" s="712">
        <v>100290</v>
      </c>
      <c r="B7551" s="711" t="s">
        <v>5741</v>
      </c>
      <c r="C7551" s="711" t="s">
        <v>84</v>
      </c>
      <c r="D7551" s="711" t="s">
        <v>5884</v>
      </c>
      <c r="E7551" s="713">
        <v>0.06</v>
      </c>
    </row>
    <row r="7552" spans="1:5">
      <c r="A7552" s="712">
        <v>100291</v>
      </c>
      <c r="B7552" s="711" t="s">
        <v>5742</v>
      </c>
      <c r="C7552" s="711" t="s">
        <v>84</v>
      </c>
      <c r="D7552" s="711" t="s">
        <v>5884</v>
      </c>
      <c r="E7552" s="713">
        <v>0.11</v>
      </c>
    </row>
    <row r="7553" spans="1:5">
      <c r="A7553" s="712">
        <v>100291</v>
      </c>
      <c r="B7553" s="711" t="s">
        <v>5742</v>
      </c>
      <c r="C7553" s="711" t="s">
        <v>84</v>
      </c>
      <c r="D7553" s="711" t="s">
        <v>5884</v>
      </c>
      <c r="E7553" s="713">
        <v>0.11</v>
      </c>
    </row>
    <row r="7554" spans="1:5">
      <c r="A7554" s="712">
        <v>100292</v>
      </c>
      <c r="B7554" s="711" t="s">
        <v>5743</v>
      </c>
      <c r="C7554" s="711" t="s">
        <v>84</v>
      </c>
      <c r="D7554" s="711" t="s">
        <v>5884</v>
      </c>
      <c r="E7554" s="713">
        <v>0.38</v>
      </c>
    </row>
    <row r="7555" spans="1:5">
      <c r="A7555" s="712">
        <v>100292</v>
      </c>
      <c r="B7555" s="711" t="s">
        <v>5743</v>
      </c>
      <c r="C7555" s="711" t="s">
        <v>84</v>
      </c>
      <c r="D7555" s="711" t="s">
        <v>5884</v>
      </c>
      <c r="E7555" s="713">
        <v>0.38</v>
      </c>
    </row>
    <row r="7556" spans="1:5">
      <c r="A7556" s="712">
        <v>100293</v>
      </c>
      <c r="B7556" s="711" t="s">
        <v>5744</v>
      </c>
      <c r="C7556" s="711" t="s">
        <v>84</v>
      </c>
      <c r="D7556" s="711" t="s">
        <v>5884</v>
      </c>
      <c r="E7556" s="713">
        <v>0.11</v>
      </c>
    </row>
    <row r="7557" spans="1:5">
      <c r="A7557" s="712">
        <v>100293</v>
      </c>
      <c r="B7557" s="711" t="s">
        <v>5744</v>
      </c>
      <c r="C7557" s="711" t="s">
        <v>84</v>
      </c>
      <c r="D7557" s="711" t="s">
        <v>5884</v>
      </c>
      <c r="E7557" s="713">
        <v>0.11</v>
      </c>
    </row>
    <row r="7558" spans="1:5">
      <c r="A7558" s="712">
        <v>100294</v>
      </c>
      <c r="B7558" s="711" t="s">
        <v>5745</v>
      </c>
      <c r="C7558" s="711" t="s">
        <v>84</v>
      </c>
      <c r="D7558" s="711" t="s">
        <v>5884</v>
      </c>
      <c r="E7558" s="713">
        <v>0.21</v>
      </c>
    </row>
    <row r="7559" spans="1:5">
      <c r="A7559" s="712">
        <v>100294</v>
      </c>
      <c r="B7559" s="711" t="s">
        <v>5745</v>
      </c>
      <c r="C7559" s="711" t="s">
        <v>84</v>
      </c>
      <c r="D7559" s="711" t="s">
        <v>5884</v>
      </c>
      <c r="E7559" s="713">
        <v>0.21</v>
      </c>
    </row>
    <row r="7560" spans="1:5">
      <c r="A7560" s="712">
        <v>100295</v>
      </c>
      <c r="B7560" s="711" t="s">
        <v>5746</v>
      </c>
      <c r="C7560" s="711" t="s">
        <v>84</v>
      </c>
      <c r="D7560" s="711" t="s">
        <v>5884</v>
      </c>
      <c r="E7560" s="713">
        <v>0.3</v>
      </c>
    </row>
    <row r="7561" spans="1:5">
      <c r="A7561" s="712">
        <v>100295</v>
      </c>
      <c r="B7561" s="711" t="s">
        <v>5746</v>
      </c>
      <c r="C7561" s="711" t="s">
        <v>84</v>
      </c>
      <c r="D7561" s="711" t="s">
        <v>5884</v>
      </c>
      <c r="E7561" s="713">
        <v>0.3</v>
      </c>
    </row>
    <row r="7562" spans="1:5">
      <c r="A7562" s="712">
        <v>100296</v>
      </c>
      <c r="B7562" s="711" t="s">
        <v>5747</v>
      </c>
      <c r="C7562" s="711" t="s">
        <v>84</v>
      </c>
      <c r="D7562" s="711" t="s">
        <v>5884</v>
      </c>
      <c r="E7562" s="713">
        <v>0.61</v>
      </c>
    </row>
    <row r="7563" spans="1:5">
      <c r="A7563" s="712">
        <v>100296</v>
      </c>
      <c r="B7563" s="711" t="s">
        <v>5747</v>
      </c>
      <c r="C7563" s="711" t="s">
        <v>84</v>
      </c>
      <c r="D7563" s="711" t="s">
        <v>5884</v>
      </c>
      <c r="E7563" s="713">
        <v>0.61</v>
      </c>
    </row>
    <row r="7564" spans="1:5">
      <c r="A7564" s="712">
        <v>100297</v>
      </c>
      <c r="B7564" s="711" t="s">
        <v>5748</v>
      </c>
      <c r="C7564" s="711" t="s">
        <v>84</v>
      </c>
      <c r="D7564" s="711" t="s">
        <v>5884</v>
      </c>
      <c r="E7564" s="713">
        <v>0.69</v>
      </c>
    </row>
    <row r="7565" spans="1:5">
      <c r="A7565" s="712">
        <v>100297</v>
      </c>
      <c r="B7565" s="711" t="s">
        <v>5748</v>
      </c>
      <c r="C7565" s="711" t="s">
        <v>84</v>
      </c>
      <c r="D7565" s="711" t="s">
        <v>5884</v>
      </c>
      <c r="E7565" s="713">
        <v>0.69</v>
      </c>
    </row>
    <row r="7566" spans="1:5">
      <c r="A7566" s="712">
        <v>100298</v>
      </c>
      <c r="B7566" s="711" t="s">
        <v>5749</v>
      </c>
      <c r="C7566" s="711" t="s">
        <v>84</v>
      </c>
      <c r="D7566" s="711" t="s">
        <v>5884</v>
      </c>
      <c r="E7566" s="713">
        <v>0.33</v>
      </c>
    </row>
    <row r="7567" spans="1:5">
      <c r="A7567" s="712">
        <v>100298</v>
      </c>
      <c r="B7567" s="711" t="s">
        <v>5749</v>
      </c>
      <c r="C7567" s="711" t="s">
        <v>84</v>
      </c>
      <c r="D7567" s="711" t="s">
        <v>5884</v>
      </c>
      <c r="E7567" s="713">
        <v>0.33</v>
      </c>
    </row>
    <row r="7568" spans="1:5">
      <c r="A7568" s="712">
        <v>100299</v>
      </c>
      <c r="B7568" s="711" t="s">
        <v>5750</v>
      </c>
      <c r="C7568" s="711" t="s">
        <v>84</v>
      </c>
      <c r="D7568" s="711" t="s">
        <v>5884</v>
      </c>
      <c r="E7568" s="713">
        <v>0.41</v>
      </c>
    </row>
    <row r="7569" spans="1:5">
      <c r="A7569" s="712">
        <v>100299</v>
      </c>
      <c r="B7569" s="711" t="s">
        <v>5750</v>
      </c>
      <c r="C7569" s="711" t="s">
        <v>84</v>
      </c>
      <c r="D7569" s="711" t="s">
        <v>5884</v>
      </c>
      <c r="E7569" s="713">
        <v>0.41</v>
      </c>
    </row>
    <row r="7570" spans="1:5">
      <c r="A7570" s="712">
        <v>100300</v>
      </c>
      <c r="B7570" s="711" t="s">
        <v>861</v>
      </c>
      <c r="C7570" s="711" t="s">
        <v>84</v>
      </c>
      <c r="D7570" s="711" t="s">
        <v>5884</v>
      </c>
      <c r="E7570" s="713">
        <v>18.510000000000002</v>
      </c>
    </row>
    <row r="7571" spans="1:5">
      <c r="A7571" s="712">
        <v>100300</v>
      </c>
      <c r="B7571" s="711" t="s">
        <v>861</v>
      </c>
      <c r="C7571" s="711" t="s">
        <v>84</v>
      </c>
      <c r="D7571" s="711" t="s">
        <v>5884</v>
      </c>
      <c r="E7571" s="713">
        <v>18.510000000000002</v>
      </c>
    </row>
    <row r="7572" spans="1:5">
      <c r="A7572" s="712">
        <v>100301</v>
      </c>
      <c r="B7572" s="711" t="s">
        <v>5751</v>
      </c>
      <c r="C7572" s="711" t="s">
        <v>84</v>
      </c>
      <c r="D7572" s="711" t="s">
        <v>5884</v>
      </c>
      <c r="E7572" s="713">
        <v>17.78</v>
      </c>
    </row>
    <row r="7573" spans="1:5">
      <c r="A7573" s="712">
        <v>100301</v>
      </c>
      <c r="B7573" s="711" t="s">
        <v>5751</v>
      </c>
      <c r="C7573" s="711" t="s">
        <v>84</v>
      </c>
      <c r="D7573" s="711" t="s">
        <v>5884</v>
      </c>
      <c r="E7573" s="713">
        <v>17.78</v>
      </c>
    </row>
    <row r="7574" spans="1:5">
      <c r="A7574" s="712">
        <v>100302</v>
      </c>
      <c r="B7574" s="711" t="s">
        <v>5752</v>
      </c>
      <c r="C7574" s="711" t="s">
        <v>84</v>
      </c>
      <c r="D7574" s="711" t="s">
        <v>5884</v>
      </c>
      <c r="E7574" s="713">
        <v>109.8</v>
      </c>
    </row>
    <row r="7575" spans="1:5">
      <c r="A7575" s="712">
        <v>100302</v>
      </c>
      <c r="B7575" s="711" t="s">
        <v>5752</v>
      </c>
      <c r="C7575" s="711" t="s">
        <v>84</v>
      </c>
      <c r="D7575" s="711" t="s">
        <v>5884</v>
      </c>
      <c r="E7575" s="713">
        <v>109.8</v>
      </c>
    </row>
    <row r="7576" spans="1:5">
      <c r="A7576" s="712">
        <v>100303</v>
      </c>
      <c r="B7576" s="711" t="s">
        <v>5753</v>
      </c>
      <c r="C7576" s="711" t="s">
        <v>84</v>
      </c>
      <c r="D7576" s="711" t="s">
        <v>5884</v>
      </c>
      <c r="E7576" s="713">
        <v>16.8</v>
      </c>
    </row>
    <row r="7577" spans="1:5">
      <c r="A7577" s="712">
        <v>100303</v>
      </c>
      <c r="B7577" s="711" t="s">
        <v>5753</v>
      </c>
      <c r="C7577" s="711" t="s">
        <v>84</v>
      </c>
      <c r="D7577" s="711" t="s">
        <v>5884</v>
      </c>
      <c r="E7577" s="713">
        <v>16.8</v>
      </c>
    </row>
    <row r="7578" spans="1:5">
      <c r="A7578" s="712">
        <v>100304</v>
      </c>
      <c r="B7578" s="711" t="s">
        <v>5754</v>
      </c>
      <c r="C7578" s="711" t="s">
        <v>84</v>
      </c>
      <c r="D7578" s="711" t="s">
        <v>5884</v>
      </c>
      <c r="E7578" s="713">
        <v>61.67</v>
      </c>
    </row>
    <row r="7579" spans="1:5">
      <c r="A7579" s="712">
        <v>100304</v>
      </c>
      <c r="B7579" s="711" t="s">
        <v>5754</v>
      </c>
      <c r="C7579" s="711" t="s">
        <v>84</v>
      </c>
      <c r="D7579" s="711" t="s">
        <v>5884</v>
      </c>
      <c r="E7579" s="713">
        <v>61.67</v>
      </c>
    </row>
    <row r="7580" spans="1:5">
      <c r="A7580" s="712">
        <v>100305</v>
      </c>
      <c r="B7580" s="711" t="s">
        <v>5755</v>
      </c>
      <c r="C7580" s="711" t="s">
        <v>84</v>
      </c>
      <c r="D7580" s="711" t="s">
        <v>5884</v>
      </c>
      <c r="E7580" s="713">
        <v>76.7</v>
      </c>
    </row>
    <row r="7581" spans="1:5">
      <c r="A7581" s="712">
        <v>100305</v>
      </c>
      <c r="B7581" s="711" t="s">
        <v>5755</v>
      </c>
      <c r="C7581" s="711" t="s">
        <v>84</v>
      </c>
      <c r="D7581" s="711" t="s">
        <v>5884</v>
      </c>
      <c r="E7581" s="713">
        <v>76.7</v>
      </c>
    </row>
    <row r="7582" spans="1:5">
      <c r="A7582" s="712">
        <v>100306</v>
      </c>
      <c r="B7582" s="711" t="s">
        <v>5756</v>
      </c>
      <c r="C7582" s="711" t="s">
        <v>84</v>
      </c>
      <c r="D7582" s="711" t="s">
        <v>5884</v>
      </c>
      <c r="E7582" s="713">
        <v>86.38</v>
      </c>
    </row>
    <row r="7583" spans="1:5">
      <c r="A7583" s="712">
        <v>100306</v>
      </c>
      <c r="B7583" s="711" t="s">
        <v>5756</v>
      </c>
      <c r="C7583" s="711" t="s">
        <v>84</v>
      </c>
      <c r="D7583" s="711" t="s">
        <v>5884</v>
      </c>
      <c r="E7583" s="713">
        <v>86.38</v>
      </c>
    </row>
    <row r="7584" spans="1:5">
      <c r="A7584" s="712">
        <v>100307</v>
      </c>
      <c r="B7584" s="711" t="s">
        <v>5757</v>
      </c>
      <c r="C7584" s="711" t="s">
        <v>84</v>
      </c>
      <c r="D7584" s="711" t="s">
        <v>5884</v>
      </c>
      <c r="E7584" s="713">
        <v>20.16</v>
      </c>
    </row>
    <row r="7585" spans="1:5">
      <c r="A7585" s="712">
        <v>100307</v>
      </c>
      <c r="B7585" s="711" t="s">
        <v>5757</v>
      </c>
      <c r="C7585" s="711" t="s">
        <v>84</v>
      </c>
      <c r="D7585" s="711" t="s">
        <v>5884</v>
      </c>
      <c r="E7585" s="713">
        <v>20.16</v>
      </c>
    </row>
    <row r="7586" spans="1:5">
      <c r="A7586" s="712">
        <v>100308</v>
      </c>
      <c r="B7586" s="711" t="s">
        <v>5758</v>
      </c>
      <c r="C7586" s="711" t="s">
        <v>84</v>
      </c>
      <c r="D7586" s="711" t="s">
        <v>5884</v>
      </c>
      <c r="E7586" s="713">
        <v>23.34</v>
      </c>
    </row>
    <row r="7587" spans="1:5">
      <c r="A7587" s="712">
        <v>100308</v>
      </c>
      <c r="B7587" s="711" t="s">
        <v>5758</v>
      </c>
      <c r="C7587" s="711" t="s">
        <v>84</v>
      </c>
      <c r="D7587" s="711" t="s">
        <v>5884</v>
      </c>
      <c r="E7587" s="713">
        <v>23.34</v>
      </c>
    </row>
    <row r="7588" spans="1:5">
      <c r="A7588" s="712">
        <v>100309</v>
      </c>
      <c r="B7588" s="711" t="s">
        <v>675</v>
      </c>
      <c r="C7588" s="711" t="s">
        <v>84</v>
      </c>
      <c r="D7588" s="711" t="s">
        <v>5884</v>
      </c>
      <c r="E7588" s="713">
        <v>34.42</v>
      </c>
    </row>
    <row r="7589" spans="1:5">
      <c r="A7589" s="712">
        <v>100309</v>
      </c>
      <c r="B7589" s="711" t="s">
        <v>675</v>
      </c>
      <c r="C7589" s="711" t="s">
        <v>84</v>
      </c>
      <c r="D7589" s="711" t="s">
        <v>5884</v>
      </c>
      <c r="E7589" s="713">
        <v>34.42</v>
      </c>
    </row>
    <row r="7590" spans="1:5">
      <c r="A7590" s="712">
        <v>100310</v>
      </c>
      <c r="B7590" s="711" t="s">
        <v>5759</v>
      </c>
      <c r="C7590" s="711" t="s">
        <v>579</v>
      </c>
      <c r="D7590" s="711" t="s">
        <v>5884</v>
      </c>
      <c r="E7590" s="713">
        <v>8.59</v>
      </c>
    </row>
    <row r="7591" spans="1:5">
      <c r="A7591" s="712">
        <v>100310</v>
      </c>
      <c r="B7591" s="711" t="s">
        <v>5759</v>
      </c>
      <c r="C7591" s="711" t="s">
        <v>579</v>
      </c>
      <c r="D7591" s="711" t="s">
        <v>5884</v>
      </c>
      <c r="E7591" s="713">
        <v>8.59</v>
      </c>
    </row>
    <row r="7592" spans="1:5">
      <c r="A7592" s="712">
        <v>100311</v>
      </c>
      <c r="B7592" s="711" t="s">
        <v>5760</v>
      </c>
      <c r="C7592" s="711" t="s">
        <v>579</v>
      </c>
      <c r="D7592" s="711" t="s">
        <v>5884</v>
      </c>
      <c r="E7592" s="713">
        <v>53.99</v>
      </c>
    </row>
    <row r="7593" spans="1:5">
      <c r="A7593" s="712">
        <v>100311</v>
      </c>
      <c r="B7593" s="711" t="s">
        <v>5760</v>
      </c>
      <c r="C7593" s="711" t="s">
        <v>579</v>
      </c>
      <c r="D7593" s="711" t="s">
        <v>5884</v>
      </c>
      <c r="E7593" s="713">
        <v>53.99</v>
      </c>
    </row>
    <row r="7594" spans="1:5">
      <c r="A7594" s="712">
        <v>100312</v>
      </c>
      <c r="B7594" s="711" t="s">
        <v>5761</v>
      </c>
      <c r="C7594" s="711" t="s">
        <v>579</v>
      </c>
      <c r="D7594" s="711" t="s">
        <v>5884</v>
      </c>
      <c r="E7594" s="713">
        <v>77.34</v>
      </c>
    </row>
    <row r="7595" spans="1:5">
      <c r="A7595" s="712">
        <v>100312</v>
      </c>
      <c r="B7595" s="711" t="s">
        <v>5761</v>
      </c>
      <c r="C7595" s="711" t="s">
        <v>579</v>
      </c>
      <c r="D7595" s="711" t="s">
        <v>5884</v>
      </c>
      <c r="E7595" s="713">
        <v>77.34</v>
      </c>
    </row>
    <row r="7596" spans="1:5">
      <c r="A7596" s="712">
        <v>100313</v>
      </c>
      <c r="B7596" s="711" t="s">
        <v>5762</v>
      </c>
      <c r="C7596" s="711" t="s">
        <v>579</v>
      </c>
      <c r="D7596" s="711" t="s">
        <v>5884</v>
      </c>
      <c r="E7596" s="713">
        <v>84.08</v>
      </c>
    </row>
    <row r="7597" spans="1:5">
      <c r="A7597" s="712">
        <v>100313</v>
      </c>
      <c r="B7597" s="711" t="s">
        <v>5762</v>
      </c>
      <c r="C7597" s="711" t="s">
        <v>579</v>
      </c>
      <c r="D7597" s="711" t="s">
        <v>5884</v>
      </c>
      <c r="E7597" s="713">
        <v>84.08</v>
      </c>
    </row>
    <row r="7598" spans="1:5">
      <c r="A7598" s="712">
        <v>100314</v>
      </c>
      <c r="B7598" s="711" t="s">
        <v>5763</v>
      </c>
      <c r="C7598" s="711" t="s">
        <v>579</v>
      </c>
      <c r="D7598" s="711" t="s">
        <v>5884</v>
      </c>
      <c r="E7598" s="713">
        <v>94.86</v>
      </c>
    </row>
    <row r="7599" spans="1:5">
      <c r="A7599" s="712">
        <v>100314</v>
      </c>
      <c r="B7599" s="711" t="s">
        <v>5763</v>
      </c>
      <c r="C7599" s="711" t="s">
        <v>579</v>
      </c>
      <c r="D7599" s="711" t="s">
        <v>5884</v>
      </c>
      <c r="E7599" s="713">
        <v>94.86</v>
      </c>
    </row>
    <row r="7600" spans="1:5">
      <c r="A7600" s="712">
        <v>100315</v>
      </c>
      <c r="B7600" s="711" t="s">
        <v>5764</v>
      </c>
      <c r="C7600" s="711" t="s">
        <v>579</v>
      </c>
      <c r="D7600" s="711" t="s">
        <v>5884</v>
      </c>
      <c r="E7600" s="713">
        <v>57.24</v>
      </c>
    </row>
    <row r="7601" spans="1:5">
      <c r="A7601" s="712">
        <v>100315</v>
      </c>
      <c r="B7601" s="711" t="s">
        <v>5764</v>
      </c>
      <c r="C7601" s="711" t="s">
        <v>579</v>
      </c>
      <c r="D7601" s="711" t="s">
        <v>5884</v>
      </c>
      <c r="E7601" s="713">
        <v>57.24</v>
      </c>
    </row>
    <row r="7602" spans="1:5">
      <c r="A7602" s="712">
        <v>100316</v>
      </c>
      <c r="B7602" s="711" t="s">
        <v>861</v>
      </c>
      <c r="C7602" s="711" t="s">
        <v>579</v>
      </c>
      <c r="D7602" s="711" t="s">
        <v>5884</v>
      </c>
      <c r="E7602" s="714">
        <v>3308.66</v>
      </c>
    </row>
    <row r="7603" spans="1:5">
      <c r="A7603" s="712">
        <v>100316</v>
      </c>
      <c r="B7603" s="711" t="s">
        <v>861</v>
      </c>
      <c r="C7603" s="711" t="s">
        <v>579</v>
      </c>
      <c r="D7603" s="711" t="s">
        <v>5884</v>
      </c>
      <c r="E7603" s="714">
        <v>3308.66</v>
      </c>
    </row>
    <row r="7604" spans="1:5">
      <c r="A7604" s="712">
        <v>100317</v>
      </c>
      <c r="B7604" s="711" t="s">
        <v>5765</v>
      </c>
      <c r="C7604" s="711" t="s">
        <v>579</v>
      </c>
      <c r="D7604" s="711" t="s">
        <v>5884</v>
      </c>
      <c r="E7604" s="714">
        <v>19556.73</v>
      </c>
    </row>
    <row r="7605" spans="1:5">
      <c r="A7605" s="712">
        <v>100317</v>
      </c>
      <c r="B7605" s="711" t="s">
        <v>5765</v>
      </c>
      <c r="C7605" s="711" t="s">
        <v>579</v>
      </c>
      <c r="D7605" s="711" t="s">
        <v>5884</v>
      </c>
      <c r="E7605" s="714">
        <v>19556.73</v>
      </c>
    </row>
    <row r="7606" spans="1:5">
      <c r="A7606" s="712">
        <v>100318</v>
      </c>
      <c r="B7606" s="711" t="s">
        <v>5754</v>
      </c>
      <c r="C7606" s="711" t="s">
        <v>579</v>
      </c>
      <c r="D7606" s="711" t="s">
        <v>5884</v>
      </c>
      <c r="E7606" s="714">
        <v>11039.19</v>
      </c>
    </row>
    <row r="7607" spans="1:5">
      <c r="A7607" s="712">
        <v>100318</v>
      </c>
      <c r="B7607" s="711" t="s">
        <v>5754</v>
      </c>
      <c r="C7607" s="711" t="s">
        <v>579</v>
      </c>
      <c r="D7607" s="711" t="s">
        <v>5884</v>
      </c>
      <c r="E7607" s="714">
        <v>11039.19</v>
      </c>
    </row>
    <row r="7608" spans="1:5">
      <c r="A7608" s="712">
        <v>100319</v>
      </c>
      <c r="B7608" s="711" t="s">
        <v>5755</v>
      </c>
      <c r="C7608" s="711" t="s">
        <v>579</v>
      </c>
      <c r="D7608" s="711" t="s">
        <v>5884</v>
      </c>
      <c r="E7608" s="714">
        <v>13649.97</v>
      </c>
    </row>
    <row r="7609" spans="1:5">
      <c r="A7609" s="712">
        <v>100319</v>
      </c>
      <c r="B7609" s="711" t="s">
        <v>5755</v>
      </c>
      <c r="C7609" s="711" t="s">
        <v>579</v>
      </c>
      <c r="D7609" s="711" t="s">
        <v>5884</v>
      </c>
      <c r="E7609" s="714">
        <v>13649.97</v>
      </c>
    </row>
    <row r="7610" spans="1:5">
      <c r="A7610" s="712">
        <v>100320</v>
      </c>
      <c r="B7610" s="711" t="s">
        <v>5756</v>
      </c>
      <c r="C7610" s="711" t="s">
        <v>579</v>
      </c>
      <c r="D7610" s="711" t="s">
        <v>5884</v>
      </c>
      <c r="E7610" s="714">
        <v>15371.71</v>
      </c>
    </row>
    <row r="7611" spans="1:5">
      <c r="A7611" s="712">
        <v>100320</v>
      </c>
      <c r="B7611" s="711" t="s">
        <v>5756</v>
      </c>
      <c r="C7611" s="711" t="s">
        <v>579</v>
      </c>
      <c r="D7611" s="711" t="s">
        <v>5884</v>
      </c>
      <c r="E7611" s="714">
        <v>15371.71</v>
      </c>
    </row>
    <row r="7612" spans="1:5">
      <c r="A7612" s="712">
        <v>100321</v>
      </c>
      <c r="B7612" s="711" t="s">
        <v>675</v>
      </c>
      <c r="C7612" s="711" t="s">
        <v>579</v>
      </c>
      <c r="D7612" s="711" t="s">
        <v>5884</v>
      </c>
      <c r="E7612" s="714">
        <v>6130.37</v>
      </c>
    </row>
    <row r="7613" spans="1:5">
      <c r="A7613" s="712">
        <v>100321</v>
      </c>
      <c r="B7613" s="711" t="s">
        <v>675</v>
      </c>
      <c r="C7613" s="711" t="s">
        <v>579</v>
      </c>
      <c r="D7613" s="711" t="s">
        <v>5884</v>
      </c>
      <c r="E7613" s="714">
        <v>6130.37</v>
      </c>
    </row>
    <row r="7614" spans="1:5">
      <c r="A7614" s="712">
        <v>100533</v>
      </c>
      <c r="B7614" s="711" t="s">
        <v>859</v>
      </c>
      <c r="C7614" s="711" t="s">
        <v>84</v>
      </c>
      <c r="D7614" s="711" t="s">
        <v>5884</v>
      </c>
      <c r="E7614" s="713">
        <v>15.21</v>
      </c>
    </row>
    <row r="7615" spans="1:5">
      <c r="A7615" s="712">
        <v>100533</v>
      </c>
      <c r="B7615" s="711" t="s">
        <v>859</v>
      </c>
      <c r="C7615" s="711" t="s">
        <v>84</v>
      </c>
      <c r="D7615" s="711" t="s">
        <v>5884</v>
      </c>
      <c r="E7615" s="713">
        <v>15.21</v>
      </c>
    </row>
    <row r="7616" spans="1:5">
      <c r="A7616" s="712">
        <v>100534</v>
      </c>
      <c r="B7616" s="711" t="s">
        <v>859</v>
      </c>
      <c r="C7616" s="711" t="s">
        <v>579</v>
      </c>
      <c r="D7616" s="711" t="s">
        <v>5884</v>
      </c>
      <c r="E7616" s="714">
        <v>2725.32</v>
      </c>
    </row>
    <row r="7617" spans="1:5">
      <c r="A7617" s="712">
        <v>100534</v>
      </c>
      <c r="B7617" s="711" t="s">
        <v>859</v>
      </c>
      <c r="C7617" s="711" t="s">
        <v>579</v>
      </c>
      <c r="D7617" s="711" t="s">
        <v>5884</v>
      </c>
      <c r="E7617" s="714">
        <v>2725.32</v>
      </c>
    </row>
    <row r="7618" spans="1:5">
      <c r="A7618" s="712">
        <v>100535</v>
      </c>
      <c r="B7618" s="711" t="s">
        <v>5766</v>
      </c>
      <c r="C7618" s="711" t="s">
        <v>84</v>
      </c>
      <c r="D7618" s="711" t="s">
        <v>5884</v>
      </c>
      <c r="E7618" s="713">
        <v>0.17</v>
      </c>
    </row>
    <row r="7619" spans="1:5">
      <c r="A7619" s="712">
        <v>100535</v>
      </c>
      <c r="B7619" s="711" t="s">
        <v>5766</v>
      </c>
      <c r="C7619" s="711" t="s">
        <v>84</v>
      </c>
      <c r="D7619" s="711" t="s">
        <v>5884</v>
      </c>
      <c r="E7619" s="713">
        <v>0.17</v>
      </c>
    </row>
    <row r="7620" spans="1:5">
      <c r="A7620" s="712">
        <v>100536</v>
      </c>
      <c r="B7620" s="711" t="s">
        <v>5767</v>
      </c>
      <c r="C7620" s="711" t="s">
        <v>579</v>
      </c>
      <c r="D7620" s="711" t="s">
        <v>5884</v>
      </c>
      <c r="E7620" s="713">
        <v>24.2</v>
      </c>
    </row>
    <row r="7621" spans="1:5">
      <c r="A7621" s="712">
        <v>100536</v>
      </c>
      <c r="B7621" s="711" t="s">
        <v>5767</v>
      </c>
      <c r="C7621" s="711" t="s">
        <v>579</v>
      </c>
      <c r="D7621" s="711" t="s">
        <v>5884</v>
      </c>
      <c r="E7621" s="713">
        <v>24.2</v>
      </c>
    </row>
    <row r="7622" spans="1:5">
      <c r="A7622" s="712">
        <v>101284</v>
      </c>
      <c r="B7622" s="711" t="s">
        <v>7587</v>
      </c>
      <c r="C7622" s="711" t="s">
        <v>84</v>
      </c>
      <c r="D7622" s="711" t="s">
        <v>5884</v>
      </c>
      <c r="E7622" s="713">
        <v>0.94</v>
      </c>
    </row>
    <row r="7623" spans="1:5">
      <c r="A7623" s="712">
        <v>101284</v>
      </c>
      <c r="B7623" s="711" t="s">
        <v>7587</v>
      </c>
      <c r="C7623" s="711" t="s">
        <v>84</v>
      </c>
      <c r="D7623" s="711" t="s">
        <v>5884</v>
      </c>
      <c r="E7623" s="713">
        <v>0.94</v>
      </c>
    </row>
    <row r="7624" spans="1:5">
      <c r="A7624" s="712">
        <v>101285</v>
      </c>
      <c r="B7624" s="711" t="s">
        <v>7588</v>
      </c>
      <c r="C7624" s="711" t="s">
        <v>84</v>
      </c>
      <c r="D7624" s="711" t="s">
        <v>5884</v>
      </c>
      <c r="E7624" s="713">
        <v>0.28999999999999998</v>
      </c>
    </row>
    <row r="7625" spans="1:5">
      <c r="A7625" s="712">
        <v>101285</v>
      </c>
      <c r="B7625" s="711" t="s">
        <v>7588</v>
      </c>
      <c r="C7625" s="711" t="s">
        <v>84</v>
      </c>
      <c r="D7625" s="711" t="s">
        <v>5884</v>
      </c>
      <c r="E7625" s="713">
        <v>0.28999999999999998</v>
      </c>
    </row>
    <row r="7626" spans="1:5">
      <c r="A7626" s="712">
        <v>101286</v>
      </c>
      <c r="B7626" s="711" t="s">
        <v>7589</v>
      </c>
      <c r="C7626" s="711" t="s">
        <v>579</v>
      </c>
      <c r="D7626" s="711" t="s">
        <v>5884</v>
      </c>
      <c r="E7626" s="713">
        <v>11.37</v>
      </c>
    </row>
    <row r="7627" spans="1:5">
      <c r="A7627" s="712">
        <v>101286</v>
      </c>
      <c r="B7627" s="711" t="s">
        <v>7589</v>
      </c>
      <c r="C7627" s="711" t="s">
        <v>579</v>
      </c>
      <c r="D7627" s="711" t="s">
        <v>5884</v>
      </c>
      <c r="E7627" s="713">
        <v>11.37</v>
      </c>
    </row>
    <row r="7628" spans="1:5">
      <c r="A7628" s="712">
        <v>101287</v>
      </c>
      <c r="B7628" s="711" t="s">
        <v>7590</v>
      </c>
      <c r="C7628" s="711" t="s">
        <v>579</v>
      </c>
      <c r="D7628" s="711" t="s">
        <v>5884</v>
      </c>
      <c r="E7628" s="713">
        <v>37.15</v>
      </c>
    </row>
    <row r="7629" spans="1:5">
      <c r="A7629" s="712">
        <v>101287</v>
      </c>
      <c r="B7629" s="711" t="s">
        <v>7590</v>
      </c>
      <c r="C7629" s="711" t="s">
        <v>579</v>
      </c>
      <c r="D7629" s="711" t="s">
        <v>5884</v>
      </c>
      <c r="E7629" s="713">
        <v>37.15</v>
      </c>
    </row>
    <row r="7630" spans="1:5">
      <c r="A7630" s="712">
        <v>101288</v>
      </c>
      <c r="B7630" s="711" t="s">
        <v>7591</v>
      </c>
      <c r="C7630" s="711" t="s">
        <v>579</v>
      </c>
      <c r="D7630" s="711" t="s">
        <v>5884</v>
      </c>
      <c r="E7630" s="713">
        <v>8.61</v>
      </c>
    </row>
    <row r="7631" spans="1:5">
      <c r="A7631" s="712">
        <v>101288</v>
      </c>
      <c r="B7631" s="711" t="s">
        <v>7591</v>
      </c>
      <c r="C7631" s="711" t="s">
        <v>579</v>
      </c>
      <c r="D7631" s="711" t="s">
        <v>5884</v>
      </c>
      <c r="E7631" s="713">
        <v>8.61</v>
      </c>
    </row>
    <row r="7632" spans="1:5">
      <c r="A7632" s="712">
        <v>101289</v>
      </c>
      <c r="B7632" s="711" t="s">
        <v>7592</v>
      </c>
      <c r="C7632" s="711" t="s">
        <v>579</v>
      </c>
      <c r="D7632" s="711" t="s">
        <v>5884</v>
      </c>
      <c r="E7632" s="713">
        <v>11.77</v>
      </c>
    </row>
    <row r="7633" spans="1:5">
      <c r="A7633" s="712">
        <v>101289</v>
      </c>
      <c r="B7633" s="711" t="s">
        <v>7592</v>
      </c>
      <c r="C7633" s="711" t="s">
        <v>579</v>
      </c>
      <c r="D7633" s="711" t="s">
        <v>5884</v>
      </c>
      <c r="E7633" s="713">
        <v>11.77</v>
      </c>
    </row>
    <row r="7634" spans="1:5">
      <c r="A7634" s="712">
        <v>101290</v>
      </c>
      <c r="B7634" s="711" t="s">
        <v>7593</v>
      </c>
      <c r="C7634" s="711" t="s">
        <v>579</v>
      </c>
      <c r="D7634" s="711" t="s">
        <v>5884</v>
      </c>
      <c r="E7634" s="713">
        <v>15.13</v>
      </c>
    </row>
    <row r="7635" spans="1:5">
      <c r="A7635" s="712">
        <v>101290</v>
      </c>
      <c r="B7635" s="711" t="s">
        <v>7593</v>
      </c>
      <c r="C7635" s="711" t="s">
        <v>579</v>
      </c>
      <c r="D7635" s="711" t="s">
        <v>5884</v>
      </c>
      <c r="E7635" s="713">
        <v>15.13</v>
      </c>
    </row>
    <row r="7636" spans="1:5">
      <c r="A7636" s="712">
        <v>101291</v>
      </c>
      <c r="B7636" s="711" t="s">
        <v>7594</v>
      </c>
      <c r="C7636" s="711" t="s">
        <v>579</v>
      </c>
      <c r="D7636" s="711" t="s">
        <v>5884</v>
      </c>
      <c r="E7636" s="713">
        <v>12.2</v>
      </c>
    </row>
    <row r="7637" spans="1:5">
      <c r="A7637" s="712">
        <v>101291</v>
      </c>
      <c r="B7637" s="711" t="s">
        <v>7594</v>
      </c>
      <c r="C7637" s="711" t="s">
        <v>579</v>
      </c>
      <c r="D7637" s="711" t="s">
        <v>5884</v>
      </c>
      <c r="E7637" s="713">
        <v>12.2</v>
      </c>
    </row>
    <row r="7638" spans="1:5">
      <c r="A7638" s="712">
        <v>101292</v>
      </c>
      <c r="B7638" s="711" t="s">
        <v>7595</v>
      </c>
      <c r="C7638" s="711" t="s">
        <v>579</v>
      </c>
      <c r="D7638" s="711" t="s">
        <v>5884</v>
      </c>
      <c r="E7638" s="713">
        <v>13.79</v>
      </c>
    </row>
    <row r="7639" spans="1:5">
      <c r="A7639" s="712">
        <v>101292</v>
      </c>
      <c r="B7639" s="711" t="s">
        <v>7595</v>
      </c>
      <c r="C7639" s="711" t="s">
        <v>579</v>
      </c>
      <c r="D7639" s="711" t="s">
        <v>5884</v>
      </c>
      <c r="E7639" s="713">
        <v>13.79</v>
      </c>
    </row>
    <row r="7640" spans="1:5">
      <c r="A7640" s="712">
        <v>101293</v>
      </c>
      <c r="B7640" s="711" t="s">
        <v>7596</v>
      </c>
      <c r="C7640" s="711" t="s">
        <v>579</v>
      </c>
      <c r="D7640" s="711" t="s">
        <v>5884</v>
      </c>
      <c r="E7640" s="713">
        <v>16.309999999999999</v>
      </c>
    </row>
    <row r="7641" spans="1:5">
      <c r="A7641" s="712">
        <v>101293</v>
      </c>
      <c r="B7641" s="711" t="s">
        <v>7596</v>
      </c>
      <c r="C7641" s="711" t="s">
        <v>579</v>
      </c>
      <c r="D7641" s="711" t="s">
        <v>5884</v>
      </c>
      <c r="E7641" s="713">
        <v>16.309999999999999</v>
      </c>
    </row>
    <row r="7642" spans="1:5">
      <c r="A7642" s="712">
        <v>101294</v>
      </c>
      <c r="B7642" s="711" t="s">
        <v>7597</v>
      </c>
      <c r="C7642" s="711" t="s">
        <v>579</v>
      </c>
      <c r="D7642" s="711" t="s">
        <v>5884</v>
      </c>
      <c r="E7642" s="713">
        <v>15.91</v>
      </c>
    </row>
    <row r="7643" spans="1:5">
      <c r="A7643" s="712">
        <v>101294</v>
      </c>
      <c r="B7643" s="711" t="s">
        <v>7597</v>
      </c>
      <c r="C7643" s="711" t="s">
        <v>579</v>
      </c>
      <c r="D7643" s="711" t="s">
        <v>5884</v>
      </c>
      <c r="E7643" s="713">
        <v>15.91</v>
      </c>
    </row>
    <row r="7644" spans="1:5">
      <c r="A7644" s="712">
        <v>101295</v>
      </c>
      <c r="B7644" s="711" t="s">
        <v>7598</v>
      </c>
      <c r="C7644" s="711" t="s">
        <v>579</v>
      </c>
      <c r="D7644" s="711" t="s">
        <v>5884</v>
      </c>
      <c r="E7644" s="713">
        <v>15.28</v>
      </c>
    </row>
    <row r="7645" spans="1:5">
      <c r="A7645" s="712">
        <v>101295</v>
      </c>
      <c r="B7645" s="711" t="s">
        <v>7598</v>
      </c>
      <c r="C7645" s="711" t="s">
        <v>579</v>
      </c>
      <c r="D7645" s="711" t="s">
        <v>5884</v>
      </c>
      <c r="E7645" s="713">
        <v>15.28</v>
      </c>
    </row>
    <row r="7646" spans="1:5">
      <c r="A7646" s="712">
        <v>101296</v>
      </c>
      <c r="B7646" s="711" t="s">
        <v>7599</v>
      </c>
      <c r="C7646" s="711" t="s">
        <v>579</v>
      </c>
      <c r="D7646" s="711" t="s">
        <v>5884</v>
      </c>
      <c r="E7646" s="713">
        <v>17.98</v>
      </c>
    </row>
    <row r="7647" spans="1:5">
      <c r="A7647" s="712">
        <v>101296</v>
      </c>
      <c r="B7647" s="711" t="s">
        <v>7599</v>
      </c>
      <c r="C7647" s="711" t="s">
        <v>579</v>
      </c>
      <c r="D7647" s="711" t="s">
        <v>5884</v>
      </c>
      <c r="E7647" s="713">
        <v>17.98</v>
      </c>
    </row>
    <row r="7648" spans="1:5">
      <c r="A7648" s="712">
        <v>101297</v>
      </c>
      <c r="B7648" s="711" t="s">
        <v>7600</v>
      </c>
      <c r="C7648" s="711" t="s">
        <v>579</v>
      </c>
      <c r="D7648" s="711" t="s">
        <v>5884</v>
      </c>
      <c r="E7648" s="713">
        <v>20.149999999999999</v>
      </c>
    </row>
    <row r="7649" spans="1:5">
      <c r="A7649" s="712">
        <v>101297</v>
      </c>
      <c r="B7649" s="711" t="s">
        <v>7600</v>
      </c>
      <c r="C7649" s="711" t="s">
        <v>579</v>
      </c>
      <c r="D7649" s="711" t="s">
        <v>5884</v>
      </c>
      <c r="E7649" s="713">
        <v>20.149999999999999</v>
      </c>
    </row>
    <row r="7650" spans="1:5">
      <c r="A7650" s="712">
        <v>101298</v>
      </c>
      <c r="B7650" s="711" t="s">
        <v>7601</v>
      </c>
      <c r="C7650" s="711" t="s">
        <v>579</v>
      </c>
      <c r="D7650" s="711" t="s">
        <v>5884</v>
      </c>
      <c r="E7650" s="713">
        <v>10.57</v>
      </c>
    </row>
    <row r="7651" spans="1:5">
      <c r="A7651" s="712">
        <v>101298</v>
      </c>
      <c r="B7651" s="711" t="s">
        <v>7601</v>
      </c>
      <c r="C7651" s="711" t="s">
        <v>579</v>
      </c>
      <c r="D7651" s="711" t="s">
        <v>5884</v>
      </c>
      <c r="E7651" s="713">
        <v>10.57</v>
      </c>
    </row>
    <row r="7652" spans="1:5">
      <c r="A7652" s="712">
        <v>101299</v>
      </c>
      <c r="B7652" s="711" t="s">
        <v>7602</v>
      </c>
      <c r="C7652" s="711" t="s">
        <v>579</v>
      </c>
      <c r="D7652" s="711" t="s">
        <v>5884</v>
      </c>
      <c r="E7652" s="713">
        <v>13.61</v>
      </c>
    </row>
    <row r="7653" spans="1:5">
      <c r="A7653" s="712">
        <v>101299</v>
      </c>
      <c r="B7653" s="711" t="s">
        <v>7602</v>
      </c>
      <c r="C7653" s="711" t="s">
        <v>579</v>
      </c>
      <c r="D7653" s="711" t="s">
        <v>5884</v>
      </c>
      <c r="E7653" s="713">
        <v>13.61</v>
      </c>
    </row>
    <row r="7654" spans="1:5">
      <c r="A7654" s="712">
        <v>101300</v>
      </c>
      <c r="B7654" s="711" t="s">
        <v>7603</v>
      </c>
      <c r="C7654" s="711" t="s">
        <v>579</v>
      </c>
      <c r="D7654" s="711" t="s">
        <v>5884</v>
      </c>
      <c r="E7654" s="713">
        <v>11.44</v>
      </c>
    </row>
    <row r="7655" spans="1:5">
      <c r="A7655" s="712">
        <v>101300</v>
      </c>
      <c r="B7655" s="711" t="s">
        <v>7603</v>
      </c>
      <c r="C7655" s="711" t="s">
        <v>579</v>
      </c>
      <c r="D7655" s="711" t="s">
        <v>5884</v>
      </c>
      <c r="E7655" s="713">
        <v>11.44</v>
      </c>
    </row>
    <row r="7656" spans="1:5">
      <c r="A7656" s="712">
        <v>101301</v>
      </c>
      <c r="B7656" s="711" t="s">
        <v>7604</v>
      </c>
      <c r="C7656" s="711" t="s">
        <v>579</v>
      </c>
      <c r="D7656" s="711" t="s">
        <v>5884</v>
      </c>
      <c r="E7656" s="713">
        <v>4.8600000000000003</v>
      </c>
    </row>
    <row r="7657" spans="1:5">
      <c r="A7657" s="712">
        <v>101301</v>
      </c>
      <c r="B7657" s="711" t="s">
        <v>7604</v>
      </c>
      <c r="C7657" s="711" t="s">
        <v>579</v>
      </c>
      <c r="D7657" s="711" t="s">
        <v>5884</v>
      </c>
      <c r="E7657" s="713">
        <v>4.8600000000000003</v>
      </c>
    </row>
    <row r="7658" spans="1:5">
      <c r="A7658" s="712">
        <v>101302</v>
      </c>
      <c r="B7658" s="711" t="s">
        <v>7605</v>
      </c>
      <c r="C7658" s="711" t="s">
        <v>579</v>
      </c>
      <c r="D7658" s="711" t="s">
        <v>5884</v>
      </c>
      <c r="E7658" s="713">
        <v>23.78</v>
      </c>
    </row>
    <row r="7659" spans="1:5">
      <c r="A7659" s="712">
        <v>101302</v>
      </c>
      <c r="B7659" s="711" t="s">
        <v>7605</v>
      </c>
      <c r="C7659" s="711" t="s">
        <v>579</v>
      </c>
      <c r="D7659" s="711" t="s">
        <v>5884</v>
      </c>
      <c r="E7659" s="713">
        <v>23.78</v>
      </c>
    </row>
    <row r="7660" spans="1:5">
      <c r="A7660" s="712">
        <v>101303</v>
      </c>
      <c r="B7660" s="711" t="s">
        <v>7606</v>
      </c>
      <c r="C7660" s="711" t="s">
        <v>579</v>
      </c>
      <c r="D7660" s="711" t="s">
        <v>5884</v>
      </c>
      <c r="E7660" s="713">
        <v>41.37</v>
      </c>
    </row>
    <row r="7661" spans="1:5">
      <c r="A7661" s="712">
        <v>101303</v>
      </c>
      <c r="B7661" s="711" t="s">
        <v>7606</v>
      </c>
      <c r="C7661" s="711" t="s">
        <v>579</v>
      </c>
      <c r="D7661" s="711" t="s">
        <v>5884</v>
      </c>
      <c r="E7661" s="713">
        <v>41.37</v>
      </c>
    </row>
    <row r="7662" spans="1:5">
      <c r="A7662" s="712">
        <v>101304</v>
      </c>
      <c r="B7662" s="711" t="s">
        <v>7607</v>
      </c>
      <c r="C7662" s="711" t="s">
        <v>579</v>
      </c>
      <c r="D7662" s="711" t="s">
        <v>5884</v>
      </c>
      <c r="E7662" s="713">
        <v>20.97</v>
      </c>
    </row>
    <row r="7663" spans="1:5">
      <c r="A7663" s="712">
        <v>101304</v>
      </c>
      <c r="B7663" s="711" t="s">
        <v>7607</v>
      </c>
      <c r="C7663" s="711" t="s">
        <v>579</v>
      </c>
      <c r="D7663" s="711" t="s">
        <v>5884</v>
      </c>
      <c r="E7663" s="713">
        <v>20.97</v>
      </c>
    </row>
    <row r="7664" spans="1:5">
      <c r="A7664" s="712">
        <v>101305</v>
      </c>
      <c r="B7664" s="711" t="s">
        <v>7608</v>
      </c>
      <c r="C7664" s="711" t="s">
        <v>579</v>
      </c>
      <c r="D7664" s="711" t="s">
        <v>5884</v>
      </c>
      <c r="E7664" s="713">
        <v>17.82</v>
      </c>
    </row>
    <row r="7665" spans="1:5">
      <c r="A7665" s="712">
        <v>101305</v>
      </c>
      <c r="B7665" s="711" t="s">
        <v>7608</v>
      </c>
      <c r="C7665" s="711" t="s">
        <v>579</v>
      </c>
      <c r="D7665" s="711" t="s">
        <v>5884</v>
      </c>
      <c r="E7665" s="713">
        <v>17.82</v>
      </c>
    </row>
    <row r="7666" spans="1:5">
      <c r="A7666" s="712">
        <v>101306</v>
      </c>
      <c r="B7666" s="711" t="s">
        <v>7609</v>
      </c>
      <c r="C7666" s="711" t="s">
        <v>579</v>
      </c>
      <c r="D7666" s="711" t="s">
        <v>5884</v>
      </c>
      <c r="E7666" s="713">
        <v>25.54</v>
      </c>
    </row>
    <row r="7667" spans="1:5">
      <c r="A7667" s="712">
        <v>101306</v>
      </c>
      <c r="B7667" s="711" t="s">
        <v>7609</v>
      </c>
      <c r="C7667" s="711" t="s">
        <v>579</v>
      </c>
      <c r="D7667" s="711" t="s">
        <v>5884</v>
      </c>
      <c r="E7667" s="713">
        <v>25.54</v>
      </c>
    </row>
    <row r="7668" spans="1:5">
      <c r="A7668" s="712">
        <v>101307</v>
      </c>
      <c r="B7668" s="711" t="s">
        <v>7610</v>
      </c>
      <c r="C7668" s="711" t="s">
        <v>579</v>
      </c>
      <c r="D7668" s="711" t="s">
        <v>5884</v>
      </c>
      <c r="E7668" s="713">
        <v>15.1</v>
      </c>
    </row>
    <row r="7669" spans="1:5">
      <c r="A7669" s="712">
        <v>101307</v>
      </c>
      <c r="B7669" s="711" t="s">
        <v>7610</v>
      </c>
      <c r="C7669" s="711" t="s">
        <v>579</v>
      </c>
      <c r="D7669" s="711" t="s">
        <v>5884</v>
      </c>
      <c r="E7669" s="713">
        <v>15.1</v>
      </c>
    </row>
    <row r="7670" spans="1:5">
      <c r="A7670" s="712">
        <v>101308</v>
      </c>
      <c r="B7670" s="711" t="s">
        <v>7611</v>
      </c>
      <c r="C7670" s="711" t="s">
        <v>579</v>
      </c>
      <c r="D7670" s="711" t="s">
        <v>5884</v>
      </c>
      <c r="E7670" s="713">
        <v>12</v>
      </c>
    </row>
    <row r="7671" spans="1:5">
      <c r="A7671" s="712">
        <v>101308</v>
      </c>
      <c r="B7671" s="711" t="s">
        <v>7611</v>
      </c>
      <c r="C7671" s="711" t="s">
        <v>579</v>
      </c>
      <c r="D7671" s="711" t="s">
        <v>5884</v>
      </c>
      <c r="E7671" s="713">
        <v>12</v>
      </c>
    </row>
    <row r="7672" spans="1:5">
      <c r="A7672" s="712">
        <v>101309</v>
      </c>
      <c r="B7672" s="711" t="s">
        <v>7612</v>
      </c>
      <c r="C7672" s="711" t="s">
        <v>579</v>
      </c>
      <c r="D7672" s="711" t="s">
        <v>5884</v>
      </c>
      <c r="E7672" s="713">
        <v>16.52</v>
      </c>
    </row>
    <row r="7673" spans="1:5">
      <c r="A7673" s="712">
        <v>101309</v>
      </c>
      <c r="B7673" s="711" t="s">
        <v>7612</v>
      </c>
      <c r="C7673" s="711" t="s">
        <v>579</v>
      </c>
      <c r="D7673" s="711" t="s">
        <v>5884</v>
      </c>
      <c r="E7673" s="713">
        <v>16.52</v>
      </c>
    </row>
    <row r="7674" spans="1:5">
      <c r="A7674" s="712">
        <v>101310</v>
      </c>
      <c r="B7674" s="711" t="s">
        <v>7613</v>
      </c>
      <c r="C7674" s="711" t="s">
        <v>579</v>
      </c>
      <c r="D7674" s="711" t="s">
        <v>5884</v>
      </c>
      <c r="E7674" s="713">
        <v>20.97</v>
      </c>
    </row>
    <row r="7675" spans="1:5">
      <c r="A7675" s="712">
        <v>101310</v>
      </c>
      <c r="B7675" s="711" t="s">
        <v>7613</v>
      </c>
      <c r="C7675" s="711" t="s">
        <v>579</v>
      </c>
      <c r="D7675" s="711" t="s">
        <v>5884</v>
      </c>
      <c r="E7675" s="713">
        <v>20.97</v>
      </c>
    </row>
    <row r="7676" spans="1:5">
      <c r="A7676" s="712">
        <v>101311</v>
      </c>
      <c r="B7676" s="711" t="s">
        <v>7614</v>
      </c>
      <c r="C7676" s="711" t="s">
        <v>579</v>
      </c>
      <c r="D7676" s="711" t="s">
        <v>5884</v>
      </c>
      <c r="E7676" s="713">
        <v>16.309999999999999</v>
      </c>
    </row>
    <row r="7677" spans="1:5">
      <c r="A7677" s="712">
        <v>101311</v>
      </c>
      <c r="B7677" s="711" t="s">
        <v>7614</v>
      </c>
      <c r="C7677" s="711" t="s">
        <v>579</v>
      </c>
      <c r="D7677" s="711" t="s">
        <v>5884</v>
      </c>
      <c r="E7677" s="713">
        <v>16.309999999999999</v>
      </c>
    </row>
    <row r="7678" spans="1:5">
      <c r="A7678" s="712">
        <v>101312</v>
      </c>
      <c r="B7678" s="711" t="s">
        <v>7615</v>
      </c>
      <c r="C7678" s="711" t="s">
        <v>579</v>
      </c>
      <c r="D7678" s="711" t="s">
        <v>5884</v>
      </c>
      <c r="E7678" s="713">
        <v>9.91</v>
      </c>
    </row>
    <row r="7679" spans="1:5">
      <c r="A7679" s="712">
        <v>101312</v>
      </c>
      <c r="B7679" s="711" t="s">
        <v>7615</v>
      </c>
      <c r="C7679" s="711" t="s">
        <v>579</v>
      </c>
      <c r="D7679" s="711" t="s">
        <v>5884</v>
      </c>
      <c r="E7679" s="713">
        <v>9.91</v>
      </c>
    </row>
    <row r="7680" spans="1:5">
      <c r="A7680" s="712">
        <v>101313</v>
      </c>
      <c r="B7680" s="711" t="s">
        <v>7616</v>
      </c>
      <c r="C7680" s="711" t="s">
        <v>579</v>
      </c>
      <c r="D7680" s="711" t="s">
        <v>5884</v>
      </c>
      <c r="E7680" s="713">
        <v>52.81</v>
      </c>
    </row>
    <row r="7681" spans="1:5">
      <c r="A7681" s="712">
        <v>101313</v>
      </c>
      <c r="B7681" s="711" t="s">
        <v>7616</v>
      </c>
      <c r="C7681" s="711" t="s">
        <v>579</v>
      </c>
      <c r="D7681" s="711" t="s">
        <v>5884</v>
      </c>
      <c r="E7681" s="713">
        <v>52.81</v>
      </c>
    </row>
    <row r="7682" spans="1:5">
      <c r="A7682" s="712">
        <v>101314</v>
      </c>
      <c r="B7682" s="711" t="s">
        <v>7617</v>
      </c>
      <c r="C7682" s="711" t="s">
        <v>579</v>
      </c>
      <c r="D7682" s="711" t="s">
        <v>5884</v>
      </c>
      <c r="E7682" s="713">
        <v>52.87</v>
      </c>
    </row>
    <row r="7683" spans="1:5">
      <c r="A7683" s="712">
        <v>101314</v>
      </c>
      <c r="B7683" s="711" t="s">
        <v>7617</v>
      </c>
      <c r="C7683" s="711" t="s">
        <v>579</v>
      </c>
      <c r="D7683" s="711" t="s">
        <v>5884</v>
      </c>
      <c r="E7683" s="713">
        <v>52.87</v>
      </c>
    </row>
    <row r="7684" spans="1:5">
      <c r="A7684" s="712">
        <v>101315</v>
      </c>
      <c r="B7684" s="711" t="s">
        <v>7618</v>
      </c>
      <c r="C7684" s="711" t="s">
        <v>579</v>
      </c>
      <c r="D7684" s="711" t="s">
        <v>5884</v>
      </c>
      <c r="E7684" s="713">
        <v>64.53</v>
      </c>
    </row>
    <row r="7685" spans="1:5">
      <c r="A7685" s="712">
        <v>101315</v>
      </c>
      <c r="B7685" s="711" t="s">
        <v>7618</v>
      </c>
      <c r="C7685" s="711" t="s">
        <v>579</v>
      </c>
      <c r="D7685" s="711" t="s">
        <v>5884</v>
      </c>
      <c r="E7685" s="713">
        <v>64.53</v>
      </c>
    </row>
    <row r="7686" spans="1:5">
      <c r="A7686" s="712">
        <v>101316</v>
      </c>
      <c r="B7686" s="711" t="s">
        <v>7619</v>
      </c>
      <c r="C7686" s="711" t="s">
        <v>579</v>
      </c>
      <c r="D7686" s="711" t="s">
        <v>5884</v>
      </c>
      <c r="E7686" s="713">
        <v>25.37</v>
      </c>
    </row>
    <row r="7687" spans="1:5">
      <c r="A7687" s="712">
        <v>101316</v>
      </c>
      <c r="B7687" s="711" t="s">
        <v>7619</v>
      </c>
      <c r="C7687" s="711" t="s">
        <v>579</v>
      </c>
      <c r="D7687" s="711" t="s">
        <v>5884</v>
      </c>
      <c r="E7687" s="713">
        <v>25.37</v>
      </c>
    </row>
    <row r="7688" spans="1:5">
      <c r="A7688" s="712">
        <v>101317</v>
      </c>
      <c r="B7688" s="711" t="s">
        <v>7620</v>
      </c>
      <c r="C7688" s="711" t="s">
        <v>579</v>
      </c>
      <c r="D7688" s="711" t="s">
        <v>5884</v>
      </c>
      <c r="E7688" s="713">
        <v>129.99</v>
      </c>
    </row>
    <row r="7689" spans="1:5">
      <c r="A7689" s="712">
        <v>101317</v>
      </c>
      <c r="B7689" s="711" t="s">
        <v>7620</v>
      </c>
      <c r="C7689" s="711" t="s">
        <v>579</v>
      </c>
      <c r="D7689" s="711" t="s">
        <v>5884</v>
      </c>
      <c r="E7689" s="713">
        <v>129.99</v>
      </c>
    </row>
    <row r="7690" spans="1:5">
      <c r="A7690" s="712">
        <v>101318</v>
      </c>
      <c r="B7690" s="711" t="s">
        <v>7621</v>
      </c>
      <c r="C7690" s="711" t="s">
        <v>579</v>
      </c>
      <c r="D7690" s="711" t="s">
        <v>5884</v>
      </c>
      <c r="E7690" s="713">
        <v>288.66000000000003</v>
      </c>
    </row>
    <row r="7691" spans="1:5">
      <c r="A7691" s="712">
        <v>101318</v>
      </c>
      <c r="B7691" s="711" t="s">
        <v>7621</v>
      </c>
      <c r="C7691" s="711" t="s">
        <v>579</v>
      </c>
      <c r="D7691" s="711" t="s">
        <v>5884</v>
      </c>
      <c r="E7691" s="713">
        <v>288.66000000000003</v>
      </c>
    </row>
    <row r="7692" spans="1:5">
      <c r="A7692" s="712">
        <v>101319</v>
      </c>
      <c r="B7692" s="711" t="s">
        <v>7622</v>
      </c>
      <c r="C7692" s="711" t="s">
        <v>579</v>
      </c>
      <c r="D7692" s="711" t="s">
        <v>5884</v>
      </c>
      <c r="E7692" s="713">
        <v>40.81</v>
      </c>
    </row>
    <row r="7693" spans="1:5">
      <c r="A7693" s="712">
        <v>101319</v>
      </c>
      <c r="B7693" s="711" t="s">
        <v>7622</v>
      </c>
      <c r="C7693" s="711" t="s">
        <v>579</v>
      </c>
      <c r="D7693" s="711" t="s">
        <v>5884</v>
      </c>
      <c r="E7693" s="713">
        <v>40.81</v>
      </c>
    </row>
    <row r="7694" spans="1:5">
      <c r="A7694" s="712">
        <v>101320</v>
      </c>
      <c r="B7694" s="711" t="s">
        <v>7623</v>
      </c>
      <c r="C7694" s="711" t="s">
        <v>579</v>
      </c>
      <c r="D7694" s="711" t="s">
        <v>5884</v>
      </c>
      <c r="E7694" s="713">
        <v>12.55</v>
      </c>
    </row>
    <row r="7695" spans="1:5">
      <c r="A7695" s="712">
        <v>101320</v>
      </c>
      <c r="B7695" s="711" t="s">
        <v>7623</v>
      </c>
      <c r="C7695" s="711" t="s">
        <v>579</v>
      </c>
      <c r="D7695" s="711" t="s">
        <v>5884</v>
      </c>
      <c r="E7695" s="713">
        <v>12.55</v>
      </c>
    </row>
    <row r="7696" spans="1:5">
      <c r="A7696" s="712">
        <v>101321</v>
      </c>
      <c r="B7696" s="711" t="s">
        <v>7624</v>
      </c>
      <c r="C7696" s="711" t="s">
        <v>579</v>
      </c>
      <c r="D7696" s="711" t="s">
        <v>5884</v>
      </c>
      <c r="E7696" s="713">
        <v>17.11</v>
      </c>
    </row>
    <row r="7697" spans="1:5">
      <c r="A7697" s="712">
        <v>101321</v>
      </c>
      <c r="B7697" s="711" t="s">
        <v>7624</v>
      </c>
      <c r="C7697" s="711" t="s">
        <v>579</v>
      </c>
      <c r="D7697" s="711" t="s">
        <v>5884</v>
      </c>
      <c r="E7697" s="713">
        <v>17.11</v>
      </c>
    </row>
    <row r="7698" spans="1:5">
      <c r="A7698" s="712">
        <v>101322</v>
      </c>
      <c r="B7698" s="711" t="s">
        <v>7625</v>
      </c>
      <c r="C7698" s="711" t="s">
        <v>579</v>
      </c>
      <c r="D7698" s="711" t="s">
        <v>5884</v>
      </c>
      <c r="E7698" s="713">
        <v>16.309999999999999</v>
      </c>
    </row>
    <row r="7699" spans="1:5">
      <c r="A7699" s="712">
        <v>101322</v>
      </c>
      <c r="B7699" s="711" t="s">
        <v>7625</v>
      </c>
      <c r="C7699" s="711" t="s">
        <v>579</v>
      </c>
      <c r="D7699" s="711" t="s">
        <v>5884</v>
      </c>
      <c r="E7699" s="713">
        <v>16.309999999999999</v>
      </c>
    </row>
    <row r="7700" spans="1:5">
      <c r="A7700" s="712">
        <v>101323</v>
      </c>
      <c r="B7700" s="711" t="s">
        <v>7626</v>
      </c>
      <c r="C7700" s="711" t="s">
        <v>579</v>
      </c>
      <c r="D7700" s="711" t="s">
        <v>5884</v>
      </c>
      <c r="E7700" s="713">
        <v>30.03</v>
      </c>
    </row>
    <row r="7701" spans="1:5">
      <c r="A7701" s="712">
        <v>101323</v>
      </c>
      <c r="B7701" s="711" t="s">
        <v>7626</v>
      </c>
      <c r="C7701" s="711" t="s">
        <v>579</v>
      </c>
      <c r="D7701" s="711" t="s">
        <v>5884</v>
      </c>
      <c r="E7701" s="713">
        <v>30.03</v>
      </c>
    </row>
    <row r="7702" spans="1:5">
      <c r="A7702" s="712">
        <v>101324</v>
      </c>
      <c r="B7702" s="711" t="s">
        <v>7627</v>
      </c>
      <c r="C7702" s="711" t="s">
        <v>579</v>
      </c>
      <c r="D7702" s="711" t="s">
        <v>5884</v>
      </c>
      <c r="E7702" s="713">
        <v>5.62</v>
      </c>
    </row>
    <row r="7703" spans="1:5">
      <c r="A7703" s="712">
        <v>101324</v>
      </c>
      <c r="B7703" s="711" t="s">
        <v>7627</v>
      </c>
      <c r="C7703" s="711" t="s">
        <v>579</v>
      </c>
      <c r="D7703" s="711" t="s">
        <v>5884</v>
      </c>
      <c r="E7703" s="713">
        <v>5.62</v>
      </c>
    </row>
    <row r="7704" spans="1:5">
      <c r="A7704" s="712">
        <v>101325</v>
      </c>
      <c r="B7704" s="711" t="s">
        <v>7628</v>
      </c>
      <c r="C7704" s="711" t="s">
        <v>579</v>
      </c>
      <c r="D7704" s="711" t="s">
        <v>5884</v>
      </c>
      <c r="E7704" s="713">
        <v>16.16</v>
      </c>
    </row>
    <row r="7705" spans="1:5">
      <c r="A7705" s="712">
        <v>101325</v>
      </c>
      <c r="B7705" s="711" t="s">
        <v>7628</v>
      </c>
      <c r="C7705" s="711" t="s">
        <v>579</v>
      </c>
      <c r="D7705" s="711" t="s">
        <v>5884</v>
      </c>
      <c r="E7705" s="713">
        <v>16.16</v>
      </c>
    </row>
    <row r="7706" spans="1:5">
      <c r="A7706" s="712">
        <v>101326</v>
      </c>
      <c r="B7706" s="711" t="s">
        <v>7629</v>
      </c>
      <c r="C7706" s="711" t="s">
        <v>579</v>
      </c>
      <c r="D7706" s="711" t="s">
        <v>5884</v>
      </c>
      <c r="E7706" s="713">
        <v>7.01</v>
      </c>
    </row>
    <row r="7707" spans="1:5">
      <c r="A7707" s="712">
        <v>101326</v>
      </c>
      <c r="B7707" s="711" t="s">
        <v>7629</v>
      </c>
      <c r="C7707" s="711" t="s">
        <v>579</v>
      </c>
      <c r="D7707" s="711" t="s">
        <v>5884</v>
      </c>
      <c r="E7707" s="713">
        <v>7.01</v>
      </c>
    </row>
    <row r="7708" spans="1:5">
      <c r="A7708" s="712">
        <v>101327</v>
      </c>
      <c r="B7708" s="711" t="s">
        <v>7630</v>
      </c>
      <c r="C7708" s="711" t="s">
        <v>579</v>
      </c>
      <c r="D7708" s="711" t="s">
        <v>5884</v>
      </c>
      <c r="E7708" s="713">
        <v>9.44</v>
      </c>
    </row>
    <row r="7709" spans="1:5">
      <c r="A7709" s="712">
        <v>101327</v>
      </c>
      <c r="B7709" s="711" t="s">
        <v>7630</v>
      </c>
      <c r="C7709" s="711" t="s">
        <v>579</v>
      </c>
      <c r="D7709" s="711" t="s">
        <v>5884</v>
      </c>
      <c r="E7709" s="713">
        <v>9.44</v>
      </c>
    </row>
    <row r="7710" spans="1:5">
      <c r="A7710" s="712">
        <v>101328</v>
      </c>
      <c r="B7710" s="711" t="s">
        <v>7631</v>
      </c>
      <c r="C7710" s="711" t="s">
        <v>579</v>
      </c>
      <c r="D7710" s="711" t="s">
        <v>5884</v>
      </c>
      <c r="E7710" s="713">
        <v>7.96</v>
      </c>
    </row>
    <row r="7711" spans="1:5">
      <c r="A7711" s="712">
        <v>101328</v>
      </c>
      <c r="B7711" s="711" t="s">
        <v>7631</v>
      </c>
      <c r="C7711" s="711" t="s">
        <v>579</v>
      </c>
      <c r="D7711" s="711" t="s">
        <v>5884</v>
      </c>
      <c r="E7711" s="713">
        <v>7.96</v>
      </c>
    </row>
    <row r="7712" spans="1:5">
      <c r="A7712" s="712">
        <v>101329</v>
      </c>
      <c r="B7712" s="711" t="s">
        <v>7632</v>
      </c>
      <c r="C7712" s="711" t="s">
        <v>579</v>
      </c>
      <c r="D7712" s="711" t="s">
        <v>5884</v>
      </c>
      <c r="E7712" s="713">
        <v>24.49</v>
      </c>
    </row>
    <row r="7713" spans="1:5">
      <c r="A7713" s="712">
        <v>101329</v>
      </c>
      <c r="B7713" s="711" t="s">
        <v>7632</v>
      </c>
      <c r="C7713" s="711" t="s">
        <v>579</v>
      </c>
      <c r="D7713" s="711" t="s">
        <v>5884</v>
      </c>
      <c r="E7713" s="713">
        <v>24.49</v>
      </c>
    </row>
    <row r="7714" spans="1:5">
      <c r="A7714" s="712">
        <v>101330</v>
      </c>
      <c r="B7714" s="711" t="s">
        <v>7633</v>
      </c>
      <c r="C7714" s="711" t="s">
        <v>579</v>
      </c>
      <c r="D7714" s="711" t="s">
        <v>5884</v>
      </c>
      <c r="E7714" s="713">
        <v>21.43</v>
      </c>
    </row>
    <row r="7715" spans="1:5">
      <c r="A7715" s="712">
        <v>101330</v>
      </c>
      <c r="B7715" s="711" t="s">
        <v>7633</v>
      </c>
      <c r="C7715" s="711" t="s">
        <v>579</v>
      </c>
      <c r="D7715" s="711" t="s">
        <v>5884</v>
      </c>
      <c r="E7715" s="713">
        <v>21.43</v>
      </c>
    </row>
    <row r="7716" spans="1:5">
      <c r="A7716" s="712">
        <v>101331</v>
      </c>
      <c r="B7716" s="711" t="s">
        <v>7634</v>
      </c>
      <c r="C7716" s="711" t="s">
        <v>579</v>
      </c>
      <c r="D7716" s="711" t="s">
        <v>5884</v>
      </c>
      <c r="E7716" s="713">
        <v>15.74</v>
      </c>
    </row>
    <row r="7717" spans="1:5">
      <c r="A7717" s="712">
        <v>101331</v>
      </c>
      <c r="B7717" s="711" t="s">
        <v>7634</v>
      </c>
      <c r="C7717" s="711" t="s">
        <v>579</v>
      </c>
      <c r="D7717" s="711" t="s">
        <v>5884</v>
      </c>
      <c r="E7717" s="713">
        <v>15.74</v>
      </c>
    </row>
    <row r="7718" spans="1:5">
      <c r="A7718" s="712">
        <v>101332</v>
      </c>
      <c r="B7718" s="711" t="s">
        <v>7635</v>
      </c>
      <c r="C7718" s="711" t="s">
        <v>579</v>
      </c>
      <c r="D7718" s="711" t="s">
        <v>5884</v>
      </c>
      <c r="E7718" s="713">
        <v>5.5</v>
      </c>
    </row>
    <row r="7719" spans="1:5">
      <c r="A7719" s="712">
        <v>101332</v>
      </c>
      <c r="B7719" s="711" t="s">
        <v>7635</v>
      </c>
      <c r="C7719" s="711" t="s">
        <v>579</v>
      </c>
      <c r="D7719" s="711" t="s">
        <v>5884</v>
      </c>
      <c r="E7719" s="713">
        <v>5.5</v>
      </c>
    </row>
    <row r="7720" spans="1:5">
      <c r="A7720" s="712">
        <v>101333</v>
      </c>
      <c r="B7720" s="711" t="s">
        <v>7636</v>
      </c>
      <c r="C7720" s="711" t="s">
        <v>579</v>
      </c>
      <c r="D7720" s="711" t="s">
        <v>5884</v>
      </c>
      <c r="E7720" s="713">
        <v>13.49</v>
      </c>
    </row>
    <row r="7721" spans="1:5">
      <c r="A7721" s="712">
        <v>101333</v>
      </c>
      <c r="B7721" s="711" t="s">
        <v>7636</v>
      </c>
      <c r="C7721" s="711" t="s">
        <v>579</v>
      </c>
      <c r="D7721" s="711" t="s">
        <v>5884</v>
      </c>
      <c r="E7721" s="713">
        <v>13.49</v>
      </c>
    </row>
    <row r="7722" spans="1:5">
      <c r="A7722" s="712">
        <v>101334</v>
      </c>
      <c r="B7722" s="711" t="s">
        <v>7637</v>
      </c>
      <c r="C7722" s="711" t="s">
        <v>579</v>
      </c>
      <c r="D7722" s="711" t="s">
        <v>5884</v>
      </c>
      <c r="E7722" s="713">
        <v>45.43</v>
      </c>
    </row>
    <row r="7723" spans="1:5">
      <c r="A7723" s="712">
        <v>101334</v>
      </c>
      <c r="B7723" s="711" t="s">
        <v>7637</v>
      </c>
      <c r="C7723" s="711" t="s">
        <v>579</v>
      </c>
      <c r="D7723" s="711" t="s">
        <v>5884</v>
      </c>
      <c r="E7723" s="713">
        <v>45.43</v>
      </c>
    </row>
    <row r="7724" spans="1:5">
      <c r="A7724" s="712">
        <v>101335</v>
      </c>
      <c r="B7724" s="711" t="s">
        <v>7638</v>
      </c>
      <c r="C7724" s="711" t="s">
        <v>579</v>
      </c>
      <c r="D7724" s="711" t="s">
        <v>5884</v>
      </c>
      <c r="E7724" s="713">
        <v>5.46</v>
      </c>
    </row>
    <row r="7725" spans="1:5">
      <c r="A7725" s="712">
        <v>101335</v>
      </c>
      <c r="B7725" s="711" t="s">
        <v>7638</v>
      </c>
      <c r="C7725" s="711" t="s">
        <v>579</v>
      </c>
      <c r="D7725" s="711" t="s">
        <v>5884</v>
      </c>
      <c r="E7725" s="713">
        <v>5.46</v>
      </c>
    </row>
    <row r="7726" spans="1:5">
      <c r="A7726" s="712">
        <v>101336</v>
      </c>
      <c r="B7726" s="711" t="s">
        <v>7639</v>
      </c>
      <c r="C7726" s="711" t="s">
        <v>579</v>
      </c>
      <c r="D7726" s="711" t="s">
        <v>5884</v>
      </c>
      <c r="E7726" s="713">
        <v>17.68</v>
      </c>
    </row>
    <row r="7727" spans="1:5">
      <c r="A7727" s="712">
        <v>101336</v>
      </c>
      <c r="B7727" s="711" t="s">
        <v>7639</v>
      </c>
      <c r="C7727" s="711" t="s">
        <v>579</v>
      </c>
      <c r="D7727" s="711" t="s">
        <v>5884</v>
      </c>
      <c r="E7727" s="713">
        <v>17.68</v>
      </c>
    </row>
    <row r="7728" spans="1:5">
      <c r="A7728" s="712">
        <v>101337</v>
      </c>
      <c r="B7728" s="711" t="s">
        <v>7640</v>
      </c>
      <c r="C7728" s="711" t="s">
        <v>579</v>
      </c>
      <c r="D7728" s="711" t="s">
        <v>5884</v>
      </c>
      <c r="E7728" s="713">
        <v>6.12</v>
      </c>
    </row>
    <row r="7729" spans="1:5">
      <c r="A7729" s="712">
        <v>101337</v>
      </c>
      <c r="B7729" s="711" t="s">
        <v>7640</v>
      </c>
      <c r="C7729" s="711" t="s">
        <v>579</v>
      </c>
      <c r="D7729" s="711" t="s">
        <v>5884</v>
      </c>
      <c r="E7729" s="713">
        <v>6.12</v>
      </c>
    </row>
    <row r="7730" spans="1:5">
      <c r="A7730" s="712">
        <v>101338</v>
      </c>
      <c r="B7730" s="711" t="s">
        <v>7641</v>
      </c>
      <c r="C7730" s="711" t="s">
        <v>579</v>
      </c>
      <c r="D7730" s="711" t="s">
        <v>5884</v>
      </c>
      <c r="E7730" s="713">
        <v>10.17</v>
      </c>
    </row>
    <row r="7731" spans="1:5">
      <c r="A7731" s="712">
        <v>101338</v>
      </c>
      <c r="B7731" s="711" t="s">
        <v>7641</v>
      </c>
      <c r="C7731" s="711" t="s">
        <v>579</v>
      </c>
      <c r="D7731" s="711" t="s">
        <v>5884</v>
      </c>
      <c r="E7731" s="713">
        <v>10.17</v>
      </c>
    </row>
    <row r="7732" spans="1:5">
      <c r="A7732" s="712">
        <v>101339</v>
      </c>
      <c r="B7732" s="711" t="s">
        <v>7642</v>
      </c>
      <c r="C7732" s="711" t="s">
        <v>579</v>
      </c>
      <c r="D7732" s="711" t="s">
        <v>5884</v>
      </c>
      <c r="E7732" s="713">
        <v>8.83</v>
      </c>
    </row>
    <row r="7733" spans="1:5">
      <c r="A7733" s="712">
        <v>101339</v>
      </c>
      <c r="B7733" s="711" t="s">
        <v>7642</v>
      </c>
      <c r="C7733" s="711" t="s">
        <v>579</v>
      </c>
      <c r="D7733" s="711" t="s">
        <v>5884</v>
      </c>
      <c r="E7733" s="713">
        <v>8.83</v>
      </c>
    </row>
    <row r="7734" spans="1:5">
      <c r="A7734" s="712">
        <v>101340</v>
      </c>
      <c r="B7734" s="711" t="s">
        <v>7643</v>
      </c>
      <c r="C7734" s="711" t="s">
        <v>579</v>
      </c>
      <c r="D7734" s="711" t="s">
        <v>5884</v>
      </c>
      <c r="E7734" s="713">
        <v>8.52</v>
      </c>
    </row>
    <row r="7735" spans="1:5">
      <c r="A7735" s="712">
        <v>101340</v>
      </c>
      <c r="B7735" s="711" t="s">
        <v>7643</v>
      </c>
      <c r="C7735" s="711" t="s">
        <v>579</v>
      </c>
      <c r="D7735" s="711" t="s">
        <v>5884</v>
      </c>
      <c r="E7735" s="713">
        <v>8.52</v>
      </c>
    </row>
    <row r="7736" spans="1:5">
      <c r="A7736" s="712">
        <v>101341</v>
      </c>
      <c r="B7736" s="711" t="s">
        <v>7644</v>
      </c>
      <c r="C7736" s="711" t="s">
        <v>579</v>
      </c>
      <c r="D7736" s="711" t="s">
        <v>5884</v>
      </c>
      <c r="E7736" s="713">
        <v>9.06</v>
      </c>
    </row>
    <row r="7737" spans="1:5">
      <c r="A7737" s="712">
        <v>101341</v>
      </c>
      <c r="B7737" s="711" t="s">
        <v>7644</v>
      </c>
      <c r="C7737" s="711" t="s">
        <v>579</v>
      </c>
      <c r="D7737" s="711" t="s">
        <v>5884</v>
      </c>
      <c r="E7737" s="713">
        <v>9.06</v>
      </c>
    </row>
    <row r="7738" spans="1:5">
      <c r="A7738" s="712">
        <v>101342</v>
      </c>
      <c r="B7738" s="711" t="s">
        <v>7645</v>
      </c>
      <c r="C7738" s="711" t="s">
        <v>579</v>
      </c>
      <c r="D7738" s="711" t="s">
        <v>5884</v>
      </c>
      <c r="E7738" s="713">
        <v>10.87</v>
      </c>
    </row>
    <row r="7739" spans="1:5">
      <c r="A7739" s="712">
        <v>101342</v>
      </c>
      <c r="B7739" s="711" t="s">
        <v>7645</v>
      </c>
      <c r="C7739" s="711" t="s">
        <v>579</v>
      </c>
      <c r="D7739" s="711" t="s">
        <v>5884</v>
      </c>
      <c r="E7739" s="713">
        <v>10.87</v>
      </c>
    </row>
    <row r="7740" spans="1:5">
      <c r="A7740" s="712">
        <v>101343</v>
      </c>
      <c r="B7740" s="711" t="s">
        <v>7646</v>
      </c>
      <c r="C7740" s="711" t="s">
        <v>579</v>
      </c>
      <c r="D7740" s="711" t="s">
        <v>5884</v>
      </c>
      <c r="E7740" s="713">
        <v>16.309999999999999</v>
      </c>
    </row>
    <row r="7741" spans="1:5">
      <c r="A7741" s="712">
        <v>101343</v>
      </c>
      <c r="B7741" s="711" t="s">
        <v>7646</v>
      </c>
      <c r="C7741" s="711" t="s">
        <v>579</v>
      </c>
      <c r="D7741" s="711" t="s">
        <v>5884</v>
      </c>
      <c r="E7741" s="713">
        <v>16.309999999999999</v>
      </c>
    </row>
    <row r="7742" spans="1:5">
      <c r="A7742" s="712">
        <v>101344</v>
      </c>
      <c r="B7742" s="711" t="s">
        <v>7647</v>
      </c>
      <c r="C7742" s="711" t="s">
        <v>579</v>
      </c>
      <c r="D7742" s="711" t="s">
        <v>5884</v>
      </c>
      <c r="E7742" s="713">
        <v>17.68</v>
      </c>
    </row>
    <row r="7743" spans="1:5">
      <c r="A7743" s="712">
        <v>101344</v>
      </c>
      <c r="B7743" s="711" t="s">
        <v>7647</v>
      </c>
      <c r="C7743" s="711" t="s">
        <v>579</v>
      </c>
      <c r="D7743" s="711" t="s">
        <v>5884</v>
      </c>
      <c r="E7743" s="713">
        <v>17.68</v>
      </c>
    </row>
    <row r="7744" spans="1:5">
      <c r="A7744" s="712">
        <v>101345</v>
      </c>
      <c r="B7744" s="711" t="s">
        <v>7648</v>
      </c>
      <c r="C7744" s="711" t="s">
        <v>579</v>
      </c>
      <c r="D7744" s="711" t="s">
        <v>5884</v>
      </c>
      <c r="E7744" s="713">
        <v>17.68</v>
      </c>
    </row>
    <row r="7745" spans="1:5">
      <c r="A7745" s="712">
        <v>101345</v>
      </c>
      <c r="B7745" s="711" t="s">
        <v>7648</v>
      </c>
      <c r="C7745" s="711" t="s">
        <v>579</v>
      </c>
      <c r="D7745" s="711" t="s">
        <v>5884</v>
      </c>
      <c r="E7745" s="713">
        <v>17.68</v>
      </c>
    </row>
    <row r="7746" spans="1:5">
      <c r="A7746" s="712">
        <v>101346</v>
      </c>
      <c r="B7746" s="711" t="s">
        <v>7649</v>
      </c>
      <c r="C7746" s="711" t="s">
        <v>579</v>
      </c>
      <c r="D7746" s="711" t="s">
        <v>5884</v>
      </c>
      <c r="E7746" s="713">
        <v>14.6</v>
      </c>
    </row>
    <row r="7747" spans="1:5">
      <c r="A7747" s="712">
        <v>101346</v>
      </c>
      <c r="B7747" s="711" t="s">
        <v>7649</v>
      </c>
      <c r="C7747" s="711" t="s">
        <v>579</v>
      </c>
      <c r="D7747" s="711" t="s">
        <v>5884</v>
      </c>
      <c r="E7747" s="713">
        <v>14.6</v>
      </c>
    </row>
    <row r="7748" spans="1:5">
      <c r="A7748" s="712">
        <v>101347</v>
      </c>
      <c r="B7748" s="711" t="s">
        <v>7650</v>
      </c>
      <c r="C7748" s="711" t="s">
        <v>579</v>
      </c>
      <c r="D7748" s="711" t="s">
        <v>5884</v>
      </c>
      <c r="E7748" s="713">
        <v>12.4</v>
      </c>
    </row>
    <row r="7749" spans="1:5">
      <c r="A7749" s="712">
        <v>101347</v>
      </c>
      <c r="B7749" s="711" t="s">
        <v>7650</v>
      </c>
      <c r="C7749" s="711" t="s">
        <v>579</v>
      </c>
      <c r="D7749" s="711" t="s">
        <v>5884</v>
      </c>
      <c r="E7749" s="713">
        <v>12.4</v>
      </c>
    </row>
    <row r="7750" spans="1:5">
      <c r="A7750" s="712">
        <v>101348</v>
      </c>
      <c r="B7750" s="711" t="s">
        <v>7651</v>
      </c>
      <c r="C7750" s="711" t="s">
        <v>579</v>
      </c>
      <c r="D7750" s="711" t="s">
        <v>5884</v>
      </c>
      <c r="E7750" s="713">
        <v>9.3000000000000007</v>
      </c>
    </row>
    <row r="7751" spans="1:5">
      <c r="A7751" s="712">
        <v>101348</v>
      </c>
      <c r="B7751" s="711" t="s">
        <v>7651</v>
      </c>
      <c r="C7751" s="711" t="s">
        <v>579</v>
      </c>
      <c r="D7751" s="711" t="s">
        <v>5884</v>
      </c>
      <c r="E7751" s="713">
        <v>9.3000000000000007</v>
      </c>
    </row>
    <row r="7752" spans="1:5">
      <c r="A7752" s="712">
        <v>101349</v>
      </c>
      <c r="B7752" s="711" t="s">
        <v>7652</v>
      </c>
      <c r="C7752" s="711" t="s">
        <v>579</v>
      </c>
      <c r="D7752" s="711" t="s">
        <v>5884</v>
      </c>
      <c r="E7752" s="713">
        <v>11.05</v>
      </c>
    </row>
    <row r="7753" spans="1:5">
      <c r="A7753" s="712">
        <v>101349</v>
      </c>
      <c r="B7753" s="711" t="s">
        <v>7652</v>
      </c>
      <c r="C7753" s="711" t="s">
        <v>579</v>
      </c>
      <c r="D7753" s="711" t="s">
        <v>5884</v>
      </c>
      <c r="E7753" s="713">
        <v>11.05</v>
      </c>
    </row>
    <row r="7754" spans="1:5">
      <c r="A7754" s="712">
        <v>101350</v>
      </c>
      <c r="B7754" s="711" t="s">
        <v>7653</v>
      </c>
      <c r="C7754" s="711" t="s">
        <v>579</v>
      </c>
      <c r="D7754" s="711" t="s">
        <v>5884</v>
      </c>
      <c r="E7754" s="713">
        <v>13.56</v>
      </c>
    </row>
    <row r="7755" spans="1:5">
      <c r="A7755" s="712">
        <v>101350</v>
      </c>
      <c r="B7755" s="711" t="s">
        <v>7653</v>
      </c>
      <c r="C7755" s="711" t="s">
        <v>579</v>
      </c>
      <c r="D7755" s="711" t="s">
        <v>5884</v>
      </c>
      <c r="E7755" s="713">
        <v>13.56</v>
      </c>
    </row>
    <row r="7756" spans="1:5">
      <c r="A7756" s="712">
        <v>101351</v>
      </c>
      <c r="B7756" s="711" t="s">
        <v>7654</v>
      </c>
      <c r="C7756" s="711" t="s">
        <v>579</v>
      </c>
      <c r="D7756" s="711" t="s">
        <v>5884</v>
      </c>
      <c r="E7756" s="713">
        <v>10.34</v>
      </c>
    </row>
    <row r="7757" spans="1:5">
      <c r="A7757" s="712">
        <v>101351</v>
      </c>
      <c r="B7757" s="711" t="s">
        <v>7654</v>
      </c>
      <c r="C7757" s="711" t="s">
        <v>579</v>
      </c>
      <c r="D7757" s="711" t="s">
        <v>5884</v>
      </c>
      <c r="E7757" s="713">
        <v>10.34</v>
      </c>
    </row>
    <row r="7758" spans="1:5">
      <c r="A7758" s="712">
        <v>101352</v>
      </c>
      <c r="B7758" s="711" t="s">
        <v>7655</v>
      </c>
      <c r="C7758" s="711" t="s">
        <v>579</v>
      </c>
      <c r="D7758" s="711" t="s">
        <v>5884</v>
      </c>
      <c r="E7758" s="713">
        <v>11.41</v>
      </c>
    </row>
    <row r="7759" spans="1:5">
      <c r="A7759" s="712">
        <v>101352</v>
      </c>
      <c r="B7759" s="711" t="s">
        <v>7655</v>
      </c>
      <c r="C7759" s="711" t="s">
        <v>579</v>
      </c>
      <c r="D7759" s="711" t="s">
        <v>5884</v>
      </c>
      <c r="E7759" s="713">
        <v>11.41</v>
      </c>
    </row>
    <row r="7760" spans="1:5">
      <c r="A7760" s="712">
        <v>101353</v>
      </c>
      <c r="B7760" s="711" t="s">
        <v>7656</v>
      </c>
      <c r="C7760" s="711" t="s">
        <v>579</v>
      </c>
      <c r="D7760" s="711" t="s">
        <v>5884</v>
      </c>
      <c r="E7760" s="713">
        <v>9.11</v>
      </c>
    </row>
    <row r="7761" spans="1:5">
      <c r="A7761" s="712">
        <v>101353</v>
      </c>
      <c r="B7761" s="711" t="s">
        <v>7656</v>
      </c>
      <c r="C7761" s="711" t="s">
        <v>579</v>
      </c>
      <c r="D7761" s="711" t="s">
        <v>5884</v>
      </c>
      <c r="E7761" s="713">
        <v>9.11</v>
      </c>
    </row>
    <row r="7762" spans="1:5">
      <c r="A7762" s="712">
        <v>101354</v>
      </c>
      <c r="B7762" s="711" t="s">
        <v>7657</v>
      </c>
      <c r="C7762" s="711" t="s">
        <v>579</v>
      </c>
      <c r="D7762" s="711" t="s">
        <v>5884</v>
      </c>
      <c r="E7762" s="713">
        <v>12.37</v>
      </c>
    </row>
    <row r="7763" spans="1:5">
      <c r="A7763" s="712">
        <v>101354</v>
      </c>
      <c r="B7763" s="711" t="s">
        <v>7657</v>
      </c>
      <c r="C7763" s="711" t="s">
        <v>579</v>
      </c>
      <c r="D7763" s="711" t="s">
        <v>5884</v>
      </c>
      <c r="E7763" s="713">
        <v>12.37</v>
      </c>
    </row>
    <row r="7764" spans="1:5">
      <c r="A7764" s="712">
        <v>101355</v>
      </c>
      <c r="B7764" s="711" t="s">
        <v>7658</v>
      </c>
      <c r="C7764" s="711" t="s">
        <v>579</v>
      </c>
      <c r="D7764" s="711" t="s">
        <v>5884</v>
      </c>
      <c r="E7764" s="713">
        <v>9.8000000000000007</v>
      </c>
    </row>
    <row r="7765" spans="1:5">
      <c r="A7765" s="712">
        <v>101355</v>
      </c>
      <c r="B7765" s="711" t="s">
        <v>7658</v>
      </c>
      <c r="C7765" s="711" t="s">
        <v>579</v>
      </c>
      <c r="D7765" s="711" t="s">
        <v>5884</v>
      </c>
      <c r="E7765" s="713">
        <v>9.8000000000000007</v>
      </c>
    </row>
    <row r="7766" spans="1:5">
      <c r="A7766" s="712">
        <v>101356</v>
      </c>
      <c r="B7766" s="711" t="s">
        <v>7659</v>
      </c>
      <c r="C7766" s="711" t="s">
        <v>579</v>
      </c>
      <c r="D7766" s="711" t="s">
        <v>5884</v>
      </c>
      <c r="E7766" s="713">
        <v>22.89</v>
      </c>
    </row>
    <row r="7767" spans="1:5">
      <c r="A7767" s="712">
        <v>101356</v>
      </c>
      <c r="B7767" s="711" t="s">
        <v>7659</v>
      </c>
      <c r="C7767" s="711" t="s">
        <v>579</v>
      </c>
      <c r="D7767" s="711" t="s">
        <v>5884</v>
      </c>
      <c r="E7767" s="713">
        <v>22.89</v>
      </c>
    </row>
    <row r="7768" spans="1:5">
      <c r="A7768" s="712">
        <v>101357</v>
      </c>
      <c r="B7768" s="711" t="s">
        <v>7660</v>
      </c>
      <c r="C7768" s="711" t="s">
        <v>579</v>
      </c>
      <c r="D7768" s="711" t="s">
        <v>5884</v>
      </c>
      <c r="E7768" s="713">
        <v>30.03</v>
      </c>
    </row>
    <row r="7769" spans="1:5">
      <c r="A7769" s="712">
        <v>101357</v>
      </c>
      <c r="B7769" s="711" t="s">
        <v>7660</v>
      </c>
      <c r="C7769" s="711" t="s">
        <v>579</v>
      </c>
      <c r="D7769" s="711" t="s">
        <v>5884</v>
      </c>
      <c r="E7769" s="713">
        <v>30.03</v>
      </c>
    </row>
    <row r="7770" spans="1:5">
      <c r="A7770" s="712">
        <v>101358</v>
      </c>
      <c r="B7770" s="711" t="s">
        <v>7661</v>
      </c>
      <c r="C7770" s="711" t="s">
        <v>579</v>
      </c>
      <c r="D7770" s="711" t="s">
        <v>5884</v>
      </c>
      <c r="E7770" s="713">
        <v>20.97</v>
      </c>
    </row>
    <row r="7771" spans="1:5">
      <c r="A7771" s="712">
        <v>101358</v>
      </c>
      <c r="B7771" s="711" t="s">
        <v>7661</v>
      </c>
      <c r="C7771" s="711" t="s">
        <v>579</v>
      </c>
      <c r="D7771" s="711" t="s">
        <v>5884</v>
      </c>
      <c r="E7771" s="713">
        <v>20.97</v>
      </c>
    </row>
    <row r="7772" spans="1:5">
      <c r="A7772" s="712">
        <v>101359</v>
      </c>
      <c r="B7772" s="711" t="s">
        <v>7662</v>
      </c>
      <c r="C7772" s="711" t="s">
        <v>579</v>
      </c>
      <c r="D7772" s="711" t="s">
        <v>5884</v>
      </c>
      <c r="E7772" s="713">
        <v>22.63</v>
      </c>
    </row>
    <row r="7773" spans="1:5">
      <c r="A7773" s="712">
        <v>101359</v>
      </c>
      <c r="B7773" s="711" t="s">
        <v>7662</v>
      </c>
      <c r="C7773" s="711" t="s">
        <v>579</v>
      </c>
      <c r="D7773" s="711" t="s">
        <v>5884</v>
      </c>
      <c r="E7773" s="713">
        <v>22.63</v>
      </c>
    </row>
    <row r="7774" spans="1:5">
      <c r="A7774" s="712">
        <v>101360</v>
      </c>
      <c r="B7774" s="711" t="s">
        <v>7663</v>
      </c>
      <c r="C7774" s="711" t="s">
        <v>579</v>
      </c>
      <c r="D7774" s="711" t="s">
        <v>5884</v>
      </c>
      <c r="E7774" s="713">
        <v>22.55</v>
      </c>
    </row>
    <row r="7775" spans="1:5">
      <c r="A7775" s="712">
        <v>101360</v>
      </c>
      <c r="B7775" s="711" t="s">
        <v>7663</v>
      </c>
      <c r="C7775" s="711" t="s">
        <v>579</v>
      </c>
      <c r="D7775" s="711" t="s">
        <v>5884</v>
      </c>
      <c r="E7775" s="713">
        <v>22.55</v>
      </c>
    </row>
    <row r="7776" spans="1:5">
      <c r="A7776" s="712">
        <v>101361</v>
      </c>
      <c r="B7776" s="711" t="s">
        <v>7664</v>
      </c>
      <c r="C7776" s="711" t="s">
        <v>579</v>
      </c>
      <c r="D7776" s="711" t="s">
        <v>5884</v>
      </c>
      <c r="E7776" s="713">
        <v>20.07</v>
      </c>
    </row>
    <row r="7777" spans="1:5">
      <c r="A7777" s="712">
        <v>101361</v>
      </c>
      <c r="B7777" s="711" t="s">
        <v>7664</v>
      </c>
      <c r="C7777" s="711" t="s">
        <v>579</v>
      </c>
      <c r="D7777" s="711" t="s">
        <v>5884</v>
      </c>
      <c r="E7777" s="713">
        <v>20.07</v>
      </c>
    </row>
    <row r="7778" spans="1:5">
      <c r="A7778" s="712">
        <v>101362</v>
      </c>
      <c r="B7778" s="711" t="s">
        <v>7665</v>
      </c>
      <c r="C7778" s="711" t="s">
        <v>579</v>
      </c>
      <c r="D7778" s="711" t="s">
        <v>5884</v>
      </c>
      <c r="E7778" s="713">
        <v>4.6900000000000004</v>
      </c>
    </row>
    <row r="7779" spans="1:5">
      <c r="A7779" s="712">
        <v>101362</v>
      </c>
      <c r="B7779" s="711" t="s">
        <v>7665</v>
      </c>
      <c r="C7779" s="711" t="s">
        <v>579</v>
      </c>
      <c r="D7779" s="711" t="s">
        <v>5884</v>
      </c>
      <c r="E7779" s="713">
        <v>4.6900000000000004</v>
      </c>
    </row>
    <row r="7780" spans="1:5">
      <c r="A7780" s="712">
        <v>101363</v>
      </c>
      <c r="B7780" s="711" t="s">
        <v>7666</v>
      </c>
      <c r="C7780" s="711" t="s">
        <v>579</v>
      </c>
      <c r="D7780" s="711" t="s">
        <v>5884</v>
      </c>
      <c r="E7780" s="713">
        <v>16.309999999999999</v>
      </c>
    </row>
    <row r="7781" spans="1:5">
      <c r="A7781" s="712">
        <v>101363</v>
      </c>
      <c r="B7781" s="711" t="s">
        <v>7666</v>
      </c>
      <c r="C7781" s="711" t="s">
        <v>579</v>
      </c>
      <c r="D7781" s="711" t="s">
        <v>5884</v>
      </c>
      <c r="E7781" s="713">
        <v>16.309999999999999</v>
      </c>
    </row>
    <row r="7782" spans="1:5">
      <c r="A7782" s="712">
        <v>101364</v>
      </c>
      <c r="B7782" s="711" t="s">
        <v>7667</v>
      </c>
      <c r="C7782" s="711" t="s">
        <v>579</v>
      </c>
      <c r="D7782" s="711" t="s">
        <v>5884</v>
      </c>
      <c r="E7782" s="713">
        <v>19.57</v>
      </c>
    </row>
    <row r="7783" spans="1:5">
      <c r="A7783" s="712">
        <v>101364</v>
      </c>
      <c r="B7783" s="711" t="s">
        <v>7667</v>
      </c>
      <c r="C7783" s="711" t="s">
        <v>579</v>
      </c>
      <c r="D7783" s="711" t="s">
        <v>5884</v>
      </c>
      <c r="E7783" s="713">
        <v>19.57</v>
      </c>
    </row>
    <row r="7784" spans="1:5">
      <c r="A7784" s="712">
        <v>101365</v>
      </c>
      <c r="B7784" s="711" t="s">
        <v>7668</v>
      </c>
      <c r="C7784" s="711" t="s">
        <v>579</v>
      </c>
      <c r="D7784" s="711" t="s">
        <v>5884</v>
      </c>
      <c r="E7784" s="713">
        <v>16.309999999999999</v>
      </c>
    </row>
    <row r="7785" spans="1:5">
      <c r="A7785" s="712">
        <v>101365</v>
      </c>
      <c r="B7785" s="711" t="s">
        <v>7668</v>
      </c>
      <c r="C7785" s="711" t="s">
        <v>579</v>
      </c>
      <c r="D7785" s="711" t="s">
        <v>5884</v>
      </c>
      <c r="E7785" s="713">
        <v>16.309999999999999</v>
      </c>
    </row>
    <row r="7786" spans="1:5">
      <c r="A7786" s="712">
        <v>101366</v>
      </c>
      <c r="B7786" s="711" t="s">
        <v>7669</v>
      </c>
      <c r="C7786" s="711" t="s">
        <v>579</v>
      </c>
      <c r="D7786" s="711" t="s">
        <v>5884</v>
      </c>
      <c r="E7786" s="713">
        <v>18.2</v>
      </c>
    </row>
    <row r="7787" spans="1:5">
      <c r="A7787" s="712">
        <v>101366</v>
      </c>
      <c r="B7787" s="711" t="s">
        <v>7669</v>
      </c>
      <c r="C7787" s="711" t="s">
        <v>579</v>
      </c>
      <c r="D7787" s="711" t="s">
        <v>5884</v>
      </c>
      <c r="E7787" s="713">
        <v>18.2</v>
      </c>
    </row>
    <row r="7788" spans="1:5">
      <c r="A7788" s="712">
        <v>101367</v>
      </c>
      <c r="B7788" s="711" t="s">
        <v>7670</v>
      </c>
      <c r="C7788" s="711" t="s">
        <v>579</v>
      </c>
      <c r="D7788" s="711" t="s">
        <v>5884</v>
      </c>
      <c r="E7788" s="713">
        <v>20.010000000000002</v>
      </c>
    </row>
    <row r="7789" spans="1:5">
      <c r="A7789" s="712">
        <v>101367</v>
      </c>
      <c r="B7789" s="711" t="s">
        <v>7670</v>
      </c>
      <c r="C7789" s="711" t="s">
        <v>579</v>
      </c>
      <c r="D7789" s="711" t="s">
        <v>5884</v>
      </c>
      <c r="E7789" s="713">
        <v>20.010000000000002</v>
      </c>
    </row>
    <row r="7790" spans="1:5">
      <c r="A7790" s="712">
        <v>101368</v>
      </c>
      <c r="B7790" s="711" t="s">
        <v>7671</v>
      </c>
      <c r="C7790" s="711" t="s">
        <v>579</v>
      </c>
      <c r="D7790" s="711" t="s">
        <v>5884</v>
      </c>
      <c r="E7790" s="713">
        <v>32.19</v>
      </c>
    </row>
    <row r="7791" spans="1:5">
      <c r="A7791" s="712">
        <v>101368</v>
      </c>
      <c r="B7791" s="711" t="s">
        <v>7671</v>
      </c>
      <c r="C7791" s="711" t="s">
        <v>579</v>
      </c>
      <c r="D7791" s="711" t="s">
        <v>5884</v>
      </c>
      <c r="E7791" s="713">
        <v>32.19</v>
      </c>
    </row>
    <row r="7792" spans="1:5">
      <c r="A7792" s="712">
        <v>101369</v>
      </c>
      <c r="B7792" s="711" t="s">
        <v>7672</v>
      </c>
      <c r="C7792" s="711" t="s">
        <v>579</v>
      </c>
      <c r="D7792" s="711" t="s">
        <v>5884</v>
      </c>
      <c r="E7792" s="713">
        <v>21.59</v>
      </c>
    </row>
    <row r="7793" spans="1:5">
      <c r="A7793" s="712">
        <v>101369</v>
      </c>
      <c r="B7793" s="711" t="s">
        <v>7672</v>
      </c>
      <c r="C7793" s="711" t="s">
        <v>579</v>
      </c>
      <c r="D7793" s="711" t="s">
        <v>5884</v>
      </c>
      <c r="E7793" s="713">
        <v>21.59</v>
      </c>
    </row>
    <row r="7794" spans="1:5">
      <c r="A7794" s="712">
        <v>101370</v>
      </c>
      <c r="B7794" s="711" t="s">
        <v>7673</v>
      </c>
      <c r="C7794" s="711" t="s">
        <v>579</v>
      </c>
      <c r="D7794" s="711" t="s">
        <v>5884</v>
      </c>
      <c r="E7794" s="713">
        <v>17.8</v>
      </c>
    </row>
    <row r="7795" spans="1:5">
      <c r="A7795" s="712">
        <v>101370</v>
      </c>
      <c r="B7795" s="711" t="s">
        <v>7673</v>
      </c>
      <c r="C7795" s="711" t="s">
        <v>579</v>
      </c>
      <c r="D7795" s="711" t="s">
        <v>5884</v>
      </c>
      <c r="E7795" s="713">
        <v>17.8</v>
      </c>
    </row>
    <row r="7796" spans="1:5">
      <c r="A7796" s="712">
        <v>101371</v>
      </c>
      <c r="B7796" s="711" t="s">
        <v>7674</v>
      </c>
      <c r="C7796" s="711" t="s">
        <v>579</v>
      </c>
      <c r="D7796" s="711" t="s">
        <v>5884</v>
      </c>
      <c r="E7796" s="713">
        <v>19.07</v>
      </c>
    </row>
    <row r="7797" spans="1:5">
      <c r="A7797" s="712">
        <v>101371</v>
      </c>
      <c r="B7797" s="711" t="s">
        <v>7674</v>
      </c>
      <c r="C7797" s="711" t="s">
        <v>579</v>
      </c>
      <c r="D7797" s="711" t="s">
        <v>5884</v>
      </c>
      <c r="E7797" s="713">
        <v>19.07</v>
      </c>
    </row>
    <row r="7798" spans="1:5">
      <c r="A7798" s="712">
        <v>101372</v>
      </c>
      <c r="B7798" s="711" t="s">
        <v>7675</v>
      </c>
      <c r="C7798" s="711" t="s">
        <v>579</v>
      </c>
      <c r="D7798" s="711" t="s">
        <v>5884</v>
      </c>
      <c r="E7798" s="713">
        <v>4.92</v>
      </c>
    </row>
    <row r="7799" spans="1:5">
      <c r="A7799" s="712">
        <v>101372</v>
      </c>
      <c r="B7799" s="711" t="s">
        <v>7675</v>
      </c>
      <c r="C7799" s="711" t="s">
        <v>579</v>
      </c>
      <c r="D7799" s="711" t="s">
        <v>5884</v>
      </c>
      <c r="E7799" s="713">
        <v>4.92</v>
      </c>
    </row>
    <row r="7800" spans="1:5">
      <c r="A7800" s="712">
        <v>101373</v>
      </c>
      <c r="B7800" s="711" t="s">
        <v>7676</v>
      </c>
      <c r="C7800" s="711" t="s">
        <v>84</v>
      </c>
      <c r="D7800" s="711" t="s">
        <v>5884</v>
      </c>
      <c r="E7800" s="713">
        <v>117.95</v>
      </c>
    </row>
    <row r="7801" spans="1:5">
      <c r="A7801" s="712">
        <v>101373</v>
      </c>
      <c r="B7801" s="711" t="s">
        <v>7676</v>
      </c>
      <c r="C7801" s="711" t="s">
        <v>84</v>
      </c>
      <c r="D7801" s="711" t="s">
        <v>5884</v>
      </c>
      <c r="E7801" s="713">
        <v>117.95</v>
      </c>
    </row>
    <row r="7802" spans="1:5">
      <c r="A7802" s="712">
        <v>101374</v>
      </c>
      <c r="B7802" s="711" t="s">
        <v>5542</v>
      </c>
      <c r="C7802" s="711" t="s">
        <v>579</v>
      </c>
      <c r="D7802" s="711" t="s">
        <v>5884</v>
      </c>
      <c r="E7802" s="714">
        <v>2972.65</v>
      </c>
    </row>
    <row r="7803" spans="1:5">
      <c r="A7803" s="712">
        <v>101374</v>
      </c>
      <c r="B7803" s="711" t="s">
        <v>5542</v>
      </c>
      <c r="C7803" s="711" t="s">
        <v>579</v>
      </c>
      <c r="D7803" s="711" t="s">
        <v>5884</v>
      </c>
      <c r="E7803" s="714">
        <v>2972.65</v>
      </c>
    </row>
    <row r="7804" spans="1:5">
      <c r="A7804" s="712">
        <v>101375</v>
      </c>
      <c r="B7804" s="711" t="s">
        <v>7677</v>
      </c>
      <c r="C7804" s="711" t="s">
        <v>579</v>
      </c>
      <c r="D7804" s="711" t="s">
        <v>5884</v>
      </c>
      <c r="E7804" s="714">
        <v>3014.23</v>
      </c>
    </row>
    <row r="7805" spans="1:5">
      <c r="A7805" s="712">
        <v>101375</v>
      </c>
      <c r="B7805" s="711" t="s">
        <v>7677</v>
      </c>
      <c r="C7805" s="711" t="s">
        <v>579</v>
      </c>
      <c r="D7805" s="711" t="s">
        <v>5884</v>
      </c>
      <c r="E7805" s="714">
        <v>3014.23</v>
      </c>
    </row>
    <row r="7806" spans="1:5">
      <c r="A7806" s="712">
        <v>101376</v>
      </c>
      <c r="B7806" s="711" t="s">
        <v>7678</v>
      </c>
      <c r="C7806" s="711" t="s">
        <v>579</v>
      </c>
      <c r="D7806" s="711" t="s">
        <v>5884</v>
      </c>
      <c r="E7806" s="714">
        <v>2361.71</v>
      </c>
    </row>
    <row r="7807" spans="1:5">
      <c r="A7807" s="712">
        <v>101376</v>
      </c>
      <c r="B7807" s="711" t="s">
        <v>7678</v>
      </c>
      <c r="C7807" s="711" t="s">
        <v>579</v>
      </c>
      <c r="D7807" s="711" t="s">
        <v>5884</v>
      </c>
      <c r="E7807" s="714">
        <v>2361.71</v>
      </c>
    </row>
    <row r="7808" spans="1:5">
      <c r="A7808" s="712">
        <v>101377</v>
      </c>
      <c r="B7808" s="711" t="s">
        <v>5544</v>
      </c>
      <c r="C7808" s="711" t="s">
        <v>579</v>
      </c>
      <c r="D7808" s="711" t="s">
        <v>5884</v>
      </c>
      <c r="E7808" s="714">
        <v>3035.83</v>
      </c>
    </row>
    <row r="7809" spans="1:5">
      <c r="A7809" s="712">
        <v>101377</v>
      </c>
      <c r="B7809" s="711" t="s">
        <v>5544</v>
      </c>
      <c r="C7809" s="711" t="s">
        <v>579</v>
      </c>
      <c r="D7809" s="711" t="s">
        <v>5884</v>
      </c>
      <c r="E7809" s="714">
        <v>3035.83</v>
      </c>
    </row>
    <row r="7810" spans="1:5">
      <c r="A7810" s="712">
        <v>101378</v>
      </c>
      <c r="B7810" s="711" t="s">
        <v>5751</v>
      </c>
      <c r="C7810" s="711" t="s">
        <v>579</v>
      </c>
      <c r="D7810" s="711" t="s">
        <v>5884</v>
      </c>
      <c r="E7810" s="714">
        <v>3240.89</v>
      </c>
    </row>
    <row r="7811" spans="1:5">
      <c r="A7811" s="712">
        <v>101378</v>
      </c>
      <c r="B7811" s="711" t="s">
        <v>5751</v>
      </c>
      <c r="C7811" s="711" t="s">
        <v>579</v>
      </c>
      <c r="D7811" s="711" t="s">
        <v>5884</v>
      </c>
      <c r="E7811" s="714">
        <v>3240.89</v>
      </c>
    </row>
    <row r="7812" spans="1:5">
      <c r="A7812" s="712">
        <v>101379</v>
      </c>
      <c r="B7812" s="711" t="s">
        <v>7679</v>
      </c>
      <c r="C7812" s="711" t="s">
        <v>579</v>
      </c>
      <c r="D7812" s="711" t="s">
        <v>5884</v>
      </c>
      <c r="E7812" s="714">
        <v>3104.59</v>
      </c>
    </row>
    <row r="7813" spans="1:5">
      <c r="A7813" s="712">
        <v>101379</v>
      </c>
      <c r="B7813" s="711" t="s">
        <v>7679</v>
      </c>
      <c r="C7813" s="711" t="s">
        <v>579</v>
      </c>
      <c r="D7813" s="711" t="s">
        <v>5884</v>
      </c>
      <c r="E7813" s="714">
        <v>3104.59</v>
      </c>
    </row>
    <row r="7814" spans="1:5">
      <c r="A7814" s="712">
        <v>101380</v>
      </c>
      <c r="B7814" s="711" t="s">
        <v>5546</v>
      </c>
      <c r="C7814" s="711" t="s">
        <v>579</v>
      </c>
      <c r="D7814" s="711" t="s">
        <v>5884</v>
      </c>
      <c r="E7814" s="714">
        <v>3339.09</v>
      </c>
    </row>
    <row r="7815" spans="1:5">
      <c r="A7815" s="712">
        <v>101380</v>
      </c>
      <c r="B7815" s="711" t="s">
        <v>5546</v>
      </c>
      <c r="C7815" s="711" t="s">
        <v>579</v>
      </c>
      <c r="D7815" s="711" t="s">
        <v>5884</v>
      </c>
      <c r="E7815" s="714">
        <v>3339.09</v>
      </c>
    </row>
    <row r="7816" spans="1:5">
      <c r="A7816" s="712">
        <v>101381</v>
      </c>
      <c r="B7816" s="711" t="s">
        <v>276</v>
      </c>
      <c r="C7816" s="711" t="s">
        <v>579</v>
      </c>
      <c r="D7816" s="711" t="s">
        <v>5884</v>
      </c>
      <c r="E7816" s="714">
        <v>3760.55</v>
      </c>
    </row>
    <row r="7817" spans="1:5">
      <c r="A7817" s="712">
        <v>101381</v>
      </c>
      <c r="B7817" s="711" t="s">
        <v>276</v>
      </c>
      <c r="C7817" s="711" t="s">
        <v>579</v>
      </c>
      <c r="D7817" s="711" t="s">
        <v>5884</v>
      </c>
      <c r="E7817" s="714">
        <v>3760.55</v>
      </c>
    </row>
    <row r="7818" spans="1:5">
      <c r="A7818" s="712">
        <v>101382</v>
      </c>
      <c r="B7818" s="711" t="s">
        <v>7680</v>
      </c>
      <c r="C7818" s="711" t="s">
        <v>579</v>
      </c>
      <c r="D7818" s="711" t="s">
        <v>5884</v>
      </c>
      <c r="E7818" s="714">
        <v>2967.06</v>
      </c>
    </row>
    <row r="7819" spans="1:5">
      <c r="A7819" s="712">
        <v>101382</v>
      </c>
      <c r="B7819" s="711" t="s">
        <v>7680</v>
      </c>
      <c r="C7819" s="711" t="s">
        <v>579</v>
      </c>
      <c r="D7819" s="711" t="s">
        <v>5884</v>
      </c>
      <c r="E7819" s="714">
        <v>2967.06</v>
      </c>
    </row>
    <row r="7820" spans="1:5">
      <c r="A7820" s="712">
        <v>101383</v>
      </c>
      <c r="B7820" s="711" t="s">
        <v>5753</v>
      </c>
      <c r="C7820" s="711" t="s">
        <v>579</v>
      </c>
      <c r="D7820" s="711" t="s">
        <v>5884</v>
      </c>
      <c r="E7820" s="714">
        <v>3057.81</v>
      </c>
    </row>
    <row r="7821" spans="1:5">
      <c r="A7821" s="712">
        <v>101383</v>
      </c>
      <c r="B7821" s="711" t="s">
        <v>5753</v>
      </c>
      <c r="C7821" s="711" t="s">
        <v>579</v>
      </c>
      <c r="D7821" s="711" t="s">
        <v>5884</v>
      </c>
      <c r="E7821" s="714">
        <v>3057.81</v>
      </c>
    </row>
    <row r="7822" spans="1:5">
      <c r="A7822" s="712">
        <v>101384</v>
      </c>
      <c r="B7822" s="711" t="s">
        <v>5549</v>
      </c>
      <c r="C7822" s="711" t="s">
        <v>579</v>
      </c>
      <c r="D7822" s="711" t="s">
        <v>5884</v>
      </c>
      <c r="E7822" s="714">
        <v>2924.79</v>
      </c>
    </row>
    <row r="7823" spans="1:5">
      <c r="A7823" s="712">
        <v>101384</v>
      </c>
      <c r="B7823" s="711" t="s">
        <v>5549</v>
      </c>
      <c r="C7823" s="711" t="s">
        <v>579</v>
      </c>
      <c r="D7823" s="711" t="s">
        <v>5884</v>
      </c>
      <c r="E7823" s="714">
        <v>2924.79</v>
      </c>
    </row>
    <row r="7824" spans="1:5">
      <c r="A7824" s="712">
        <v>101385</v>
      </c>
      <c r="B7824" s="711" t="s">
        <v>7681</v>
      </c>
      <c r="C7824" s="711" t="s">
        <v>579</v>
      </c>
      <c r="D7824" s="711" t="s">
        <v>5884</v>
      </c>
      <c r="E7824" s="714">
        <v>4632.8599999999997</v>
      </c>
    </row>
    <row r="7825" spans="1:5">
      <c r="A7825" s="712">
        <v>101385</v>
      </c>
      <c r="B7825" s="711" t="s">
        <v>7681</v>
      </c>
      <c r="C7825" s="711" t="s">
        <v>579</v>
      </c>
      <c r="D7825" s="711" t="s">
        <v>5884</v>
      </c>
      <c r="E7825" s="714">
        <v>4632.8599999999997</v>
      </c>
    </row>
    <row r="7826" spans="1:5">
      <c r="A7826" s="712">
        <v>101386</v>
      </c>
      <c r="B7826" s="711" t="s">
        <v>5550</v>
      </c>
      <c r="C7826" s="711" t="s">
        <v>579</v>
      </c>
      <c r="D7826" s="711" t="s">
        <v>5884</v>
      </c>
      <c r="E7826" s="714">
        <v>2675.22</v>
      </c>
    </row>
    <row r="7827" spans="1:5">
      <c r="A7827" s="712">
        <v>101386</v>
      </c>
      <c r="B7827" s="711" t="s">
        <v>5550</v>
      </c>
      <c r="C7827" s="711" t="s">
        <v>579</v>
      </c>
      <c r="D7827" s="711" t="s">
        <v>5884</v>
      </c>
      <c r="E7827" s="714">
        <v>2675.22</v>
      </c>
    </row>
    <row r="7828" spans="1:5">
      <c r="A7828" s="712">
        <v>101387</v>
      </c>
      <c r="B7828" s="711" t="s">
        <v>7682</v>
      </c>
      <c r="C7828" s="711" t="s">
        <v>579</v>
      </c>
      <c r="D7828" s="711" t="s">
        <v>5884</v>
      </c>
      <c r="E7828" s="714">
        <v>2849.85</v>
      </c>
    </row>
    <row r="7829" spans="1:5">
      <c r="A7829" s="712">
        <v>101387</v>
      </c>
      <c r="B7829" s="711" t="s">
        <v>7682</v>
      </c>
      <c r="C7829" s="711" t="s">
        <v>579</v>
      </c>
      <c r="D7829" s="711" t="s">
        <v>5884</v>
      </c>
      <c r="E7829" s="714">
        <v>2849.85</v>
      </c>
    </row>
    <row r="7830" spans="1:5">
      <c r="A7830" s="712">
        <v>101388</v>
      </c>
      <c r="B7830" s="711" t="s">
        <v>5552</v>
      </c>
      <c r="C7830" s="711" t="s">
        <v>579</v>
      </c>
      <c r="D7830" s="711" t="s">
        <v>5884</v>
      </c>
      <c r="E7830" s="714">
        <v>2963.3</v>
      </c>
    </row>
    <row r="7831" spans="1:5">
      <c r="A7831" s="712">
        <v>101388</v>
      </c>
      <c r="B7831" s="711" t="s">
        <v>5552</v>
      </c>
      <c r="C7831" s="711" t="s">
        <v>579</v>
      </c>
      <c r="D7831" s="711" t="s">
        <v>5884</v>
      </c>
      <c r="E7831" s="714">
        <v>2963.3</v>
      </c>
    </row>
    <row r="7832" spans="1:5">
      <c r="A7832" s="712">
        <v>101389</v>
      </c>
      <c r="B7832" s="711" t="s">
        <v>119</v>
      </c>
      <c r="C7832" s="711" t="s">
        <v>579</v>
      </c>
      <c r="D7832" s="711" t="s">
        <v>5884</v>
      </c>
      <c r="E7832" s="714">
        <v>1286.02</v>
      </c>
    </row>
    <row r="7833" spans="1:5">
      <c r="A7833" s="712">
        <v>101389</v>
      </c>
      <c r="B7833" s="711" t="s">
        <v>119</v>
      </c>
      <c r="C7833" s="711" t="s">
        <v>579</v>
      </c>
      <c r="D7833" s="711" t="s">
        <v>5884</v>
      </c>
      <c r="E7833" s="714">
        <v>1286.02</v>
      </c>
    </row>
    <row r="7834" spans="1:5">
      <c r="A7834" s="712">
        <v>101390</v>
      </c>
      <c r="B7834" s="711" t="s">
        <v>7683</v>
      </c>
      <c r="C7834" s="711" t="s">
        <v>579</v>
      </c>
      <c r="D7834" s="711" t="s">
        <v>5884</v>
      </c>
      <c r="E7834" s="714">
        <v>5413.8</v>
      </c>
    </row>
    <row r="7835" spans="1:5">
      <c r="A7835" s="712">
        <v>101390</v>
      </c>
      <c r="B7835" s="711" t="s">
        <v>7683</v>
      </c>
      <c r="C7835" s="711" t="s">
        <v>579</v>
      </c>
      <c r="D7835" s="711" t="s">
        <v>5884</v>
      </c>
      <c r="E7835" s="714">
        <v>5413.8</v>
      </c>
    </row>
    <row r="7836" spans="1:5">
      <c r="A7836" s="712">
        <v>101391</v>
      </c>
      <c r="B7836" s="711" t="s">
        <v>7684</v>
      </c>
      <c r="C7836" s="711" t="s">
        <v>579</v>
      </c>
      <c r="D7836" s="711" t="s">
        <v>5884</v>
      </c>
      <c r="E7836" s="714">
        <v>3765.21</v>
      </c>
    </row>
    <row r="7837" spans="1:5">
      <c r="A7837" s="712">
        <v>101391</v>
      </c>
      <c r="B7837" s="711" t="s">
        <v>7684</v>
      </c>
      <c r="C7837" s="711" t="s">
        <v>579</v>
      </c>
      <c r="D7837" s="711" t="s">
        <v>5884</v>
      </c>
      <c r="E7837" s="714">
        <v>3765.21</v>
      </c>
    </row>
    <row r="7838" spans="1:5">
      <c r="A7838" s="712">
        <v>101392</v>
      </c>
      <c r="B7838" s="711" t="s">
        <v>7685</v>
      </c>
      <c r="C7838" s="711" t="s">
        <v>579</v>
      </c>
      <c r="D7838" s="711" t="s">
        <v>5884</v>
      </c>
      <c r="E7838" s="714">
        <v>2823.22</v>
      </c>
    </row>
    <row r="7839" spans="1:5">
      <c r="A7839" s="712">
        <v>101392</v>
      </c>
      <c r="B7839" s="711" t="s">
        <v>7685</v>
      </c>
      <c r="C7839" s="711" t="s">
        <v>579</v>
      </c>
      <c r="D7839" s="711" t="s">
        <v>5884</v>
      </c>
      <c r="E7839" s="714">
        <v>2823.22</v>
      </c>
    </row>
    <row r="7840" spans="1:5">
      <c r="A7840" s="712">
        <v>101393</v>
      </c>
      <c r="B7840" s="711" t="s">
        <v>7686</v>
      </c>
      <c r="C7840" s="711" t="s">
        <v>579</v>
      </c>
      <c r="D7840" s="711" t="s">
        <v>5884</v>
      </c>
      <c r="E7840" s="714">
        <v>4334.83</v>
      </c>
    </row>
    <row r="7841" spans="1:5">
      <c r="A7841" s="712">
        <v>101393</v>
      </c>
      <c r="B7841" s="711" t="s">
        <v>7686</v>
      </c>
      <c r="C7841" s="711" t="s">
        <v>579</v>
      </c>
      <c r="D7841" s="711" t="s">
        <v>5884</v>
      </c>
      <c r="E7841" s="714">
        <v>4334.83</v>
      </c>
    </row>
    <row r="7842" spans="1:5">
      <c r="A7842" s="712">
        <v>101394</v>
      </c>
      <c r="B7842" s="711" t="s">
        <v>5557</v>
      </c>
      <c r="C7842" s="711" t="s">
        <v>579</v>
      </c>
      <c r="D7842" s="711" t="s">
        <v>5884</v>
      </c>
      <c r="E7842" s="714">
        <v>3567.36</v>
      </c>
    </row>
    <row r="7843" spans="1:5">
      <c r="A7843" s="712">
        <v>101394</v>
      </c>
      <c r="B7843" s="711" t="s">
        <v>5557</v>
      </c>
      <c r="C7843" s="711" t="s">
        <v>579</v>
      </c>
      <c r="D7843" s="711" t="s">
        <v>5884</v>
      </c>
      <c r="E7843" s="714">
        <v>3567.36</v>
      </c>
    </row>
    <row r="7844" spans="1:5">
      <c r="A7844" s="712">
        <v>101395</v>
      </c>
      <c r="B7844" s="711" t="s">
        <v>7687</v>
      </c>
      <c r="C7844" s="711" t="s">
        <v>579</v>
      </c>
      <c r="D7844" s="711" t="s">
        <v>5884</v>
      </c>
      <c r="E7844" s="714">
        <v>3191.45</v>
      </c>
    </row>
    <row r="7845" spans="1:5">
      <c r="A7845" s="712">
        <v>101395</v>
      </c>
      <c r="B7845" s="711" t="s">
        <v>7687</v>
      </c>
      <c r="C7845" s="711" t="s">
        <v>579</v>
      </c>
      <c r="D7845" s="711" t="s">
        <v>5884</v>
      </c>
      <c r="E7845" s="714">
        <v>3191.45</v>
      </c>
    </row>
    <row r="7846" spans="1:5">
      <c r="A7846" s="712">
        <v>101396</v>
      </c>
      <c r="B7846" s="711" t="s">
        <v>7688</v>
      </c>
      <c r="C7846" s="711" t="s">
        <v>579</v>
      </c>
      <c r="D7846" s="711" t="s">
        <v>5884</v>
      </c>
      <c r="E7846" s="714">
        <v>3745.13</v>
      </c>
    </row>
    <row r="7847" spans="1:5">
      <c r="A7847" s="712">
        <v>101396</v>
      </c>
      <c r="B7847" s="711" t="s">
        <v>7688</v>
      </c>
      <c r="C7847" s="711" t="s">
        <v>579</v>
      </c>
      <c r="D7847" s="711" t="s">
        <v>5884</v>
      </c>
      <c r="E7847" s="714">
        <v>3745.13</v>
      </c>
    </row>
    <row r="7848" spans="1:5">
      <c r="A7848" s="712">
        <v>101397</v>
      </c>
      <c r="B7848" s="711" t="s">
        <v>83</v>
      </c>
      <c r="C7848" s="711" t="s">
        <v>579</v>
      </c>
      <c r="D7848" s="711" t="s">
        <v>5884</v>
      </c>
      <c r="E7848" s="714">
        <v>3740.47</v>
      </c>
    </row>
    <row r="7849" spans="1:5">
      <c r="A7849" s="712">
        <v>101397</v>
      </c>
      <c r="B7849" s="711" t="s">
        <v>83</v>
      </c>
      <c r="C7849" s="711" t="s">
        <v>579</v>
      </c>
      <c r="D7849" s="711" t="s">
        <v>5884</v>
      </c>
      <c r="E7849" s="714">
        <v>3740.47</v>
      </c>
    </row>
    <row r="7850" spans="1:5">
      <c r="A7850" s="712">
        <v>101398</v>
      </c>
      <c r="B7850" s="711" t="s">
        <v>7689</v>
      </c>
      <c r="C7850" s="711" t="s">
        <v>579</v>
      </c>
      <c r="D7850" s="711" t="s">
        <v>5884</v>
      </c>
      <c r="E7850" s="714">
        <v>2570.1</v>
      </c>
    </row>
    <row r="7851" spans="1:5">
      <c r="A7851" s="712">
        <v>101398</v>
      </c>
      <c r="B7851" s="711" t="s">
        <v>7689</v>
      </c>
      <c r="C7851" s="711" t="s">
        <v>579</v>
      </c>
      <c r="D7851" s="711" t="s">
        <v>5884</v>
      </c>
      <c r="E7851" s="714">
        <v>2570.1</v>
      </c>
    </row>
    <row r="7852" spans="1:5">
      <c r="A7852" s="712">
        <v>101399</v>
      </c>
      <c r="B7852" s="711" t="s">
        <v>858</v>
      </c>
      <c r="C7852" s="711" t="s">
        <v>579</v>
      </c>
      <c r="D7852" s="711" t="s">
        <v>5884</v>
      </c>
      <c r="E7852" s="714">
        <v>3797.64</v>
      </c>
    </row>
    <row r="7853" spans="1:5">
      <c r="A7853" s="712">
        <v>101399</v>
      </c>
      <c r="B7853" s="711" t="s">
        <v>858</v>
      </c>
      <c r="C7853" s="711" t="s">
        <v>579</v>
      </c>
      <c r="D7853" s="711" t="s">
        <v>5884</v>
      </c>
      <c r="E7853" s="714">
        <v>3797.64</v>
      </c>
    </row>
    <row r="7854" spans="1:5">
      <c r="A7854" s="712">
        <v>101400</v>
      </c>
      <c r="B7854" s="711" t="s">
        <v>7690</v>
      </c>
      <c r="C7854" s="711" t="s">
        <v>579</v>
      </c>
      <c r="D7854" s="711" t="s">
        <v>5884</v>
      </c>
      <c r="E7854" s="714">
        <v>3800.69</v>
      </c>
    </row>
    <row r="7855" spans="1:5">
      <c r="A7855" s="712">
        <v>101400</v>
      </c>
      <c r="B7855" s="711" t="s">
        <v>7690</v>
      </c>
      <c r="C7855" s="711" t="s">
        <v>579</v>
      </c>
      <c r="D7855" s="711" t="s">
        <v>5884</v>
      </c>
      <c r="E7855" s="714">
        <v>3800.69</v>
      </c>
    </row>
    <row r="7856" spans="1:5">
      <c r="A7856" s="712">
        <v>101401</v>
      </c>
      <c r="B7856" s="711" t="s">
        <v>5561</v>
      </c>
      <c r="C7856" s="711" t="s">
        <v>579</v>
      </c>
      <c r="D7856" s="711" t="s">
        <v>5884</v>
      </c>
      <c r="E7856" s="714">
        <v>5039.26</v>
      </c>
    </row>
    <row r="7857" spans="1:5">
      <c r="A7857" s="712">
        <v>101401</v>
      </c>
      <c r="B7857" s="711" t="s">
        <v>5561</v>
      </c>
      <c r="C7857" s="711" t="s">
        <v>579</v>
      </c>
      <c r="D7857" s="711" t="s">
        <v>5884</v>
      </c>
      <c r="E7857" s="714">
        <v>5039.26</v>
      </c>
    </row>
    <row r="7858" spans="1:5">
      <c r="A7858" s="712">
        <v>101402</v>
      </c>
      <c r="B7858" s="711" t="s">
        <v>5562</v>
      </c>
      <c r="C7858" s="711" t="s">
        <v>579</v>
      </c>
      <c r="D7858" s="711" t="s">
        <v>5884</v>
      </c>
      <c r="E7858" s="714">
        <v>3685.6</v>
      </c>
    </row>
    <row r="7859" spans="1:5">
      <c r="A7859" s="712">
        <v>101402</v>
      </c>
      <c r="B7859" s="711" t="s">
        <v>5562</v>
      </c>
      <c r="C7859" s="711" t="s">
        <v>579</v>
      </c>
      <c r="D7859" s="711" t="s">
        <v>5884</v>
      </c>
      <c r="E7859" s="714">
        <v>3685.6</v>
      </c>
    </row>
    <row r="7860" spans="1:5">
      <c r="A7860" s="712">
        <v>101403</v>
      </c>
      <c r="B7860" s="711" t="s">
        <v>7676</v>
      </c>
      <c r="C7860" s="711" t="s">
        <v>579</v>
      </c>
      <c r="D7860" s="711" t="s">
        <v>5884</v>
      </c>
      <c r="E7860" s="714">
        <v>20984.11</v>
      </c>
    </row>
    <row r="7861" spans="1:5">
      <c r="A7861" s="712">
        <v>101403</v>
      </c>
      <c r="B7861" s="711" t="s">
        <v>7676</v>
      </c>
      <c r="C7861" s="711" t="s">
        <v>579</v>
      </c>
      <c r="D7861" s="711" t="s">
        <v>5884</v>
      </c>
      <c r="E7861" s="714">
        <v>20984.11</v>
      </c>
    </row>
    <row r="7862" spans="1:5">
      <c r="A7862" s="712">
        <v>101404</v>
      </c>
      <c r="B7862" s="711" t="s">
        <v>5620</v>
      </c>
      <c r="C7862" s="711" t="s">
        <v>579</v>
      </c>
      <c r="D7862" s="711" t="s">
        <v>5884</v>
      </c>
      <c r="E7862" s="714">
        <v>15945.18</v>
      </c>
    </row>
    <row r="7863" spans="1:5">
      <c r="A7863" s="712">
        <v>101404</v>
      </c>
      <c r="B7863" s="711" t="s">
        <v>5620</v>
      </c>
      <c r="C7863" s="711" t="s">
        <v>579</v>
      </c>
      <c r="D7863" s="711" t="s">
        <v>5884</v>
      </c>
      <c r="E7863" s="714">
        <v>15945.18</v>
      </c>
    </row>
    <row r="7864" spans="1:5">
      <c r="A7864" s="712">
        <v>101405</v>
      </c>
      <c r="B7864" s="711" t="s">
        <v>5621</v>
      </c>
      <c r="C7864" s="711" t="s">
        <v>579</v>
      </c>
      <c r="D7864" s="711" t="s">
        <v>5884</v>
      </c>
      <c r="E7864" s="714">
        <v>14837.14</v>
      </c>
    </row>
    <row r="7865" spans="1:5">
      <c r="A7865" s="712">
        <v>101405</v>
      </c>
      <c r="B7865" s="711" t="s">
        <v>5621</v>
      </c>
      <c r="C7865" s="711" t="s">
        <v>579</v>
      </c>
      <c r="D7865" s="711" t="s">
        <v>5884</v>
      </c>
      <c r="E7865" s="714">
        <v>14837.14</v>
      </c>
    </row>
    <row r="7866" spans="1:5">
      <c r="A7866" s="712">
        <v>101406</v>
      </c>
      <c r="B7866" s="711" t="s">
        <v>5563</v>
      </c>
      <c r="C7866" s="711" t="s">
        <v>579</v>
      </c>
      <c r="D7866" s="711" t="s">
        <v>5884</v>
      </c>
      <c r="E7866" s="714">
        <v>3888.76</v>
      </c>
    </row>
    <row r="7867" spans="1:5">
      <c r="A7867" s="712">
        <v>101406</v>
      </c>
      <c r="B7867" s="711" t="s">
        <v>5563</v>
      </c>
      <c r="C7867" s="711" t="s">
        <v>579</v>
      </c>
      <c r="D7867" s="711" t="s">
        <v>5884</v>
      </c>
      <c r="E7867" s="714">
        <v>3888.76</v>
      </c>
    </row>
    <row r="7868" spans="1:5">
      <c r="A7868" s="712">
        <v>101407</v>
      </c>
      <c r="B7868" s="711" t="s">
        <v>5564</v>
      </c>
      <c r="C7868" s="711" t="s">
        <v>579</v>
      </c>
      <c r="D7868" s="711" t="s">
        <v>5884</v>
      </c>
      <c r="E7868" s="714">
        <v>3760.55</v>
      </c>
    </row>
    <row r="7869" spans="1:5">
      <c r="A7869" s="712">
        <v>101407</v>
      </c>
      <c r="B7869" s="711" t="s">
        <v>5564</v>
      </c>
      <c r="C7869" s="711" t="s">
        <v>579</v>
      </c>
      <c r="D7869" s="711" t="s">
        <v>5884</v>
      </c>
      <c r="E7869" s="714">
        <v>3760.55</v>
      </c>
    </row>
    <row r="7870" spans="1:5">
      <c r="A7870" s="712">
        <v>101408</v>
      </c>
      <c r="B7870" s="711" t="s">
        <v>5565</v>
      </c>
      <c r="C7870" s="711" t="s">
        <v>579</v>
      </c>
      <c r="D7870" s="711" t="s">
        <v>5884</v>
      </c>
      <c r="E7870" s="714">
        <v>3774.27</v>
      </c>
    </row>
    <row r="7871" spans="1:5">
      <c r="A7871" s="712">
        <v>101408</v>
      </c>
      <c r="B7871" s="711" t="s">
        <v>5565</v>
      </c>
      <c r="C7871" s="711" t="s">
        <v>579</v>
      </c>
      <c r="D7871" s="711" t="s">
        <v>5884</v>
      </c>
      <c r="E7871" s="714">
        <v>3774.27</v>
      </c>
    </row>
    <row r="7872" spans="1:5">
      <c r="A7872" s="712">
        <v>101409</v>
      </c>
      <c r="B7872" s="711" t="s">
        <v>7691</v>
      </c>
      <c r="C7872" s="711" t="s">
        <v>579</v>
      </c>
      <c r="D7872" s="711" t="s">
        <v>5884</v>
      </c>
      <c r="E7872" s="714">
        <v>2997.44</v>
      </c>
    </row>
    <row r="7873" spans="1:5">
      <c r="A7873" s="712">
        <v>101409</v>
      </c>
      <c r="B7873" s="711" t="s">
        <v>7691</v>
      </c>
      <c r="C7873" s="711" t="s">
        <v>579</v>
      </c>
      <c r="D7873" s="711" t="s">
        <v>5884</v>
      </c>
      <c r="E7873" s="714">
        <v>2997.44</v>
      </c>
    </row>
    <row r="7874" spans="1:5">
      <c r="A7874" s="712">
        <v>101410</v>
      </c>
      <c r="B7874" s="711" t="s">
        <v>856</v>
      </c>
      <c r="C7874" s="711" t="s">
        <v>579</v>
      </c>
      <c r="D7874" s="711" t="s">
        <v>5884</v>
      </c>
      <c r="E7874" s="714">
        <v>3668.15</v>
      </c>
    </row>
    <row r="7875" spans="1:5">
      <c r="A7875" s="712">
        <v>101410</v>
      </c>
      <c r="B7875" s="711" t="s">
        <v>856</v>
      </c>
      <c r="C7875" s="711" t="s">
        <v>579</v>
      </c>
      <c r="D7875" s="711" t="s">
        <v>5884</v>
      </c>
      <c r="E7875" s="714">
        <v>3668.15</v>
      </c>
    </row>
    <row r="7876" spans="1:5">
      <c r="A7876" s="712">
        <v>101411</v>
      </c>
      <c r="B7876" s="711" t="s">
        <v>7692</v>
      </c>
      <c r="C7876" s="711" t="s">
        <v>579</v>
      </c>
      <c r="D7876" s="711" t="s">
        <v>5884</v>
      </c>
      <c r="E7876" s="714">
        <v>3612.45</v>
      </c>
    </row>
    <row r="7877" spans="1:5">
      <c r="A7877" s="712">
        <v>101411</v>
      </c>
      <c r="B7877" s="711" t="s">
        <v>7692</v>
      </c>
      <c r="C7877" s="711" t="s">
        <v>579</v>
      </c>
      <c r="D7877" s="711" t="s">
        <v>5884</v>
      </c>
      <c r="E7877" s="714">
        <v>3612.45</v>
      </c>
    </row>
    <row r="7878" spans="1:5">
      <c r="A7878" s="712">
        <v>101412</v>
      </c>
      <c r="B7878" s="711" t="s">
        <v>7693</v>
      </c>
      <c r="C7878" s="711" t="s">
        <v>579</v>
      </c>
      <c r="D7878" s="711" t="s">
        <v>5884</v>
      </c>
      <c r="E7878" s="714">
        <v>3802.42</v>
      </c>
    </row>
    <row r="7879" spans="1:5">
      <c r="A7879" s="712">
        <v>101412</v>
      </c>
      <c r="B7879" s="711" t="s">
        <v>7693</v>
      </c>
      <c r="C7879" s="711" t="s">
        <v>579</v>
      </c>
      <c r="D7879" s="711" t="s">
        <v>5884</v>
      </c>
      <c r="E7879" s="714">
        <v>3802.42</v>
      </c>
    </row>
    <row r="7880" spans="1:5">
      <c r="A7880" s="712">
        <v>101413</v>
      </c>
      <c r="B7880" s="711" t="s">
        <v>5567</v>
      </c>
      <c r="C7880" s="711" t="s">
        <v>579</v>
      </c>
      <c r="D7880" s="711" t="s">
        <v>5884</v>
      </c>
      <c r="E7880" s="714">
        <v>3802.91</v>
      </c>
    </row>
    <row r="7881" spans="1:5">
      <c r="A7881" s="712">
        <v>101413</v>
      </c>
      <c r="B7881" s="711" t="s">
        <v>5567</v>
      </c>
      <c r="C7881" s="711" t="s">
        <v>579</v>
      </c>
      <c r="D7881" s="711" t="s">
        <v>5884</v>
      </c>
      <c r="E7881" s="714">
        <v>3802.91</v>
      </c>
    </row>
    <row r="7882" spans="1:5">
      <c r="A7882" s="712">
        <v>101414</v>
      </c>
      <c r="B7882" s="711" t="s">
        <v>7694</v>
      </c>
      <c r="C7882" s="711" t="s">
        <v>579</v>
      </c>
      <c r="D7882" s="711" t="s">
        <v>5884</v>
      </c>
      <c r="E7882" s="714">
        <v>3189.66</v>
      </c>
    </row>
    <row r="7883" spans="1:5">
      <c r="A7883" s="712">
        <v>101414</v>
      </c>
      <c r="B7883" s="711" t="s">
        <v>7694</v>
      </c>
      <c r="C7883" s="711" t="s">
        <v>579</v>
      </c>
      <c r="D7883" s="711" t="s">
        <v>5884</v>
      </c>
      <c r="E7883" s="714">
        <v>3189.66</v>
      </c>
    </row>
    <row r="7884" spans="1:5">
      <c r="A7884" s="712">
        <v>101415</v>
      </c>
      <c r="B7884" s="711" t="s">
        <v>7695</v>
      </c>
      <c r="C7884" s="711" t="s">
        <v>579</v>
      </c>
      <c r="D7884" s="711" t="s">
        <v>5884</v>
      </c>
      <c r="E7884" s="714">
        <v>3933.67</v>
      </c>
    </row>
    <row r="7885" spans="1:5">
      <c r="A7885" s="712">
        <v>101415</v>
      </c>
      <c r="B7885" s="711" t="s">
        <v>7695</v>
      </c>
      <c r="C7885" s="711" t="s">
        <v>579</v>
      </c>
      <c r="D7885" s="711" t="s">
        <v>5884</v>
      </c>
      <c r="E7885" s="714">
        <v>3933.67</v>
      </c>
    </row>
    <row r="7886" spans="1:5">
      <c r="A7886" s="712">
        <v>101416</v>
      </c>
      <c r="B7886" s="711" t="s">
        <v>5758</v>
      </c>
      <c r="C7886" s="711" t="s">
        <v>579</v>
      </c>
      <c r="D7886" s="711" t="s">
        <v>5884</v>
      </c>
      <c r="E7886" s="714">
        <v>4210.18</v>
      </c>
    </row>
    <row r="7887" spans="1:5">
      <c r="A7887" s="712">
        <v>101416</v>
      </c>
      <c r="B7887" s="711" t="s">
        <v>5758</v>
      </c>
      <c r="C7887" s="711" t="s">
        <v>579</v>
      </c>
      <c r="D7887" s="711" t="s">
        <v>5884</v>
      </c>
      <c r="E7887" s="714">
        <v>4210.18</v>
      </c>
    </row>
    <row r="7888" spans="1:5">
      <c r="A7888" s="712">
        <v>101417</v>
      </c>
      <c r="B7888" s="711" t="s">
        <v>7696</v>
      </c>
      <c r="C7888" s="711" t="s">
        <v>579</v>
      </c>
      <c r="D7888" s="711" t="s">
        <v>5884</v>
      </c>
      <c r="E7888" s="714">
        <v>3645.3</v>
      </c>
    </row>
    <row r="7889" spans="1:5">
      <c r="A7889" s="712">
        <v>101417</v>
      </c>
      <c r="B7889" s="711" t="s">
        <v>7696</v>
      </c>
      <c r="C7889" s="711" t="s">
        <v>579</v>
      </c>
      <c r="D7889" s="711" t="s">
        <v>5884</v>
      </c>
      <c r="E7889" s="714">
        <v>3645.3</v>
      </c>
    </row>
    <row r="7890" spans="1:5">
      <c r="A7890" s="712">
        <v>101418</v>
      </c>
      <c r="B7890" s="711" t="s">
        <v>7697</v>
      </c>
      <c r="C7890" s="711" t="s">
        <v>579</v>
      </c>
      <c r="D7890" s="711" t="s">
        <v>5884</v>
      </c>
      <c r="E7890" s="714">
        <v>2903.01</v>
      </c>
    </row>
    <row r="7891" spans="1:5">
      <c r="A7891" s="712">
        <v>101418</v>
      </c>
      <c r="B7891" s="711" t="s">
        <v>7697</v>
      </c>
      <c r="C7891" s="711" t="s">
        <v>579</v>
      </c>
      <c r="D7891" s="711" t="s">
        <v>5884</v>
      </c>
      <c r="E7891" s="714">
        <v>2903.01</v>
      </c>
    </row>
    <row r="7892" spans="1:5">
      <c r="A7892" s="712">
        <v>101419</v>
      </c>
      <c r="B7892" s="711" t="s">
        <v>7698</v>
      </c>
      <c r="C7892" s="711" t="s">
        <v>579</v>
      </c>
      <c r="D7892" s="711" t="s">
        <v>5884</v>
      </c>
      <c r="E7892" s="714">
        <v>3897.22</v>
      </c>
    </row>
    <row r="7893" spans="1:5">
      <c r="A7893" s="712">
        <v>101419</v>
      </c>
      <c r="B7893" s="711" t="s">
        <v>7698</v>
      </c>
      <c r="C7893" s="711" t="s">
        <v>579</v>
      </c>
      <c r="D7893" s="711" t="s">
        <v>5884</v>
      </c>
      <c r="E7893" s="714">
        <v>3897.22</v>
      </c>
    </row>
    <row r="7894" spans="1:5">
      <c r="A7894" s="712">
        <v>101420</v>
      </c>
      <c r="B7894" s="711" t="s">
        <v>7699</v>
      </c>
      <c r="C7894" s="711" t="s">
        <v>579</v>
      </c>
      <c r="D7894" s="711" t="s">
        <v>5884</v>
      </c>
      <c r="E7894" s="714">
        <v>3000.6</v>
      </c>
    </row>
    <row r="7895" spans="1:5">
      <c r="A7895" s="712">
        <v>101420</v>
      </c>
      <c r="B7895" s="711" t="s">
        <v>7699</v>
      </c>
      <c r="C7895" s="711" t="s">
        <v>579</v>
      </c>
      <c r="D7895" s="711" t="s">
        <v>5884</v>
      </c>
      <c r="E7895" s="714">
        <v>3000.6</v>
      </c>
    </row>
    <row r="7896" spans="1:5">
      <c r="A7896" s="712">
        <v>101421</v>
      </c>
      <c r="B7896" s="711" t="s">
        <v>7700</v>
      </c>
      <c r="C7896" s="711" t="s">
        <v>579</v>
      </c>
      <c r="D7896" s="711" t="s">
        <v>5884</v>
      </c>
      <c r="E7896" s="714">
        <v>3838.16</v>
      </c>
    </row>
    <row r="7897" spans="1:5">
      <c r="A7897" s="712">
        <v>101421</v>
      </c>
      <c r="B7897" s="711" t="s">
        <v>7700</v>
      </c>
      <c r="C7897" s="711" t="s">
        <v>579</v>
      </c>
      <c r="D7897" s="711" t="s">
        <v>5884</v>
      </c>
      <c r="E7897" s="714">
        <v>3838.16</v>
      </c>
    </row>
    <row r="7898" spans="1:5">
      <c r="A7898" s="712">
        <v>101422</v>
      </c>
      <c r="B7898" s="711" t="s">
        <v>7701</v>
      </c>
      <c r="C7898" s="711" t="s">
        <v>579</v>
      </c>
      <c r="D7898" s="711" t="s">
        <v>5884</v>
      </c>
      <c r="E7898" s="714">
        <v>2956.65</v>
      </c>
    </row>
    <row r="7899" spans="1:5">
      <c r="A7899" s="712">
        <v>101422</v>
      </c>
      <c r="B7899" s="711" t="s">
        <v>7701</v>
      </c>
      <c r="C7899" s="711" t="s">
        <v>579</v>
      </c>
      <c r="D7899" s="711" t="s">
        <v>5884</v>
      </c>
      <c r="E7899" s="714">
        <v>2956.65</v>
      </c>
    </row>
    <row r="7900" spans="1:5">
      <c r="A7900" s="712">
        <v>101423</v>
      </c>
      <c r="B7900" s="711" t="s">
        <v>7702</v>
      </c>
      <c r="C7900" s="711" t="s">
        <v>579</v>
      </c>
      <c r="D7900" s="711" t="s">
        <v>5884</v>
      </c>
      <c r="E7900" s="714">
        <v>2944.96</v>
      </c>
    </row>
    <row r="7901" spans="1:5">
      <c r="A7901" s="712">
        <v>101423</v>
      </c>
      <c r="B7901" s="711" t="s">
        <v>7702</v>
      </c>
      <c r="C7901" s="711" t="s">
        <v>579</v>
      </c>
      <c r="D7901" s="711" t="s">
        <v>5884</v>
      </c>
      <c r="E7901" s="714">
        <v>2944.96</v>
      </c>
    </row>
    <row r="7902" spans="1:5">
      <c r="A7902" s="712">
        <v>101424</v>
      </c>
      <c r="B7902" s="711" t="s">
        <v>7703</v>
      </c>
      <c r="C7902" s="711" t="s">
        <v>579</v>
      </c>
      <c r="D7902" s="711" t="s">
        <v>5884</v>
      </c>
      <c r="E7902" s="714">
        <v>2968.83</v>
      </c>
    </row>
    <row r="7903" spans="1:5">
      <c r="A7903" s="712">
        <v>101424</v>
      </c>
      <c r="B7903" s="711" t="s">
        <v>7703</v>
      </c>
      <c r="C7903" s="711" t="s">
        <v>579</v>
      </c>
      <c r="D7903" s="711" t="s">
        <v>5884</v>
      </c>
      <c r="E7903" s="714">
        <v>2968.83</v>
      </c>
    </row>
    <row r="7904" spans="1:5">
      <c r="A7904" s="712">
        <v>101425</v>
      </c>
      <c r="B7904" s="711" t="s">
        <v>7704</v>
      </c>
      <c r="C7904" s="711" t="s">
        <v>579</v>
      </c>
      <c r="D7904" s="711" t="s">
        <v>5884</v>
      </c>
      <c r="E7904" s="714">
        <v>1561.96</v>
      </c>
    </row>
    <row r="7905" spans="1:5">
      <c r="A7905" s="712">
        <v>101425</v>
      </c>
      <c r="B7905" s="711" t="s">
        <v>7704</v>
      </c>
      <c r="C7905" s="711" t="s">
        <v>579</v>
      </c>
      <c r="D7905" s="711" t="s">
        <v>5884</v>
      </c>
      <c r="E7905" s="714">
        <v>1561.96</v>
      </c>
    </row>
    <row r="7906" spans="1:5">
      <c r="A7906" s="712">
        <v>101426</v>
      </c>
      <c r="B7906" s="711" t="s">
        <v>7705</v>
      </c>
      <c r="C7906" s="711" t="s">
        <v>579</v>
      </c>
      <c r="D7906" s="711" t="s">
        <v>5884</v>
      </c>
      <c r="E7906" s="714">
        <v>3208.22</v>
      </c>
    </row>
    <row r="7907" spans="1:5">
      <c r="A7907" s="712">
        <v>101426</v>
      </c>
      <c r="B7907" s="711" t="s">
        <v>7705</v>
      </c>
      <c r="C7907" s="711" t="s">
        <v>579</v>
      </c>
      <c r="D7907" s="711" t="s">
        <v>5884</v>
      </c>
      <c r="E7907" s="714">
        <v>3208.22</v>
      </c>
    </row>
    <row r="7908" spans="1:5">
      <c r="A7908" s="712">
        <v>101427</v>
      </c>
      <c r="B7908" s="711" t="s">
        <v>5580</v>
      </c>
      <c r="C7908" s="711" t="s">
        <v>579</v>
      </c>
      <c r="D7908" s="711" t="s">
        <v>5884</v>
      </c>
      <c r="E7908" s="714">
        <v>2915.18</v>
      </c>
    </row>
    <row r="7909" spans="1:5">
      <c r="A7909" s="712">
        <v>101427</v>
      </c>
      <c r="B7909" s="711" t="s">
        <v>5580</v>
      </c>
      <c r="C7909" s="711" t="s">
        <v>579</v>
      </c>
      <c r="D7909" s="711" t="s">
        <v>5884</v>
      </c>
      <c r="E7909" s="714">
        <v>2915.18</v>
      </c>
    </row>
    <row r="7910" spans="1:5">
      <c r="A7910" s="712">
        <v>101428</v>
      </c>
      <c r="B7910" s="711" t="s">
        <v>7706</v>
      </c>
      <c r="C7910" s="711" t="s">
        <v>579</v>
      </c>
      <c r="D7910" s="711" t="s">
        <v>5884</v>
      </c>
      <c r="E7910" s="714">
        <v>2847.74</v>
      </c>
    </row>
    <row r="7911" spans="1:5">
      <c r="A7911" s="712">
        <v>101428</v>
      </c>
      <c r="B7911" s="711" t="s">
        <v>7706</v>
      </c>
      <c r="C7911" s="711" t="s">
        <v>579</v>
      </c>
      <c r="D7911" s="711" t="s">
        <v>5884</v>
      </c>
      <c r="E7911" s="714">
        <v>2847.74</v>
      </c>
    </row>
    <row r="7912" spans="1:5">
      <c r="A7912" s="712">
        <v>101429</v>
      </c>
      <c r="B7912" s="711" t="s">
        <v>7707</v>
      </c>
      <c r="C7912" s="711" t="s">
        <v>579</v>
      </c>
      <c r="D7912" s="711" t="s">
        <v>5884</v>
      </c>
      <c r="E7912" s="714">
        <v>2965.21</v>
      </c>
    </row>
    <row r="7913" spans="1:5">
      <c r="A7913" s="712">
        <v>101429</v>
      </c>
      <c r="B7913" s="711" t="s">
        <v>7707</v>
      </c>
      <c r="C7913" s="711" t="s">
        <v>579</v>
      </c>
      <c r="D7913" s="711" t="s">
        <v>5884</v>
      </c>
      <c r="E7913" s="714">
        <v>2965.21</v>
      </c>
    </row>
    <row r="7914" spans="1:5">
      <c r="A7914" s="712">
        <v>101430</v>
      </c>
      <c r="B7914" s="711" t="s">
        <v>7708</v>
      </c>
      <c r="C7914" s="711" t="s">
        <v>579</v>
      </c>
      <c r="D7914" s="711" t="s">
        <v>5884</v>
      </c>
      <c r="E7914" s="714">
        <v>3360.35</v>
      </c>
    </row>
    <row r="7915" spans="1:5">
      <c r="A7915" s="712">
        <v>101430</v>
      </c>
      <c r="B7915" s="711" t="s">
        <v>7708</v>
      </c>
      <c r="C7915" s="711" t="s">
        <v>579</v>
      </c>
      <c r="D7915" s="711" t="s">
        <v>5884</v>
      </c>
      <c r="E7915" s="714">
        <v>3360.35</v>
      </c>
    </row>
    <row r="7916" spans="1:5">
      <c r="A7916" s="712">
        <v>101431</v>
      </c>
      <c r="B7916" s="711" t="s">
        <v>5583</v>
      </c>
      <c r="C7916" s="711" t="s">
        <v>579</v>
      </c>
      <c r="D7916" s="711" t="s">
        <v>5884</v>
      </c>
      <c r="E7916" s="714">
        <v>3591.39</v>
      </c>
    </row>
    <row r="7917" spans="1:5">
      <c r="A7917" s="712">
        <v>101431</v>
      </c>
      <c r="B7917" s="711" t="s">
        <v>5583</v>
      </c>
      <c r="C7917" s="711" t="s">
        <v>579</v>
      </c>
      <c r="D7917" s="711" t="s">
        <v>5884</v>
      </c>
      <c r="E7917" s="714">
        <v>3591.39</v>
      </c>
    </row>
    <row r="7918" spans="1:5">
      <c r="A7918" s="712">
        <v>101432</v>
      </c>
      <c r="B7918" s="711" t="s">
        <v>7709</v>
      </c>
      <c r="C7918" s="711" t="s">
        <v>579</v>
      </c>
      <c r="D7918" s="711" t="s">
        <v>5884</v>
      </c>
      <c r="E7918" s="714">
        <v>2968.83</v>
      </c>
    </row>
    <row r="7919" spans="1:5">
      <c r="A7919" s="712">
        <v>101432</v>
      </c>
      <c r="B7919" s="711" t="s">
        <v>7709</v>
      </c>
      <c r="C7919" s="711" t="s">
        <v>579</v>
      </c>
      <c r="D7919" s="711" t="s">
        <v>5884</v>
      </c>
      <c r="E7919" s="714">
        <v>2968.83</v>
      </c>
    </row>
    <row r="7920" spans="1:5">
      <c r="A7920" s="712">
        <v>101433</v>
      </c>
      <c r="B7920" s="711" t="s">
        <v>5585</v>
      </c>
      <c r="C7920" s="711" t="s">
        <v>579</v>
      </c>
      <c r="D7920" s="711" t="s">
        <v>5884</v>
      </c>
      <c r="E7920" s="714">
        <v>2968.83</v>
      </c>
    </row>
    <row r="7921" spans="1:5">
      <c r="A7921" s="712">
        <v>101433</v>
      </c>
      <c r="B7921" s="711" t="s">
        <v>5585</v>
      </c>
      <c r="C7921" s="711" t="s">
        <v>579</v>
      </c>
      <c r="D7921" s="711" t="s">
        <v>5884</v>
      </c>
      <c r="E7921" s="714">
        <v>2968.83</v>
      </c>
    </row>
    <row r="7922" spans="1:5">
      <c r="A7922" s="712">
        <v>101434</v>
      </c>
      <c r="B7922" s="711" t="s">
        <v>7710</v>
      </c>
      <c r="C7922" s="711" t="s">
        <v>579</v>
      </c>
      <c r="D7922" s="711" t="s">
        <v>5884</v>
      </c>
      <c r="E7922" s="714">
        <v>3318.42</v>
      </c>
    </row>
    <row r="7923" spans="1:5">
      <c r="A7923" s="712">
        <v>101434</v>
      </c>
      <c r="B7923" s="711" t="s">
        <v>7710</v>
      </c>
      <c r="C7923" s="711" t="s">
        <v>579</v>
      </c>
      <c r="D7923" s="711" t="s">
        <v>5884</v>
      </c>
      <c r="E7923" s="714">
        <v>3318.42</v>
      </c>
    </row>
    <row r="7924" spans="1:5">
      <c r="A7924" s="712">
        <v>101435</v>
      </c>
      <c r="B7924" s="711" t="s">
        <v>7711</v>
      </c>
      <c r="C7924" s="711" t="s">
        <v>579</v>
      </c>
      <c r="D7924" s="711" t="s">
        <v>5884</v>
      </c>
      <c r="E7924" s="714">
        <v>2967.42</v>
      </c>
    </row>
    <row r="7925" spans="1:5">
      <c r="A7925" s="712">
        <v>101435</v>
      </c>
      <c r="B7925" s="711" t="s">
        <v>7711</v>
      </c>
      <c r="C7925" s="711" t="s">
        <v>579</v>
      </c>
      <c r="D7925" s="711" t="s">
        <v>5884</v>
      </c>
      <c r="E7925" s="714">
        <v>2967.42</v>
      </c>
    </row>
    <row r="7926" spans="1:5">
      <c r="A7926" s="712">
        <v>101436</v>
      </c>
      <c r="B7926" s="711" t="s">
        <v>5587</v>
      </c>
      <c r="C7926" s="711" t="s">
        <v>579</v>
      </c>
      <c r="D7926" s="711" t="s">
        <v>5884</v>
      </c>
      <c r="E7926" s="714">
        <v>3018</v>
      </c>
    </row>
    <row r="7927" spans="1:5">
      <c r="A7927" s="712">
        <v>101436</v>
      </c>
      <c r="B7927" s="711" t="s">
        <v>5587</v>
      </c>
      <c r="C7927" s="711" t="s">
        <v>579</v>
      </c>
      <c r="D7927" s="711" t="s">
        <v>5884</v>
      </c>
      <c r="E7927" s="714">
        <v>3018</v>
      </c>
    </row>
    <row r="7928" spans="1:5">
      <c r="A7928" s="712">
        <v>101437</v>
      </c>
      <c r="B7928" s="711" t="s">
        <v>7712</v>
      </c>
      <c r="C7928" s="711" t="s">
        <v>579</v>
      </c>
      <c r="D7928" s="711" t="s">
        <v>5884</v>
      </c>
      <c r="E7928" s="714">
        <v>3400.81</v>
      </c>
    </row>
    <row r="7929" spans="1:5">
      <c r="A7929" s="712">
        <v>101437</v>
      </c>
      <c r="B7929" s="711" t="s">
        <v>7712</v>
      </c>
      <c r="C7929" s="711" t="s">
        <v>579</v>
      </c>
      <c r="D7929" s="711" t="s">
        <v>5884</v>
      </c>
      <c r="E7929" s="714">
        <v>3400.81</v>
      </c>
    </row>
    <row r="7930" spans="1:5">
      <c r="A7930" s="712">
        <v>101438</v>
      </c>
      <c r="B7930" s="711" t="s">
        <v>5589</v>
      </c>
      <c r="C7930" s="711" t="s">
        <v>579</v>
      </c>
      <c r="D7930" s="711" t="s">
        <v>5884</v>
      </c>
      <c r="E7930" s="714">
        <v>3948.5</v>
      </c>
    </row>
    <row r="7931" spans="1:5">
      <c r="A7931" s="712">
        <v>101438</v>
      </c>
      <c r="B7931" s="711" t="s">
        <v>5589</v>
      </c>
      <c r="C7931" s="711" t="s">
        <v>579</v>
      </c>
      <c r="D7931" s="711" t="s">
        <v>5884</v>
      </c>
      <c r="E7931" s="714">
        <v>3948.5</v>
      </c>
    </row>
    <row r="7932" spans="1:5">
      <c r="A7932" s="712">
        <v>101439</v>
      </c>
      <c r="B7932" s="711" t="s">
        <v>5590</v>
      </c>
      <c r="C7932" s="711" t="s">
        <v>579</v>
      </c>
      <c r="D7932" s="711" t="s">
        <v>5884</v>
      </c>
      <c r="E7932" s="714">
        <v>3244.42</v>
      </c>
    </row>
    <row r="7933" spans="1:5">
      <c r="A7933" s="712">
        <v>101439</v>
      </c>
      <c r="B7933" s="711" t="s">
        <v>5590</v>
      </c>
      <c r="C7933" s="711" t="s">
        <v>579</v>
      </c>
      <c r="D7933" s="711" t="s">
        <v>5884</v>
      </c>
      <c r="E7933" s="714">
        <v>3244.42</v>
      </c>
    </row>
    <row r="7934" spans="1:5">
      <c r="A7934" s="712">
        <v>101440</v>
      </c>
      <c r="B7934" s="711" t="s">
        <v>7713</v>
      </c>
      <c r="C7934" s="711" t="s">
        <v>579</v>
      </c>
      <c r="D7934" s="711" t="s">
        <v>5884</v>
      </c>
      <c r="E7934" s="714">
        <v>3479.06</v>
      </c>
    </row>
    <row r="7935" spans="1:5">
      <c r="A7935" s="712">
        <v>101440</v>
      </c>
      <c r="B7935" s="711" t="s">
        <v>7713</v>
      </c>
      <c r="C7935" s="711" t="s">
        <v>579</v>
      </c>
      <c r="D7935" s="711" t="s">
        <v>5884</v>
      </c>
      <c r="E7935" s="714">
        <v>3479.06</v>
      </c>
    </row>
    <row r="7936" spans="1:5">
      <c r="A7936" s="712">
        <v>101441</v>
      </c>
      <c r="B7936" s="711" t="s">
        <v>5592</v>
      </c>
      <c r="C7936" s="711" t="s">
        <v>579</v>
      </c>
      <c r="D7936" s="711" t="s">
        <v>5884</v>
      </c>
      <c r="E7936" s="714">
        <v>2977.34</v>
      </c>
    </row>
    <row r="7937" spans="1:5">
      <c r="A7937" s="712">
        <v>101441</v>
      </c>
      <c r="B7937" s="711" t="s">
        <v>5592</v>
      </c>
      <c r="C7937" s="711" t="s">
        <v>579</v>
      </c>
      <c r="D7937" s="711" t="s">
        <v>5884</v>
      </c>
      <c r="E7937" s="714">
        <v>2977.34</v>
      </c>
    </row>
    <row r="7938" spans="1:5">
      <c r="A7938" s="712">
        <v>101442</v>
      </c>
      <c r="B7938" s="711" t="s">
        <v>7714</v>
      </c>
      <c r="C7938" s="711" t="s">
        <v>579</v>
      </c>
      <c r="D7938" s="711" t="s">
        <v>5884</v>
      </c>
      <c r="E7938" s="714">
        <v>2963.52</v>
      </c>
    </row>
    <row r="7939" spans="1:5">
      <c r="A7939" s="712">
        <v>101442</v>
      </c>
      <c r="B7939" s="711" t="s">
        <v>7714</v>
      </c>
      <c r="C7939" s="711" t="s">
        <v>579</v>
      </c>
      <c r="D7939" s="711" t="s">
        <v>5884</v>
      </c>
      <c r="E7939" s="714">
        <v>2963.52</v>
      </c>
    </row>
    <row r="7940" spans="1:5">
      <c r="A7940" s="712">
        <v>101443</v>
      </c>
      <c r="B7940" s="711" t="s">
        <v>5593</v>
      </c>
      <c r="C7940" s="711" t="s">
        <v>579</v>
      </c>
      <c r="D7940" s="711" t="s">
        <v>5884</v>
      </c>
      <c r="E7940" s="714">
        <v>3126.98</v>
      </c>
    </row>
    <row r="7941" spans="1:5">
      <c r="A7941" s="712">
        <v>101443</v>
      </c>
      <c r="B7941" s="711" t="s">
        <v>5593</v>
      </c>
      <c r="C7941" s="711" t="s">
        <v>579</v>
      </c>
      <c r="D7941" s="711" t="s">
        <v>5884</v>
      </c>
      <c r="E7941" s="714">
        <v>3126.98</v>
      </c>
    </row>
    <row r="7942" spans="1:5">
      <c r="A7942" s="712">
        <v>101444</v>
      </c>
      <c r="B7942" s="711" t="s">
        <v>5596</v>
      </c>
      <c r="C7942" s="711" t="s">
        <v>579</v>
      </c>
      <c r="D7942" s="711" t="s">
        <v>5884</v>
      </c>
      <c r="E7942" s="714">
        <v>4005.09</v>
      </c>
    </row>
    <row r="7943" spans="1:5">
      <c r="A7943" s="712">
        <v>101444</v>
      </c>
      <c r="B7943" s="711" t="s">
        <v>5596</v>
      </c>
      <c r="C7943" s="711" t="s">
        <v>579</v>
      </c>
      <c r="D7943" s="711" t="s">
        <v>5884</v>
      </c>
      <c r="E7943" s="714">
        <v>4005.09</v>
      </c>
    </row>
    <row r="7944" spans="1:5">
      <c r="A7944" s="712">
        <v>101445</v>
      </c>
      <c r="B7944" s="711" t="s">
        <v>85</v>
      </c>
      <c r="C7944" s="711" t="s">
        <v>579</v>
      </c>
      <c r="D7944" s="711" t="s">
        <v>5884</v>
      </c>
      <c r="E7944" s="714">
        <v>3774.27</v>
      </c>
    </row>
    <row r="7945" spans="1:5">
      <c r="A7945" s="712">
        <v>101445</v>
      </c>
      <c r="B7945" s="711" t="s">
        <v>85</v>
      </c>
      <c r="C7945" s="711" t="s">
        <v>579</v>
      </c>
      <c r="D7945" s="711" t="s">
        <v>5884</v>
      </c>
      <c r="E7945" s="714">
        <v>3774.27</v>
      </c>
    </row>
    <row r="7946" spans="1:5">
      <c r="A7946" s="712">
        <v>101446</v>
      </c>
      <c r="B7946" s="711" t="s">
        <v>5597</v>
      </c>
      <c r="C7946" s="711" t="s">
        <v>579</v>
      </c>
      <c r="D7946" s="711" t="s">
        <v>5884</v>
      </c>
      <c r="E7946" s="714">
        <v>3966.91</v>
      </c>
    </row>
    <row r="7947" spans="1:5">
      <c r="A7947" s="712">
        <v>101446</v>
      </c>
      <c r="B7947" s="711" t="s">
        <v>5597</v>
      </c>
      <c r="C7947" s="711" t="s">
        <v>579</v>
      </c>
      <c r="D7947" s="711" t="s">
        <v>5884</v>
      </c>
      <c r="E7947" s="714">
        <v>3966.91</v>
      </c>
    </row>
    <row r="7948" spans="1:5">
      <c r="A7948" s="712">
        <v>101447</v>
      </c>
      <c r="B7948" s="711" t="s">
        <v>5598</v>
      </c>
      <c r="C7948" s="711" t="s">
        <v>579</v>
      </c>
      <c r="D7948" s="711" t="s">
        <v>5884</v>
      </c>
      <c r="E7948" s="714">
        <v>4173.78</v>
      </c>
    </row>
    <row r="7949" spans="1:5">
      <c r="A7949" s="712">
        <v>101447</v>
      </c>
      <c r="B7949" s="711" t="s">
        <v>5598</v>
      </c>
      <c r="C7949" s="711" t="s">
        <v>579</v>
      </c>
      <c r="D7949" s="711" t="s">
        <v>5884</v>
      </c>
      <c r="E7949" s="714">
        <v>4173.78</v>
      </c>
    </row>
    <row r="7950" spans="1:5">
      <c r="A7950" s="712">
        <v>101448</v>
      </c>
      <c r="B7950" s="711" t="s">
        <v>5599</v>
      </c>
      <c r="C7950" s="711" t="s">
        <v>579</v>
      </c>
      <c r="D7950" s="711" t="s">
        <v>5884</v>
      </c>
      <c r="E7950" s="714">
        <v>4164.22</v>
      </c>
    </row>
    <row r="7951" spans="1:5">
      <c r="A7951" s="712">
        <v>101448</v>
      </c>
      <c r="B7951" s="711" t="s">
        <v>5599</v>
      </c>
      <c r="C7951" s="711" t="s">
        <v>579</v>
      </c>
      <c r="D7951" s="711" t="s">
        <v>5884</v>
      </c>
      <c r="E7951" s="714">
        <v>4164.22</v>
      </c>
    </row>
    <row r="7952" spans="1:5">
      <c r="A7952" s="712">
        <v>101449</v>
      </c>
      <c r="B7952" s="711" t="s">
        <v>7715</v>
      </c>
      <c r="C7952" s="711" t="s">
        <v>579</v>
      </c>
      <c r="D7952" s="711" t="s">
        <v>5884</v>
      </c>
      <c r="E7952" s="714">
        <v>2736.53</v>
      </c>
    </row>
    <row r="7953" spans="1:5">
      <c r="A7953" s="712">
        <v>101449</v>
      </c>
      <c r="B7953" s="711" t="s">
        <v>7715</v>
      </c>
      <c r="C7953" s="711" t="s">
        <v>579</v>
      </c>
      <c r="D7953" s="711" t="s">
        <v>5884</v>
      </c>
      <c r="E7953" s="714">
        <v>2736.53</v>
      </c>
    </row>
    <row r="7954" spans="1:5">
      <c r="A7954" s="712">
        <v>101450</v>
      </c>
      <c r="B7954" s="711" t="s">
        <v>5601</v>
      </c>
      <c r="C7954" s="711" t="s">
        <v>579</v>
      </c>
      <c r="D7954" s="711" t="s">
        <v>5884</v>
      </c>
      <c r="E7954" s="714">
        <v>2669.34</v>
      </c>
    </row>
    <row r="7955" spans="1:5">
      <c r="A7955" s="712">
        <v>101450</v>
      </c>
      <c r="B7955" s="711" t="s">
        <v>5601</v>
      </c>
      <c r="C7955" s="711" t="s">
        <v>579</v>
      </c>
      <c r="D7955" s="711" t="s">
        <v>5884</v>
      </c>
      <c r="E7955" s="714">
        <v>2669.34</v>
      </c>
    </row>
    <row r="7956" spans="1:5">
      <c r="A7956" s="712">
        <v>101451</v>
      </c>
      <c r="B7956" s="711" t="s">
        <v>5602</v>
      </c>
      <c r="C7956" s="711" t="s">
        <v>579</v>
      </c>
      <c r="D7956" s="711" t="s">
        <v>5884</v>
      </c>
      <c r="E7956" s="714">
        <v>3760.55</v>
      </c>
    </row>
    <row r="7957" spans="1:5">
      <c r="A7957" s="712">
        <v>101451</v>
      </c>
      <c r="B7957" s="711" t="s">
        <v>5602</v>
      </c>
      <c r="C7957" s="711" t="s">
        <v>579</v>
      </c>
      <c r="D7957" s="711" t="s">
        <v>5884</v>
      </c>
      <c r="E7957" s="714">
        <v>3760.55</v>
      </c>
    </row>
    <row r="7958" spans="1:5">
      <c r="A7958" s="712">
        <v>101452</v>
      </c>
      <c r="B7958" s="711" t="s">
        <v>7716</v>
      </c>
      <c r="C7958" s="711" t="s">
        <v>579</v>
      </c>
      <c r="D7958" s="711" t="s">
        <v>5884</v>
      </c>
      <c r="E7958" s="714">
        <v>2842.16</v>
      </c>
    </row>
    <row r="7959" spans="1:5">
      <c r="A7959" s="712">
        <v>101452</v>
      </c>
      <c r="B7959" s="711" t="s">
        <v>7716</v>
      </c>
      <c r="C7959" s="711" t="s">
        <v>579</v>
      </c>
      <c r="D7959" s="711" t="s">
        <v>5884</v>
      </c>
      <c r="E7959" s="714">
        <v>2842.16</v>
      </c>
    </row>
    <row r="7960" spans="1:5">
      <c r="A7960" s="712">
        <v>101453</v>
      </c>
      <c r="B7960" s="711" t="s">
        <v>5603</v>
      </c>
      <c r="C7960" s="711" t="s">
        <v>579</v>
      </c>
      <c r="D7960" s="711" t="s">
        <v>5884</v>
      </c>
      <c r="E7960" s="714">
        <v>3883.71</v>
      </c>
    </row>
    <row r="7961" spans="1:5">
      <c r="A7961" s="712">
        <v>101453</v>
      </c>
      <c r="B7961" s="711" t="s">
        <v>5603</v>
      </c>
      <c r="C7961" s="711" t="s">
        <v>579</v>
      </c>
      <c r="D7961" s="711" t="s">
        <v>5884</v>
      </c>
      <c r="E7961" s="714">
        <v>3883.71</v>
      </c>
    </row>
    <row r="7962" spans="1:5">
      <c r="A7962" s="712">
        <v>101454</v>
      </c>
      <c r="B7962" s="711" t="s">
        <v>7717</v>
      </c>
      <c r="C7962" s="711" t="s">
        <v>579</v>
      </c>
      <c r="D7962" s="711" t="s">
        <v>5884</v>
      </c>
      <c r="E7962" s="714">
        <v>4186.92</v>
      </c>
    </row>
    <row r="7963" spans="1:5">
      <c r="A7963" s="712">
        <v>101454</v>
      </c>
      <c r="B7963" s="711" t="s">
        <v>7717</v>
      </c>
      <c r="C7963" s="711" t="s">
        <v>579</v>
      </c>
      <c r="D7963" s="711" t="s">
        <v>5884</v>
      </c>
      <c r="E7963" s="714">
        <v>4186.92</v>
      </c>
    </row>
    <row r="7964" spans="1:5">
      <c r="A7964" s="712">
        <v>101455</v>
      </c>
      <c r="B7964" s="711" t="s">
        <v>5605</v>
      </c>
      <c r="C7964" s="711" t="s">
        <v>579</v>
      </c>
      <c r="D7964" s="711" t="s">
        <v>5884</v>
      </c>
      <c r="E7964" s="714">
        <v>4332.22</v>
      </c>
    </row>
    <row r="7965" spans="1:5">
      <c r="A7965" s="712">
        <v>101455</v>
      </c>
      <c r="B7965" s="711" t="s">
        <v>5605</v>
      </c>
      <c r="C7965" s="711" t="s">
        <v>579</v>
      </c>
      <c r="D7965" s="711" t="s">
        <v>5884</v>
      </c>
      <c r="E7965" s="714">
        <v>4332.22</v>
      </c>
    </row>
    <row r="7966" spans="1:5">
      <c r="A7966" s="712">
        <v>101456</v>
      </c>
      <c r="B7966" s="711" t="s">
        <v>7718</v>
      </c>
      <c r="C7966" s="711" t="s">
        <v>579</v>
      </c>
      <c r="D7966" s="711" t="s">
        <v>5884</v>
      </c>
      <c r="E7966" s="714">
        <v>7263.05</v>
      </c>
    </row>
    <row r="7967" spans="1:5">
      <c r="A7967" s="712">
        <v>101456</v>
      </c>
      <c r="B7967" s="711" t="s">
        <v>7718</v>
      </c>
      <c r="C7967" s="711" t="s">
        <v>579</v>
      </c>
      <c r="D7967" s="711" t="s">
        <v>5884</v>
      </c>
      <c r="E7967" s="714">
        <v>7263.05</v>
      </c>
    </row>
    <row r="7968" spans="1:5">
      <c r="A7968" s="712">
        <v>101457</v>
      </c>
      <c r="B7968" s="711" t="s">
        <v>7719</v>
      </c>
      <c r="C7968" s="711" t="s">
        <v>579</v>
      </c>
      <c r="D7968" s="711" t="s">
        <v>5884</v>
      </c>
      <c r="E7968" s="714">
        <v>4435.03</v>
      </c>
    </row>
    <row r="7969" spans="1:5">
      <c r="A7969" s="712">
        <v>101457</v>
      </c>
      <c r="B7969" s="711" t="s">
        <v>7719</v>
      </c>
      <c r="C7969" s="711" t="s">
        <v>579</v>
      </c>
      <c r="D7969" s="711" t="s">
        <v>5884</v>
      </c>
      <c r="E7969" s="714">
        <v>4435.03</v>
      </c>
    </row>
    <row r="7970" spans="1:5">
      <c r="A7970" s="712">
        <v>101458</v>
      </c>
      <c r="B7970" s="711" t="s">
        <v>7720</v>
      </c>
      <c r="C7970" s="711" t="s">
        <v>579</v>
      </c>
      <c r="D7970" s="711" t="s">
        <v>5884</v>
      </c>
      <c r="E7970" s="714">
        <v>3979.92</v>
      </c>
    </row>
    <row r="7971" spans="1:5">
      <c r="A7971" s="712">
        <v>101458</v>
      </c>
      <c r="B7971" s="711" t="s">
        <v>7720</v>
      </c>
      <c r="C7971" s="711" t="s">
        <v>579</v>
      </c>
      <c r="D7971" s="711" t="s">
        <v>5884</v>
      </c>
      <c r="E7971" s="714">
        <v>3979.92</v>
      </c>
    </row>
    <row r="7972" spans="1:5">
      <c r="A7972" s="712">
        <v>101459</v>
      </c>
      <c r="B7972" s="711" t="s">
        <v>5609</v>
      </c>
      <c r="C7972" s="711" t="s">
        <v>579</v>
      </c>
      <c r="D7972" s="711" t="s">
        <v>5884</v>
      </c>
      <c r="E7972" s="714">
        <v>3529.2</v>
      </c>
    </row>
    <row r="7973" spans="1:5">
      <c r="A7973" s="712">
        <v>101459</v>
      </c>
      <c r="B7973" s="711" t="s">
        <v>5609</v>
      </c>
      <c r="C7973" s="711" t="s">
        <v>579</v>
      </c>
      <c r="D7973" s="711" t="s">
        <v>5884</v>
      </c>
      <c r="E7973" s="714">
        <v>3529.2</v>
      </c>
    </row>
    <row r="7974" spans="1:5">
      <c r="A7974" s="712">
        <v>101460</v>
      </c>
      <c r="B7974" s="711" t="s">
        <v>5740</v>
      </c>
      <c r="C7974" s="711" t="s">
        <v>579</v>
      </c>
      <c r="D7974" s="711" t="s">
        <v>5884</v>
      </c>
      <c r="E7974" s="714">
        <v>2899.33</v>
      </c>
    </row>
    <row r="7975" spans="1:5">
      <c r="A7975" s="712">
        <v>101460</v>
      </c>
      <c r="B7975" s="711" t="s">
        <v>5740</v>
      </c>
      <c r="C7975" s="711" t="s">
        <v>579</v>
      </c>
      <c r="D7975" s="711" t="s">
        <v>5884</v>
      </c>
      <c r="E7975" s="714">
        <v>2899.33</v>
      </c>
    </row>
    <row r="7976" spans="1:5">
      <c r="A7976" s="774"/>
      <c r="B7976" s="774"/>
      <c r="C7976" s="715"/>
      <c r="D7976" s="774"/>
      <c r="E7976" s="716"/>
    </row>
    <row r="7977" spans="1:5">
      <c r="A7977" s="774">
        <v>13003</v>
      </c>
      <c r="B7977" s="774" t="s">
        <v>7721</v>
      </c>
      <c r="C7977" s="774" t="s">
        <v>7722</v>
      </c>
      <c r="D7977" s="774" t="s">
        <v>7723</v>
      </c>
      <c r="E7977" s="717">
        <v>2.2200000000000002</v>
      </c>
    </row>
    <row r="7978" spans="1:5">
      <c r="A7978" s="774">
        <v>1363</v>
      </c>
      <c r="B7978" s="774" t="s">
        <v>7724</v>
      </c>
      <c r="C7978" s="774" t="s">
        <v>7725</v>
      </c>
      <c r="D7978" s="774" t="s">
        <v>7726</v>
      </c>
      <c r="E7978" s="717">
        <v>20.28</v>
      </c>
    </row>
    <row r="7979" spans="1:5">
      <c r="A7979" s="774">
        <v>1344</v>
      </c>
      <c r="B7979" s="774" t="s">
        <v>7727</v>
      </c>
      <c r="C7979" s="774" t="s">
        <v>7728</v>
      </c>
      <c r="D7979" s="774" t="s">
        <v>7723</v>
      </c>
      <c r="E7979" s="717">
        <v>41.57</v>
      </c>
    </row>
    <row r="7980" spans="1:5">
      <c r="A7980" s="774">
        <v>1342</v>
      </c>
      <c r="B7980" s="774" t="s">
        <v>7729</v>
      </c>
      <c r="C7980" s="774" t="s">
        <v>7728</v>
      </c>
      <c r="D7980" s="774" t="s">
        <v>7723</v>
      </c>
      <c r="E7980" s="717">
        <v>73.489999999999995</v>
      </c>
    </row>
    <row r="7981" spans="1:5">
      <c r="A7981" s="774">
        <v>1349</v>
      </c>
      <c r="B7981" s="774" t="s">
        <v>7730</v>
      </c>
      <c r="C7981" s="774" t="s">
        <v>7728</v>
      </c>
      <c r="D7981" s="774" t="s">
        <v>7723</v>
      </c>
      <c r="E7981" s="717">
        <v>104.81</v>
      </c>
    </row>
    <row r="7982" spans="1:5">
      <c r="A7982" s="774">
        <v>1350</v>
      </c>
      <c r="B7982" s="774" t="s">
        <v>7731</v>
      </c>
      <c r="C7982" s="774" t="s">
        <v>7728</v>
      </c>
      <c r="D7982" s="774" t="s">
        <v>7726</v>
      </c>
      <c r="E7982" s="717">
        <v>48.25</v>
      </c>
    </row>
    <row r="7983" spans="1:5">
      <c r="A7983" s="774">
        <v>1357</v>
      </c>
      <c r="B7983" s="774" t="s">
        <v>7732</v>
      </c>
      <c r="C7983" s="774" t="s">
        <v>7728</v>
      </c>
      <c r="D7983" s="774" t="s">
        <v>7723</v>
      </c>
      <c r="E7983" s="717">
        <v>61.46</v>
      </c>
    </row>
    <row r="7984" spans="1:5">
      <c r="A7984" s="774">
        <v>1359</v>
      </c>
      <c r="B7984" s="774" t="s">
        <v>7733</v>
      </c>
      <c r="C7984" s="774" t="s">
        <v>7728</v>
      </c>
      <c r="D7984" s="774" t="s">
        <v>7723</v>
      </c>
      <c r="E7984" s="717">
        <v>94.95</v>
      </c>
    </row>
    <row r="7985" spans="1:5">
      <c r="A7985" s="774">
        <v>1351</v>
      </c>
      <c r="B7985" s="774" t="s">
        <v>7734</v>
      </c>
      <c r="C7985" s="774" t="s">
        <v>7728</v>
      </c>
      <c r="D7985" s="774" t="s">
        <v>7723</v>
      </c>
      <c r="E7985" s="717">
        <v>30.6</v>
      </c>
    </row>
    <row r="7986" spans="1:5">
      <c r="A7986" s="774">
        <v>6</v>
      </c>
      <c r="B7986" s="774" t="s">
        <v>7735</v>
      </c>
      <c r="C7986" s="774" t="s">
        <v>7722</v>
      </c>
      <c r="D7986" s="774" t="s">
        <v>7723</v>
      </c>
      <c r="E7986" s="717">
        <v>3.16</v>
      </c>
    </row>
    <row r="7987" spans="1:5">
      <c r="A7987" s="774">
        <v>2404</v>
      </c>
      <c r="B7987" s="774" t="s">
        <v>7736</v>
      </c>
      <c r="C7987" s="774" t="s">
        <v>7725</v>
      </c>
      <c r="D7987" s="774" t="s">
        <v>7737</v>
      </c>
      <c r="E7987" s="717">
        <v>95</v>
      </c>
    </row>
    <row r="7988" spans="1:5">
      <c r="A7988" s="774">
        <v>2418</v>
      </c>
      <c r="B7988" s="774" t="s">
        <v>7738</v>
      </c>
      <c r="C7988" s="774" t="s">
        <v>7728</v>
      </c>
      <c r="D7988" s="774" t="s">
        <v>7726</v>
      </c>
      <c r="E7988" s="717">
        <v>8.32</v>
      </c>
    </row>
    <row r="7989" spans="1:5">
      <c r="A7989" s="774">
        <v>2720</v>
      </c>
      <c r="B7989" s="774" t="s">
        <v>7739</v>
      </c>
      <c r="C7989" s="774" t="s">
        <v>615</v>
      </c>
      <c r="D7989" s="774" t="s">
        <v>7737</v>
      </c>
      <c r="E7989" s="717">
        <v>183.23</v>
      </c>
    </row>
    <row r="7990" spans="1:5">
      <c r="A7990" s="774">
        <v>2719</v>
      </c>
      <c r="B7990" s="774" t="s">
        <v>7740</v>
      </c>
      <c r="C7990" s="774" t="s">
        <v>615</v>
      </c>
      <c r="D7990" s="774" t="s">
        <v>7737</v>
      </c>
      <c r="E7990" s="717">
        <v>155.25</v>
      </c>
    </row>
    <row r="7991" spans="1:5">
      <c r="A7991" s="774">
        <v>6086</v>
      </c>
      <c r="B7991" s="774" t="s">
        <v>7741</v>
      </c>
      <c r="C7991" s="774" t="s">
        <v>7742</v>
      </c>
      <c r="D7991" s="774" t="s">
        <v>7723</v>
      </c>
      <c r="E7991" s="717">
        <v>83.92</v>
      </c>
    </row>
    <row r="7992" spans="1:5">
      <c r="A7992" s="774">
        <v>38968</v>
      </c>
      <c r="B7992" s="774" t="s">
        <v>7743</v>
      </c>
      <c r="C7992" s="774" t="s">
        <v>7725</v>
      </c>
      <c r="D7992" s="774" t="s">
        <v>7737</v>
      </c>
      <c r="E7992" s="717">
        <v>338.71</v>
      </c>
    </row>
    <row r="7993" spans="1:5">
      <c r="A7993" s="774">
        <v>3378</v>
      </c>
      <c r="B7993" s="774" t="s">
        <v>7744</v>
      </c>
      <c r="C7993" s="774" t="s">
        <v>7728</v>
      </c>
      <c r="D7993" s="774" t="s">
        <v>7723</v>
      </c>
      <c r="E7993" s="717">
        <v>73.81</v>
      </c>
    </row>
    <row r="7994" spans="1:5">
      <c r="A7994" s="774">
        <v>3380</v>
      </c>
      <c r="B7994" s="774" t="s">
        <v>7745</v>
      </c>
      <c r="C7994" s="774" t="s">
        <v>7728</v>
      </c>
      <c r="D7994" s="774" t="s">
        <v>7726</v>
      </c>
      <c r="E7994" s="717">
        <v>51.67</v>
      </c>
    </row>
    <row r="7995" spans="1:5">
      <c r="A7995" s="774">
        <v>3379</v>
      </c>
      <c r="B7995" s="774" t="s">
        <v>7746</v>
      </c>
      <c r="C7995" s="774" t="s">
        <v>7728</v>
      </c>
      <c r="D7995" s="774" t="s">
        <v>7723</v>
      </c>
      <c r="E7995" s="717">
        <v>49.88</v>
      </c>
    </row>
    <row r="7996" spans="1:5">
      <c r="A7996" s="774">
        <v>10561</v>
      </c>
      <c r="B7996" s="774" t="s">
        <v>7747</v>
      </c>
      <c r="C7996" s="774" t="s">
        <v>7748</v>
      </c>
      <c r="D7996" s="774" t="s">
        <v>7723</v>
      </c>
      <c r="E7996" s="717">
        <v>0.43</v>
      </c>
    </row>
    <row r="7997" spans="1:5">
      <c r="A7997" s="774">
        <v>615</v>
      </c>
      <c r="B7997" s="774" t="s">
        <v>7749</v>
      </c>
      <c r="C7997" s="774" t="s">
        <v>7725</v>
      </c>
      <c r="D7997" s="774" t="s">
        <v>7737</v>
      </c>
      <c r="E7997" s="717">
        <v>400.47</v>
      </c>
    </row>
    <row r="7998" spans="1:5">
      <c r="A7998" s="774">
        <v>606</v>
      </c>
      <c r="B7998" s="774" t="s">
        <v>7750</v>
      </c>
      <c r="C7998" s="774" t="s">
        <v>7725</v>
      </c>
      <c r="D7998" s="774" t="s">
        <v>7737</v>
      </c>
      <c r="E7998" s="717">
        <v>629.1</v>
      </c>
    </row>
    <row r="7999" spans="1:5">
      <c r="A7999" s="774">
        <v>11193</v>
      </c>
      <c r="B7999" s="774" t="s">
        <v>7751</v>
      </c>
      <c r="C7999" s="774" t="s">
        <v>7725</v>
      </c>
      <c r="D7999" s="774" t="s">
        <v>7737</v>
      </c>
      <c r="E7999" s="717">
        <v>637.84</v>
      </c>
    </row>
    <row r="8000" spans="1:5">
      <c r="A8000" s="774">
        <v>11197</v>
      </c>
      <c r="B8000" s="774" t="s">
        <v>7752</v>
      </c>
      <c r="C8000" s="774" t="s">
        <v>7728</v>
      </c>
      <c r="D8000" s="774" t="s">
        <v>7737</v>
      </c>
      <c r="E8000" s="717">
        <v>873.53</v>
      </c>
    </row>
    <row r="8001" spans="1:5">
      <c r="A8001" s="774">
        <v>3346</v>
      </c>
      <c r="B8001" s="774" t="s">
        <v>7753</v>
      </c>
      <c r="C8001" s="774" t="s">
        <v>615</v>
      </c>
      <c r="D8001" s="774" t="s">
        <v>7737</v>
      </c>
      <c r="E8001" s="717">
        <v>13.5</v>
      </c>
    </row>
    <row r="8002" spans="1:5">
      <c r="A8002" s="774">
        <v>3348</v>
      </c>
      <c r="B8002" s="774" t="s">
        <v>7754</v>
      </c>
      <c r="C8002" s="774" t="s">
        <v>615</v>
      </c>
      <c r="D8002" s="774" t="s">
        <v>7737</v>
      </c>
      <c r="E8002" s="717">
        <v>16.149999999999999</v>
      </c>
    </row>
    <row r="8003" spans="1:5">
      <c r="A8003" s="774">
        <v>3345</v>
      </c>
      <c r="B8003" s="774" t="s">
        <v>7755</v>
      </c>
      <c r="C8003" s="774" t="s">
        <v>615</v>
      </c>
      <c r="D8003" s="774" t="s">
        <v>7737</v>
      </c>
      <c r="E8003" s="717">
        <v>10.43</v>
      </c>
    </row>
    <row r="8004" spans="1:5">
      <c r="A8004" s="774">
        <v>39833</v>
      </c>
      <c r="B8004" s="774" t="s">
        <v>7756</v>
      </c>
      <c r="C8004" s="774" t="s">
        <v>615</v>
      </c>
      <c r="D8004" s="774" t="s">
        <v>7737</v>
      </c>
      <c r="E8004" s="717">
        <v>22.12</v>
      </c>
    </row>
    <row r="8005" spans="1:5">
      <c r="A8005" s="774">
        <v>39834</v>
      </c>
      <c r="B8005" s="774" t="s">
        <v>7757</v>
      </c>
      <c r="C8005" s="774" t="s">
        <v>615</v>
      </c>
      <c r="D8005" s="774" t="s">
        <v>7737</v>
      </c>
      <c r="E8005" s="717">
        <v>37.96</v>
      </c>
    </row>
    <row r="8006" spans="1:5">
      <c r="A8006" s="774">
        <v>39835</v>
      </c>
      <c r="B8006" s="774" t="s">
        <v>7758</v>
      </c>
      <c r="C8006" s="774" t="s">
        <v>615</v>
      </c>
      <c r="D8006" s="774" t="s">
        <v>7737</v>
      </c>
      <c r="E8006" s="717">
        <v>46.28</v>
      </c>
    </row>
    <row r="8007" spans="1:5">
      <c r="A8007" s="774">
        <v>3779</v>
      </c>
      <c r="B8007" s="774" t="s">
        <v>7759</v>
      </c>
      <c r="C8007" s="774" t="s">
        <v>7760</v>
      </c>
      <c r="D8007" s="774" t="s">
        <v>7723</v>
      </c>
      <c r="E8007" s="717">
        <v>6.41</v>
      </c>
    </row>
    <row r="8008" spans="1:5">
      <c r="A8008" s="774">
        <v>13382</v>
      </c>
      <c r="B8008" s="774" t="s">
        <v>7761</v>
      </c>
      <c r="C8008" s="774" t="s">
        <v>7728</v>
      </c>
      <c r="D8008" s="774" t="s">
        <v>7737</v>
      </c>
      <c r="E8008" s="717">
        <v>228.65</v>
      </c>
    </row>
    <row r="8009" spans="1:5">
      <c r="A8009" s="774">
        <v>4051</v>
      </c>
      <c r="B8009" s="774" t="s">
        <v>7762</v>
      </c>
      <c r="C8009" s="774" t="s">
        <v>7763</v>
      </c>
      <c r="D8009" s="774" t="s">
        <v>7723</v>
      </c>
      <c r="E8009" s="717">
        <v>84.9</v>
      </c>
    </row>
    <row r="8010" spans="1:5">
      <c r="A8010" s="774">
        <v>4047</v>
      </c>
      <c r="B8010" s="774" t="s">
        <v>7762</v>
      </c>
      <c r="C8010" s="774" t="s">
        <v>7742</v>
      </c>
      <c r="D8010" s="774" t="s">
        <v>7726</v>
      </c>
      <c r="E8010" s="717">
        <v>16.98</v>
      </c>
    </row>
    <row r="8011" spans="1:5">
      <c r="A8011" s="774">
        <v>38397</v>
      </c>
      <c r="B8011" s="774" t="s">
        <v>7764</v>
      </c>
      <c r="C8011" s="774" t="s">
        <v>7748</v>
      </c>
      <c r="D8011" s="774" t="s">
        <v>7723</v>
      </c>
      <c r="E8011" s="717">
        <v>4.5599999999999996</v>
      </c>
    </row>
    <row r="8012" spans="1:5">
      <c r="A8012" s="774">
        <v>7</v>
      </c>
      <c r="B8012" s="774" t="s">
        <v>7765</v>
      </c>
      <c r="C8012" s="774" t="s">
        <v>7748</v>
      </c>
      <c r="D8012" s="774" t="s">
        <v>7723</v>
      </c>
      <c r="E8012" s="717">
        <v>10.42</v>
      </c>
    </row>
    <row r="8013" spans="1:5">
      <c r="A8013" s="774">
        <v>4126</v>
      </c>
      <c r="B8013" s="774" t="s">
        <v>7766</v>
      </c>
      <c r="C8013" s="774" t="s">
        <v>7728</v>
      </c>
      <c r="D8013" s="774" t="s">
        <v>7737</v>
      </c>
      <c r="E8013" s="717">
        <v>201.23</v>
      </c>
    </row>
    <row r="8014" spans="1:5">
      <c r="A8014" s="774">
        <v>7347</v>
      </c>
      <c r="B8014" s="774" t="s">
        <v>7767</v>
      </c>
      <c r="C8014" s="774" t="s">
        <v>7742</v>
      </c>
      <c r="D8014" s="774" t="s">
        <v>7723</v>
      </c>
      <c r="E8014" s="717">
        <v>53.72</v>
      </c>
    </row>
    <row r="8015" spans="1:5">
      <c r="A8015" s="774">
        <v>7345</v>
      </c>
      <c r="B8015" s="774" t="s">
        <v>7768</v>
      </c>
      <c r="C8015" s="774" t="s">
        <v>7722</v>
      </c>
      <c r="D8015" s="774" t="s">
        <v>7723</v>
      </c>
      <c r="E8015" s="717">
        <v>19.329999999999998</v>
      </c>
    </row>
    <row r="8016" spans="1:5">
      <c r="A8016" s="774">
        <v>7344</v>
      </c>
      <c r="B8016" s="774" t="s">
        <v>7768</v>
      </c>
      <c r="C8016" s="774" t="s">
        <v>7742</v>
      </c>
      <c r="D8016" s="774" t="s">
        <v>7726</v>
      </c>
      <c r="E8016" s="717">
        <v>69.599999999999994</v>
      </c>
    </row>
    <row r="8017" spans="1:5">
      <c r="A8017" s="774">
        <v>40514</v>
      </c>
      <c r="B8017" s="774" t="s">
        <v>7769</v>
      </c>
      <c r="C8017" s="774" t="s">
        <v>7722</v>
      </c>
      <c r="D8017" s="774" t="s">
        <v>7726</v>
      </c>
      <c r="E8017" s="717">
        <v>26.77</v>
      </c>
    </row>
    <row r="8018" spans="1:5">
      <c r="A8018" s="774">
        <v>11199</v>
      </c>
      <c r="B8018" s="774" t="s">
        <v>7770</v>
      </c>
      <c r="C8018" s="774" t="s">
        <v>7728</v>
      </c>
      <c r="D8018" s="774" t="s">
        <v>7737</v>
      </c>
      <c r="E8018" s="717">
        <v>902.7</v>
      </c>
    </row>
    <row r="8019" spans="1:5">
      <c r="A8019" s="774">
        <v>4053</v>
      </c>
      <c r="B8019" s="774" t="s">
        <v>7771</v>
      </c>
      <c r="C8019" s="774" t="s">
        <v>7742</v>
      </c>
      <c r="D8019" s="774" t="s">
        <v>7723</v>
      </c>
      <c r="E8019" s="717">
        <v>64.680000000000007</v>
      </c>
    </row>
    <row r="8020" spans="1:5">
      <c r="A8020" s="774">
        <v>4056</v>
      </c>
      <c r="B8020" s="774" t="s">
        <v>7772</v>
      </c>
      <c r="C8020" s="774" t="s">
        <v>7742</v>
      </c>
      <c r="D8020" s="774" t="s">
        <v>7723</v>
      </c>
      <c r="E8020" s="717">
        <v>34.01</v>
      </c>
    </row>
    <row r="8021" spans="1:5">
      <c r="A8021" s="774">
        <v>16</v>
      </c>
      <c r="B8021" s="774" t="s">
        <v>7773</v>
      </c>
      <c r="C8021" s="774" t="s">
        <v>7748</v>
      </c>
      <c r="D8021" s="774" t="s">
        <v>7723</v>
      </c>
      <c r="E8021" s="717">
        <v>6.27</v>
      </c>
    </row>
    <row r="8022" spans="1:5">
      <c r="A8022" s="774">
        <v>21136</v>
      </c>
      <c r="B8022" s="774" t="s">
        <v>7774</v>
      </c>
      <c r="C8022" s="774" t="s">
        <v>7760</v>
      </c>
      <c r="D8022" s="774" t="s">
        <v>7737</v>
      </c>
      <c r="E8022" s="717">
        <v>10.62</v>
      </c>
    </row>
    <row r="8023" spans="1:5">
      <c r="A8023" s="774">
        <v>21128</v>
      </c>
      <c r="B8023" s="774" t="s">
        <v>7775</v>
      </c>
      <c r="C8023" s="774" t="s">
        <v>7760</v>
      </c>
      <c r="D8023" s="774" t="s">
        <v>7737</v>
      </c>
      <c r="E8023" s="717">
        <v>8.2200000000000006</v>
      </c>
    </row>
    <row r="8024" spans="1:5">
      <c r="A8024" s="774">
        <v>21130</v>
      </c>
      <c r="B8024" s="774" t="s">
        <v>7776</v>
      </c>
      <c r="C8024" s="774" t="s">
        <v>7760</v>
      </c>
      <c r="D8024" s="774" t="s">
        <v>7737</v>
      </c>
      <c r="E8024" s="717">
        <v>20.76</v>
      </c>
    </row>
    <row r="8025" spans="1:5">
      <c r="A8025" s="774">
        <v>21135</v>
      </c>
      <c r="B8025" s="774" t="s">
        <v>7777</v>
      </c>
      <c r="C8025" s="774" t="s">
        <v>7760</v>
      </c>
      <c r="D8025" s="774" t="s">
        <v>7737</v>
      </c>
      <c r="E8025" s="717">
        <v>20.440000000000001</v>
      </c>
    </row>
    <row r="8026" spans="1:5">
      <c r="A8026" s="774">
        <v>38605</v>
      </c>
      <c r="B8026" s="774" t="s">
        <v>7778</v>
      </c>
      <c r="C8026" s="774" t="s">
        <v>7728</v>
      </c>
      <c r="D8026" s="774" t="s">
        <v>7723</v>
      </c>
      <c r="E8026" s="717">
        <v>81.739999999999995</v>
      </c>
    </row>
    <row r="8027" spans="1:5">
      <c r="A8027" s="774">
        <v>11270</v>
      </c>
      <c r="B8027" s="774" t="s">
        <v>7779</v>
      </c>
      <c r="C8027" s="774" t="s">
        <v>7728</v>
      </c>
      <c r="D8027" s="774" t="s">
        <v>7723</v>
      </c>
      <c r="E8027" s="717">
        <v>2.35</v>
      </c>
    </row>
    <row r="8028" spans="1:5">
      <c r="A8028" s="774">
        <v>412</v>
      </c>
      <c r="B8028" s="774" t="s">
        <v>7780</v>
      </c>
      <c r="C8028" s="774" t="s">
        <v>7728</v>
      </c>
      <c r="D8028" s="774" t="s">
        <v>7723</v>
      </c>
      <c r="E8028" s="717">
        <v>0.87</v>
      </c>
    </row>
    <row r="8029" spans="1:5">
      <c r="A8029" s="774">
        <v>414</v>
      </c>
      <c r="B8029" s="774" t="s">
        <v>7781</v>
      </c>
      <c r="C8029" s="774" t="s">
        <v>7728</v>
      </c>
      <c r="D8029" s="774" t="s">
        <v>7723</v>
      </c>
      <c r="E8029" s="717">
        <v>0.05</v>
      </c>
    </row>
    <row r="8030" spans="1:5">
      <c r="A8030" s="774">
        <v>410</v>
      </c>
      <c r="B8030" s="774" t="s">
        <v>7782</v>
      </c>
      <c r="C8030" s="774" t="s">
        <v>7728</v>
      </c>
      <c r="D8030" s="774" t="s">
        <v>7723</v>
      </c>
      <c r="E8030" s="717">
        <v>0.13</v>
      </c>
    </row>
    <row r="8031" spans="1:5">
      <c r="A8031" s="774">
        <v>411</v>
      </c>
      <c r="B8031" s="774" t="s">
        <v>7783</v>
      </c>
      <c r="C8031" s="774" t="s">
        <v>7728</v>
      </c>
      <c r="D8031" s="774" t="s">
        <v>7726</v>
      </c>
      <c r="E8031" s="717">
        <v>0.17</v>
      </c>
    </row>
    <row r="8032" spans="1:5">
      <c r="A8032" s="774">
        <v>408</v>
      </c>
      <c r="B8032" s="774" t="s">
        <v>7784</v>
      </c>
      <c r="C8032" s="774" t="s">
        <v>7728</v>
      </c>
      <c r="D8032" s="774" t="s">
        <v>7723</v>
      </c>
      <c r="E8032" s="717">
        <v>0.84</v>
      </c>
    </row>
    <row r="8033" spans="1:5">
      <c r="A8033" s="774">
        <v>39131</v>
      </c>
      <c r="B8033" s="774" t="s">
        <v>7785</v>
      </c>
      <c r="C8033" s="774" t="s">
        <v>7728</v>
      </c>
      <c r="D8033" s="774" t="s">
        <v>7723</v>
      </c>
      <c r="E8033" s="717">
        <v>2.21</v>
      </c>
    </row>
    <row r="8034" spans="1:5">
      <c r="A8034" s="774">
        <v>394</v>
      </c>
      <c r="B8034" s="774" t="s">
        <v>7786</v>
      </c>
      <c r="C8034" s="774" t="s">
        <v>7728</v>
      </c>
      <c r="D8034" s="774" t="s">
        <v>7723</v>
      </c>
      <c r="E8034" s="717">
        <v>2.2400000000000002</v>
      </c>
    </row>
    <row r="8035" spans="1:5">
      <c r="A8035" s="774">
        <v>39130</v>
      </c>
      <c r="B8035" s="774" t="s">
        <v>7787</v>
      </c>
      <c r="C8035" s="774" t="s">
        <v>7728</v>
      </c>
      <c r="D8035" s="774" t="s">
        <v>7723</v>
      </c>
      <c r="E8035" s="717">
        <v>2.0099999999999998</v>
      </c>
    </row>
    <row r="8036" spans="1:5">
      <c r="A8036" s="774">
        <v>395</v>
      </c>
      <c r="B8036" s="774" t="s">
        <v>7788</v>
      </c>
      <c r="C8036" s="774" t="s">
        <v>7728</v>
      </c>
      <c r="D8036" s="774" t="s">
        <v>7723</v>
      </c>
      <c r="E8036" s="717">
        <v>2.15</v>
      </c>
    </row>
    <row r="8037" spans="1:5">
      <c r="A8037" s="774">
        <v>39127</v>
      </c>
      <c r="B8037" s="774" t="s">
        <v>7789</v>
      </c>
      <c r="C8037" s="774" t="s">
        <v>7728</v>
      </c>
      <c r="D8037" s="774" t="s">
        <v>7723</v>
      </c>
      <c r="E8037" s="717">
        <v>1.06</v>
      </c>
    </row>
    <row r="8038" spans="1:5">
      <c r="A8038" s="774">
        <v>392</v>
      </c>
      <c r="B8038" s="774" t="s">
        <v>7790</v>
      </c>
      <c r="C8038" s="774" t="s">
        <v>7728</v>
      </c>
      <c r="D8038" s="774" t="s">
        <v>7723</v>
      </c>
      <c r="E8038" s="717">
        <v>1.0900000000000001</v>
      </c>
    </row>
    <row r="8039" spans="1:5">
      <c r="A8039" s="774">
        <v>39129</v>
      </c>
      <c r="B8039" s="774" t="s">
        <v>7791</v>
      </c>
      <c r="C8039" s="774" t="s">
        <v>7728</v>
      </c>
      <c r="D8039" s="774" t="s">
        <v>7723</v>
      </c>
      <c r="E8039" s="717">
        <v>1.24</v>
      </c>
    </row>
    <row r="8040" spans="1:5">
      <c r="A8040" s="774">
        <v>393</v>
      </c>
      <c r="B8040" s="774" t="s">
        <v>7792</v>
      </c>
      <c r="C8040" s="774" t="s">
        <v>7728</v>
      </c>
      <c r="D8040" s="774" t="s">
        <v>7726</v>
      </c>
      <c r="E8040" s="717">
        <v>1.3</v>
      </c>
    </row>
    <row r="8041" spans="1:5">
      <c r="A8041" s="774">
        <v>39133</v>
      </c>
      <c r="B8041" s="774" t="s">
        <v>7793</v>
      </c>
      <c r="C8041" s="774" t="s">
        <v>7728</v>
      </c>
      <c r="D8041" s="774" t="s">
        <v>7723</v>
      </c>
      <c r="E8041" s="717">
        <v>2.9</v>
      </c>
    </row>
    <row r="8042" spans="1:5">
      <c r="A8042" s="774">
        <v>397</v>
      </c>
      <c r="B8042" s="774" t="s">
        <v>7794</v>
      </c>
      <c r="C8042" s="774" t="s">
        <v>7728</v>
      </c>
      <c r="D8042" s="774" t="s">
        <v>7723</v>
      </c>
      <c r="E8042" s="717">
        <v>3.2</v>
      </c>
    </row>
    <row r="8043" spans="1:5">
      <c r="A8043" s="774">
        <v>39132</v>
      </c>
      <c r="B8043" s="774" t="s">
        <v>7795</v>
      </c>
      <c r="C8043" s="774" t="s">
        <v>7728</v>
      </c>
      <c r="D8043" s="774" t="s">
        <v>7723</v>
      </c>
      <c r="E8043" s="717">
        <v>2.3199999999999998</v>
      </c>
    </row>
    <row r="8044" spans="1:5">
      <c r="A8044" s="774">
        <v>396</v>
      </c>
      <c r="B8044" s="774" t="s">
        <v>7796</v>
      </c>
      <c r="C8044" s="774" t="s">
        <v>7728</v>
      </c>
      <c r="D8044" s="774" t="s">
        <v>7723</v>
      </c>
      <c r="E8044" s="717">
        <v>2.48</v>
      </c>
    </row>
    <row r="8045" spans="1:5">
      <c r="A8045" s="774">
        <v>39135</v>
      </c>
      <c r="B8045" s="774" t="s">
        <v>7797</v>
      </c>
      <c r="C8045" s="774" t="s">
        <v>7728</v>
      </c>
      <c r="D8045" s="774" t="s">
        <v>7723</v>
      </c>
      <c r="E8045" s="717">
        <v>4.6399999999999997</v>
      </c>
    </row>
    <row r="8046" spans="1:5">
      <c r="A8046" s="774">
        <v>39128</v>
      </c>
      <c r="B8046" s="774" t="s">
        <v>7798</v>
      </c>
      <c r="C8046" s="774" t="s">
        <v>7728</v>
      </c>
      <c r="D8046" s="774" t="s">
        <v>7723</v>
      </c>
      <c r="E8046" s="717">
        <v>1.1599999999999999</v>
      </c>
    </row>
    <row r="8047" spans="1:5">
      <c r="A8047" s="774">
        <v>400</v>
      </c>
      <c r="B8047" s="774" t="s">
        <v>7799</v>
      </c>
      <c r="C8047" s="774" t="s">
        <v>7728</v>
      </c>
      <c r="D8047" s="774" t="s">
        <v>7723</v>
      </c>
      <c r="E8047" s="717">
        <v>1.1299999999999999</v>
      </c>
    </row>
    <row r="8048" spans="1:5">
      <c r="A8048" s="774">
        <v>39125</v>
      </c>
      <c r="B8048" s="774" t="s">
        <v>7800</v>
      </c>
      <c r="C8048" s="774" t="s">
        <v>7728</v>
      </c>
      <c r="D8048" s="774" t="s">
        <v>7723</v>
      </c>
      <c r="E8048" s="717">
        <v>1.1599999999999999</v>
      </c>
    </row>
    <row r="8049" spans="1:5">
      <c r="A8049" s="774">
        <v>39134</v>
      </c>
      <c r="B8049" s="774" t="s">
        <v>7801</v>
      </c>
      <c r="C8049" s="774" t="s">
        <v>7728</v>
      </c>
      <c r="D8049" s="774" t="s">
        <v>7723</v>
      </c>
      <c r="E8049" s="717">
        <v>3.87</v>
      </c>
    </row>
    <row r="8050" spans="1:5">
      <c r="A8050" s="774">
        <v>398</v>
      </c>
      <c r="B8050" s="774" t="s">
        <v>7802</v>
      </c>
      <c r="C8050" s="774" t="s">
        <v>7728</v>
      </c>
      <c r="D8050" s="774" t="s">
        <v>7723</v>
      </c>
      <c r="E8050" s="717">
        <v>3.56</v>
      </c>
    </row>
    <row r="8051" spans="1:5">
      <c r="A8051" s="774">
        <v>39126</v>
      </c>
      <c r="B8051" s="774" t="s">
        <v>7803</v>
      </c>
      <c r="C8051" s="774" t="s">
        <v>7728</v>
      </c>
      <c r="D8051" s="774" t="s">
        <v>7723</v>
      </c>
      <c r="E8051" s="717">
        <v>5.22</v>
      </c>
    </row>
    <row r="8052" spans="1:5">
      <c r="A8052" s="774">
        <v>399</v>
      </c>
      <c r="B8052" s="774" t="s">
        <v>7804</v>
      </c>
      <c r="C8052" s="774" t="s">
        <v>7728</v>
      </c>
      <c r="D8052" s="774" t="s">
        <v>7723</v>
      </c>
      <c r="E8052" s="717">
        <v>4.5999999999999996</v>
      </c>
    </row>
    <row r="8053" spans="1:5">
      <c r="A8053" s="774">
        <v>39158</v>
      </c>
      <c r="B8053" s="774" t="s">
        <v>7805</v>
      </c>
      <c r="C8053" s="774" t="s">
        <v>7728</v>
      </c>
      <c r="D8053" s="774" t="s">
        <v>7723</v>
      </c>
      <c r="E8053" s="717">
        <v>12.36</v>
      </c>
    </row>
    <row r="8054" spans="1:5">
      <c r="A8054" s="774">
        <v>39141</v>
      </c>
      <c r="B8054" s="774" t="s">
        <v>7806</v>
      </c>
      <c r="C8054" s="774" t="s">
        <v>7728</v>
      </c>
      <c r="D8054" s="774" t="s">
        <v>7723</v>
      </c>
      <c r="E8054" s="717">
        <v>0.89</v>
      </c>
    </row>
    <row r="8055" spans="1:5">
      <c r="A8055" s="774">
        <v>39140</v>
      </c>
      <c r="B8055" s="774" t="s">
        <v>7807</v>
      </c>
      <c r="C8055" s="774" t="s">
        <v>7728</v>
      </c>
      <c r="D8055" s="774" t="s">
        <v>7723</v>
      </c>
      <c r="E8055" s="717">
        <v>0.81</v>
      </c>
    </row>
    <row r="8056" spans="1:5">
      <c r="A8056" s="774">
        <v>39137</v>
      </c>
      <c r="B8056" s="774" t="s">
        <v>7808</v>
      </c>
      <c r="C8056" s="774" t="s">
        <v>7728</v>
      </c>
      <c r="D8056" s="774" t="s">
        <v>7723</v>
      </c>
      <c r="E8056" s="717">
        <v>0.47</v>
      </c>
    </row>
    <row r="8057" spans="1:5">
      <c r="A8057" s="774">
        <v>39139</v>
      </c>
      <c r="B8057" s="774" t="s">
        <v>7809</v>
      </c>
      <c r="C8057" s="774" t="s">
        <v>7728</v>
      </c>
      <c r="D8057" s="774" t="s">
        <v>7723</v>
      </c>
      <c r="E8057" s="717">
        <v>0.67</v>
      </c>
    </row>
    <row r="8058" spans="1:5">
      <c r="A8058" s="774">
        <v>39143</v>
      </c>
      <c r="B8058" s="774" t="s">
        <v>7810</v>
      </c>
      <c r="C8058" s="774" t="s">
        <v>7728</v>
      </c>
      <c r="D8058" s="774" t="s">
        <v>7723</v>
      </c>
      <c r="E8058" s="717">
        <v>1.85</v>
      </c>
    </row>
    <row r="8059" spans="1:5">
      <c r="A8059" s="774">
        <v>39142</v>
      </c>
      <c r="B8059" s="774" t="s">
        <v>7811</v>
      </c>
      <c r="C8059" s="774" t="s">
        <v>7728</v>
      </c>
      <c r="D8059" s="774" t="s">
        <v>7723</v>
      </c>
      <c r="E8059" s="717">
        <v>1.32</v>
      </c>
    </row>
    <row r="8060" spans="1:5">
      <c r="A8060" s="774">
        <v>39138</v>
      </c>
      <c r="B8060" s="774" t="s">
        <v>7812</v>
      </c>
      <c r="C8060" s="774" t="s">
        <v>7728</v>
      </c>
      <c r="D8060" s="774" t="s">
        <v>7723</v>
      </c>
      <c r="E8060" s="717">
        <v>0.49</v>
      </c>
    </row>
    <row r="8061" spans="1:5">
      <c r="A8061" s="774">
        <v>39136</v>
      </c>
      <c r="B8061" s="774" t="s">
        <v>7813</v>
      </c>
      <c r="C8061" s="774" t="s">
        <v>7728</v>
      </c>
      <c r="D8061" s="774" t="s">
        <v>7723</v>
      </c>
      <c r="E8061" s="717">
        <v>0.33</v>
      </c>
    </row>
    <row r="8062" spans="1:5">
      <c r="A8062" s="774">
        <v>39144</v>
      </c>
      <c r="B8062" s="774" t="s">
        <v>7814</v>
      </c>
      <c r="C8062" s="774" t="s">
        <v>7728</v>
      </c>
      <c r="D8062" s="774" t="s">
        <v>7723</v>
      </c>
      <c r="E8062" s="717">
        <v>2.15</v>
      </c>
    </row>
    <row r="8063" spans="1:5">
      <c r="A8063" s="774">
        <v>39145</v>
      </c>
      <c r="B8063" s="774" t="s">
        <v>7815</v>
      </c>
      <c r="C8063" s="774" t="s">
        <v>7728</v>
      </c>
      <c r="D8063" s="774" t="s">
        <v>7723</v>
      </c>
      <c r="E8063" s="717">
        <v>3.55</v>
      </c>
    </row>
    <row r="8064" spans="1:5">
      <c r="A8064" s="774">
        <v>12615</v>
      </c>
      <c r="B8064" s="774" t="s">
        <v>7816</v>
      </c>
      <c r="C8064" s="774" t="s">
        <v>7728</v>
      </c>
      <c r="D8064" s="774" t="s">
        <v>7737</v>
      </c>
      <c r="E8064" s="717">
        <v>3.44</v>
      </c>
    </row>
    <row r="8065" spans="1:5">
      <c r="A8065" s="774">
        <v>11927</v>
      </c>
      <c r="B8065" s="774" t="s">
        <v>7817</v>
      </c>
      <c r="C8065" s="774" t="s">
        <v>7728</v>
      </c>
      <c r="D8065" s="774" t="s">
        <v>7723</v>
      </c>
      <c r="E8065" s="717">
        <v>7.02</v>
      </c>
    </row>
    <row r="8066" spans="1:5">
      <c r="A8066" s="774">
        <v>11928</v>
      </c>
      <c r="B8066" s="774" t="s">
        <v>7818</v>
      </c>
      <c r="C8066" s="774" t="s">
        <v>7728</v>
      </c>
      <c r="D8066" s="774" t="s">
        <v>7723</v>
      </c>
      <c r="E8066" s="717">
        <v>8.0399999999999991</v>
      </c>
    </row>
    <row r="8067" spans="1:5">
      <c r="A8067" s="774">
        <v>11929</v>
      </c>
      <c r="B8067" s="774" t="s">
        <v>7819</v>
      </c>
      <c r="C8067" s="774" t="s">
        <v>7728</v>
      </c>
      <c r="D8067" s="774" t="s">
        <v>7723</v>
      </c>
      <c r="E8067" s="717">
        <v>12.44</v>
      </c>
    </row>
    <row r="8068" spans="1:5">
      <c r="A8068" s="774">
        <v>36801</v>
      </c>
      <c r="B8068" s="774" t="s">
        <v>7820</v>
      </c>
      <c r="C8068" s="774" t="s">
        <v>7728</v>
      </c>
      <c r="D8068" s="774" t="s">
        <v>7723</v>
      </c>
      <c r="E8068" s="717">
        <v>22.53</v>
      </c>
    </row>
    <row r="8069" spans="1:5">
      <c r="A8069" s="774">
        <v>36246</v>
      </c>
      <c r="B8069" s="774" t="s">
        <v>7821</v>
      </c>
      <c r="C8069" s="774" t="s">
        <v>7760</v>
      </c>
      <c r="D8069" s="774" t="s">
        <v>7723</v>
      </c>
      <c r="E8069" s="717">
        <v>2.95</v>
      </c>
    </row>
    <row r="8070" spans="1:5">
      <c r="A8070" s="774">
        <v>37600</v>
      </c>
      <c r="B8070" s="774" t="s">
        <v>7822</v>
      </c>
      <c r="C8070" s="774" t="s">
        <v>7728</v>
      </c>
      <c r="D8070" s="774" t="s">
        <v>7737</v>
      </c>
      <c r="E8070" s="717">
        <v>67.38</v>
      </c>
    </row>
    <row r="8071" spans="1:5">
      <c r="A8071" s="774">
        <v>37599</v>
      </c>
      <c r="B8071" s="774" t="s">
        <v>7823</v>
      </c>
      <c r="C8071" s="774" t="s">
        <v>7728</v>
      </c>
      <c r="D8071" s="774" t="s">
        <v>7737</v>
      </c>
      <c r="E8071" s="717">
        <v>62.71</v>
      </c>
    </row>
    <row r="8072" spans="1:5">
      <c r="A8072" s="774">
        <v>1</v>
      </c>
      <c r="B8072" s="774" t="s">
        <v>7824</v>
      </c>
      <c r="C8072" s="774" t="s">
        <v>7748</v>
      </c>
      <c r="D8072" s="774" t="s">
        <v>7726</v>
      </c>
      <c r="E8072" s="717">
        <v>55.54</v>
      </c>
    </row>
    <row r="8073" spans="1:5">
      <c r="A8073" s="774">
        <v>3</v>
      </c>
      <c r="B8073" s="774" t="s">
        <v>7825</v>
      </c>
      <c r="C8073" s="774" t="s">
        <v>7722</v>
      </c>
      <c r="D8073" s="774" t="s">
        <v>7723</v>
      </c>
      <c r="E8073" s="717">
        <v>4.5</v>
      </c>
    </row>
    <row r="8074" spans="1:5">
      <c r="A8074" s="774">
        <v>43054</v>
      </c>
      <c r="B8074" s="774" t="s">
        <v>7826</v>
      </c>
      <c r="C8074" s="774" t="s">
        <v>7748</v>
      </c>
      <c r="D8074" s="774" t="s">
        <v>7723</v>
      </c>
      <c r="E8074" s="717">
        <v>8.3000000000000007</v>
      </c>
    </row>
    <row r="8075" spans="1:5">
      <c r="A8075" s="774">
        <v>42402</v>
      </c>
      <c r="B8075" s="774" t="s">
        <v>7827</v>
      </c>
      <c r="C8075" s="774" t="s">
        <v>7748</v>
      </c>
      <c r="D8075" s="774" t="s">
        <v>7723</v>
      </c>
      <c r="E8075" s="717">
        <v>7.93</v>
      </c>
    </row>
    <row r="8076" spans="1:5">
      <c r="A8076" s="774">
        <v>42403</v>
      </c>
      <c r="B8076" s="774" t="s">
        <v>7828</v>
      </c>
      <c r="C8076" s="774" t="s">
        <v>7748</v>
      </c>
      <c r="D8076" s="774" t="s">
        <v>7723</v>
      </c>
      <c r="E8076" s="717">
        <v>10.17</v>
      </c>
    </row>
    <row r="8077" spans="1:5">
      <c r="A8077" s="774">
        <v>42404</v>
      </c>
      <c r="B8077" s="774" t="s">
        <v>7829</v>
      </c>
      <c r="C8077" s="774" t="s">
        <v>7748</v>
      </c>
      <c r="D8077" s="774" t="s">
        <v>7723</v>
      </c>
      <c r="E8077" s="717">
        <v>10.11</v>
      </c>
    </row>
    <row r="8078" spans="1:5">
      <c r="A8078" s="774">
        <v>42405</v>
      </c>
      <c r="B8078" s="774" t="s">
        <v>7830</v>
      </c>
      <c r="C8078" s="774" t="s">
        <v>7748</v>
      </c>
      <c r="D8078" s="774" t="s">
        <v>7723</v>
      </c>
      <c r="E8078" s="717">
        <v>10.77</v>
      </c>
    </row>
    <row r="8079" spans="1:5">
      <c r="A8079" s="774">
        <v>34341</v>
      </c>
      <c r="B8079" s="774" t="s">
        <v>7831</v>
      </c>
      <c r="C8079" s="774" t="s">
        <v>7748</v>
      </c>
      <c r="D8079" s="774" t="s">
        <v>7723</v>
      </c>
      <c r="E8079" s="717">
        <v>9.35</v>
      </c>
    </row>
    <row r="8080" spans="1:5">
      <c r="A8080" s="774">
        <v>43053</v>
      </c>
      <c r="B8080" s="774" t="s">
        <v>7832</v>
      </c>
      <c r="C8080" s="774" t="s">
        <v>7748</v>
      </c>
      <c r="D8080" s="774" t="s">
        <v>7723</v>
      </c>
      <c r="E8080" s="717">
        <v>7.41</v>
      </c>
    </row>
    <row r="8081" spans="1:5">
      <c r="A8081" s="774">
        <v>43058</v>
      </c>
      <c r="B8081" s="774" t="s">
        <v>7833</v>
      </c>
      <c r="C8081" s="774" t="s">
        <v>7748</v>
      </c>
      <c r="D8081" s="774" t="s">
        <v>7723</v>
      </c>
      <c r="E8081" s="717">
        <v>7.68</v>
      </c>
    </row>
    <row r="8082" spans="1:5">
      <c r="A8082" s="774">
        <v>34</v>
      </c>
      <c r="B8082" s="774" t="s">
        <v>270</v>
      </c>
      <c r="C8082" s="774" t="s">
        <v>7748</v>
      </c>
      <c r="D8082" s="774" t="s">
        <v>7723</v>
      </c>
      <c r="E8082" s="717">
        <v>7.72</v>
      </c>
    </row>
    <row r="8083" spans="1:5">
      <c r="A8083" s="774">
        <v>43055</v>
      </c>
      <c r="B8083" s="774" t="s">
        <v>7834</v>
      </c>
      <c r="C8083" s="774" t="s">
        <v>7748</v>
      </c>
      <c r="D8083" s="774" t="s">
        <v>7726</v>
      </c>
      <c r="E8083" s="717">
        <v>6.69</v>
      </c>
    </row>
    <row r="8084" spans="1:5">
      <c r="A8084" s="774">
        <v>43056</v>
      </c>
      <c r="B8084" s="774" t="s">
        <v>7835</v>
      </c>
      <c r="C8084" s="774" t="s">
        <v>7748</v>
      </c>
      <c r="D8084" s="774" t="s">
        <v>7723</v>
      </c>
      <c r="E8084" s="717">
        <v>7.71</v>
      </c>
    </row>
    <row r="8085" spans="1:5">
      <c r="A8085" s="774">
        <v>43057</v>
      </c>
      <c r="B8085" s="774" t="s">
        <v>7836</v>
      </c>
      <c r="C8085" s="774" t="s">
        <v>7748</v>
      </c>
      <c r="D8085" s="774" t="s">
        <v>7723</v>
      </c>
      <c r="E8085" s="717">
        <v>8.48</v>
      </c>
    </row>
    <row r="8086" spans="1:5">
      <c r="A8086" s="774">
        <v>34449</v>
      </c>
      <c r="B8086" s="774" t="s">
        <v>7837</v>
      </c>
      <c r="C8086" s="774" t="s">
        <v>7748</v>
      </c>
      <c r="D8086" s="774" t="s">
        <v>7723</v>
      </c>
      <c r="E8086" s="717">
        <v>9.06</v>
      </c>
    </row>
    <row r="8087" spans="1:5">
      <c r="A8087" s="774">
        <v>32</v>
      </c>
      <c r="B8087" s="774" t="s">
        <v>7838</v>
      </c>
      <c r="C8087" s="774" t="s">
        <v>7748</v>
      </c>
      <c r="D8087" s="774" t="s">
        <v>7723</v>
      </c>
      <c r="E8087" s="717">
        <v>8.15</v>
      </c>
    </row>
    <row r="8088" spans="1:5">
      <c r="A8088" s="774">
        <v>33</v>
      </c>
      <c r="B8088" s="774" t="s">
        <v>7839</v>
      </c>
      <c r="C8088" s="774" t="s">
        <v>7748</v>
      </c>
      <c r="D8088" s="774" t="s">
        <v>7723</v>
      </c>
      <c r="E8088" s="717">
        <v>8.19</v>
      </c>
    </row>
    <row r="8089" spans="1:5">
      <c r="A8089" s="774">
        <v>43061</v>
      </c>
      <c r="B8089" s="774" t="s">
        <v>7840</v>
      </c>
      <c r="C8089" s="774" t="s">
        <v>7748</v>
      </c>
      <c r="D8089" s="774" t="s">
        <v>7723</v>
      </c>
      <c r="E8089" s="717">
        <v>7.66</v>
      </c>
    </row>
    <row r="8090" spans="1:5">
      <c r="A8090" s="774">
        <v>43059</v>
      </c>
      <c r="B8090" s="774" t="s">
        <v>7841</v>
      </c>
      <c r="C8090" s="774" t="s">
        <v>7748</v>
      </c>
      <c r="D8090" s="774" t="s">
        <v>7723</v>
      </c>
      <c r="E8090" s="717">
        <v>7.31</v>
      </c>
    </row>
    <row r="8091" spans="1:5">
      <c r="A8091" s="774">
        <v>43062</v>
      </c>
      <c r="B8091" s="774" t="s">
        <v>7842</v>
      </c>
      <c r="C8091" s="774" t="s">
        <v>7748</v>
      </c>
      <c r="D8091" s="774" t="s">
        <v>7723</v>
      </c>
      <c r="E8091" s="717">
        <v>8.1</v>
      </c>
    </row>
    <row r="8092" spans="1:5">
      <c r="A8092" s="774">
        <v>43060</v>
      </c>
      <c r="B8092" s="774" t="s">
        <v>7843</v>
      </c>
      <c r="C8092" s="774" t="s">
        <v>7748</v>
      </c>
      <c r="D8092" s="774" t="s">
        <v>7723</v>
      </c>
      <c r="E8092" s="717">
        <v>6.36</v>
      </c>
    </row>
    <row r="8093" spans="1:5">
      <c r="A8093" s="774">
        <v>20063</v>
      </c>
      <c r="B8093" s="774" t="s">
        <v>7844</v>
      </c>
      <c r="C8093" s="774" t="s">
        <v>7728</v>
      </c>
      <c r="D8093" s="774" t="s">
        <v>7737</v>
      </c>
      <c r="E8093" s="717">
        <v>3.42</v>
      </c>
    </row>
    <row r="8094" spans="1:5">
      <c r="A8094" s="774">
        <v>40410</v>
      </c>
      <c r="B8094" s="774" t="s">
        <v>7845</v>
      </c>
      <c r="C8094" s="774" t="s">
        <v>7728</v>
      </c>
      <c r="D8094" s="774" t="s">
        <v>7737</v>
      </c>
      <c r="E8094" s="717">
        <v>18.72</v>
      </c>
    </row>
    <row r="8095" spans="1:5">
      <c r="A8095" s="774">
        <v>40411</v>
      </c>
      <c r="B8095" s="774" t="s">
        <v>7846</v>
      </c>
      <c r="C8095" s="774" t="s">
        <v>7728</v>
      </c>
      <c r="D8095" s="774" t="s">
        <v>7737</v>
      </c>
      <c r="E8095" s="717">
        <v>20.309999999999999</v>
      </c>
    </row>
    <row r="8096" spans="1:5">
      <c r="A8096" s="774">
        <v>40412</v>
      </c>
      <c r="B8096" s="774" t="s">
        <v>7847</v>
      </c>
      <c r="C8096" s="774" t="s">
        <v>7728</v>
      </c>
      <c r="D8096" s="774" t="s">
        <v>7737</v>
      </c>
      <c r="E8096" s="717">
        <v>22.8</v>
      </c>
    </row>
    <row r="8097" spans="1:5">
      <c r="A8097" s="774">
        <v>38838</v>
      </c>
      <c r="B8097" s="774" t="s">
        <v>7848</v>
      </c>
      <c r="C8097" s="774" t="s">
        <v>7728</v>
      </c>
      <c r="D8097" s="774" t="s">
        <v>7737</v>
      </c>
      <c r="E8097" s="717">
        <v>9.57</v>
      </c>
    </row>
    <row r="8098" spans="1:5">
      <c r="A8098" s="774">
        <v>38839</v>
      </c>
      <c r="B8098" s="774" t="s">
        <v>7849</v>
      </c>
      <c r="C8098" s="774" t="s">
        <v>7728</v>
      </c>
      <c r="D8098" s="774" t="s">
        <v>7737</v>
      </c>
      <c r="E8098" s="717">
        <v>11.27</v>
      </c>
    </row>
    <row r="8099" spans="1:5">
      <c r="A8099" s="774">
        <v>55</v>
      </c>
      <c r="B8099" s="774" t="s">
        <v>7850</v>
      </c>
      <c r="C8099" s="774" t="s">
        <v>7728</v>
      </c>
      <c r="D8099" s="774" t="s">
        <v>7737</v>
      </c>
      <c r="E8099" s="717">
        <v>3.8</v>
      </c>
    </row>
    <row r="8100" spans="1:5">
      <c r="A8100" s="774">
        <v>61</v>
      </c>
      <c r="B8100" s="774" t="s">
        <v>7851</v>
      </c>
      <c r="C8100" s="774" t="s">
        <v>7728</v>
      </c>
      <c r="D8100" s="774" t="s">
        <v>7737</v>
      </c>
      <c r="E8100" s="717">
        <v>3.59</v>
      </c>
    </row>
    <row r="8101" spans="1:5">
      <c r="A8101" s="774">
        <v>62</v>
      </c>
      <c r="B8101" s="774" t="s">
        <v>7852</v>
      </c>
      <c r="C8101" s="774" t="s">
        <v>7728</v>
      </c>
      <c r="D8101" s="774" t="s">
        <v>7737</v>
      </c>
      <c r="E8101" s="717">
        <v>7.45</v>
      </c>
    </row>
    <row r="8102" spans="1:5">
      <c r="A8102" s="774">
        <v>77</v>
      </c>
      <c r="B8102" s="774" t="s">
        <v>7853</v>
      </c>
      <c r="C8102" s="774" t="s">
        <v>7728</v>
      </c>
      <c r="D8102" s="774" t="s">
        <v>7723</v>
      </c>
      <c r="E8102" s="717">
        <v>1.2</v>
      </c>
    </row>
    <row r="8103" spans="1:5">
      <c r="A8103" s="774">
        <v>76</v>
      </c>
      <c r="B8103" s="774" t="s">
        <v>7854</v>
      </c>
      <c r="C8103" s="774" t="s">
        <v>7728</v>
      </c>
      <c r="D8103" s="774" t="s">
        <v>7723</v>
      </c>
      <c r="E8103" s="717">
        <v>1.22</v>
      </c>
    </row>
    <row r="8104" spans="1:5">
      <c r="A8104" s="774">
        <v>67</v>
      </c>
      <c r="B8104" s="774" t="s">
        <v>7855</v>
      </c>
      <c r="C8104" s="774" t="s">
        <v>7728</v>
      </c>
      <c r="D8104" s="774" t="s">
        <v>7723</v>
      </c>
      <c r="E8104" s="717">
        <v>11.76</v>
      </c>
    </row>
    <row r="8105" spans="1:5">
      <c r="A8105" s="774">
        <v>71</v>
      </c>
      <c r="B8105" s="774" t="s">
        <v>7856</v>
      </c>
      <c r="C8105" s="774" t="s">
        <v>7728</v>
      </c>
      <c r="D8105" s="774" t="s">
        <v>7723</v>
      </c>
      <c r="E8105" s="717">
        <v>21.61</v>
      </c>
    </row>
    <row r="8106" spans="1:5">
      <c r="A8106" s="774">
        <v>73</v>
      </c>
      <c r="B8106" s="774" t="s">
        <v>7857</v>
      </c>
      <c r="C8106" s="774" t="s">
        <v>7728</v>
      </c>
      <c r="D8106" s="774" t="s">
        <v>7723</v>
      </c>
      <c r="E8106" s="717">
        <v>16.14</v>
      </c>
    </row>
    <row r="8107" spans="1:5">
      <c r="A8107" s="774">
        <v>103</v>
      </c>
      <c r="B8107" s="774" t="s">
        <v>7858</v>
      </c>
      <c r="C8107" s="774" t="s">
        <v>7728</v>
      </c>
      <c r="D8107" s="774" t="s">
        <v>7723</v>
      </c>
      <c r="E8107" s="717">
        <v>48.01</v>
      </c>
    </row>
    <row r="8108" spans="1:5">
      <c r="A8108" s="774">
        <v>107</v>
      </c>
      <c r="B8108" s="774" t="s">
        <v>7859</v>
      </c>
      <c r="C8108" s="774" t="s">
        <v>7728</v>
      </c>
      <c r="D8108" s="774" t="s">
        <v>7723</v>
      </c>
      <c r="E8108" s="717">
        <v>0.75</v>
      </c>
    </row>
    <row r="8109" spans="1:5">
      <c r="A8109" s="774">
        <v>65</v>
      </c>
      <c r="B8109" s="774" t="s">
        <v>7860</v>
      </c>
      <c r="C8109" s="774" t="s">
        <v>7728</v>
      </c>
      <c r="D8109" s="774" t="s">
        <v>7723</v>
      </c>
      <c r="E8109" s="717">
        <v>0.92</v>
      </c>
    </row>
    <row r="8110" spans="1:5">
      <c r="A8110" s="774">
        <v>108</v>
      </c>
      <c r="B8110" s="774" t="s">
        <v>7861</v>
      </c>
      <c r="C8110" s="774" t="s">
        <v>7728</v>
      </c>
      <c r="D8110" s="774" t="s">
        <v>7723</v>
      </c>
      <c r="E8110" s="717">
        <v>1.92</v>
      </c>
    </row>
    <row r="8111" spans="1:5">
      <c r="A8111" s="774">
        <v>110</v>
      </c>
      <c r="B8111" s="774" t="s">
        <v>7862</v>
      </c>
      <c r="C8111" s="774" t="s">
        <v>7728</v>
      </c>
      <c r="D8111" s="774" t="s">
        <v>7723</v>
      </c>
      <c r="E8111" s="717">
        <v>7.41</v>
      </c>
    </row>
    <row r="8112" spans="1:5">
      <c r="A8112" s="774">
        <v>109</v>
      </c>
      <c r="B8112" s="774" t="s">
        <v>7863</v>
      </c>
      <c r="C8112" s="774" t="s">
        <v>7728</v>
      </c>
      <c r="D8112" s="774" t="s">
        <v>7723</v>
      </c>
      <c r="E8112" s="717">
        <v>3.65</v>
      </c>
    </row>
    <row r="8113" spans="1:5">
      <c r="A8113" s="774">
        <v>111</v>
      </c>
      <c r="B8113" s="774" t="s">
        <v>7864</v>
      </c>
      <c r="C8113" s="774" t="s">
        <v>7728</v>
      </c>
      <c r="D8113" s="774" t="s">
        <v>7723</v>
      </c>
      <c r="E8113" s="717">
        <v>8.5500000000000007</v>
      </c>
    </row>
    <row r="8114" spans="1:5">
      <c r="A8114" s="774">
        <v>112</v>
      </c>
      <c r="B8114" s="774" t="s">
        <v>7865</v>
      </c>
      <c r="C8114" s="774" t="s">
        <v>7728</v>
      </c>
      <c r="D8114" s="774" t="s">
        <v>7723</v>
      </c>
      <c r="E8114" s="717">
        <v>4.6500000000000004</v>
      </c>
    </row>
    <row r="8115" spans="1:5">
      <c r="A8115" s="774">
        <v>113</v>
      </c>
      <c r="B8115" s="774" t="s">
        <v>7866</v>
      </c>
      <c r="C8115" s="774" t="s">
        <v>7728</v>
      </c>
      <c r="D8115" s="774" t="s">
        <v>7723</v>
      </c>
      <c r="E8115" s="717">
        <v>12.63</v>
      </c>
    </row>
    <row r="8116" spans="1:5">
      <c r="A8116" s="774">
        <v>104</v>
      </c>
      <c r="B8116" s="774" t="s">
        <v>7867</v>
      </c>
      <c r="C8116" s="774" t="s">
        <v>7728</v>
      </c>
      <c r="D8116" s="774" t="s">
        <v>7723</v>
      </c>
      <c r="E8116" s="717">
        <v>18.36</v>
      </c>
    </row>
    <row r="8117" spans="1:5">
      <c r="A8117" s="774">
        <v>102</v>
      </c>
      <c r="B8117" s="774" t="s">
        <v>7868</v>
      </c>
      <c r="C8117" s="774" t="s">
        <v>7728</v>
      </c>
      <c r="D8117" s="774" t="s">
        <v>7723</v>
      </c>
      <c r="E8117" s="717">
        <v>30.15</v>
      </c>
    </row>
    <row r="8118" spans="1:5">
      <c r="A8118" s="774">
        <v>95</v>
      </c>
      <c r="B8118" s="774" t="s">
        <v>7869</v>
      </c>
      <c r="C8118" s="774" t="s">
        <v>7728</v>
      </c>
      <c r="D8118" s="774" t="s">
        <v>7723</v>
      </c>
      <c r="E8118" s="717">
        <v>10.210000000000001</v>
      </c>
    </row>
    <row r="8119" spans="1:5">
      <c r="A8119" s="774">
        <v>96</v>
      </c>
      <c r="B8119" s="774" t="s">
        <v>7870</v>
      </c>
      <c r="C8119" s="774" t="s">
        <v>7728</v>
      </c>
      <c r="D8119" s="774" t="s">
        <v>7723</v>
      </c>
      <c r="E8119" s="717">
        <v>11.73</v>
      </c>
    </row>
    <row r="8120" spans="1:5">
      <c r="A8120" s="774">
        <v>97</v>
      </c>
      <c r="B8120" s="774" t="s">
        <v>7871</v>
      </c>
      <c r="C8120" s="774" t="s">
        <v>7728</v>
      </c>
      <c r="D8120" s="774" t="s">
        <v>7723</v>
      </c>
      <c r="E8120" s="717">
        <v>15.24</v>
      </c>
    </row>
    <row r="8121" spans="1:5">
      <c r="A8121" s="774">
        <v>98</v>
      </c>
      <c r="B8121" s="774" t="s">
        <v>7872</v>
      </c>
      <c r="C8121" s="774" t="s">
        <v>7728</v>
      </c>
      <c r="D8121" s="774" t="s">
        <v>7723</v>
      </c>
      <c r="E8121" s="717">
        <v>20.54</v>
      </c>
    </row>
    <row r="8122" spans="1:5">
      <c r="A8122" s="774">
        <v>99</v>
      </c>
      <c r="B8122" s="774" t="s">
        <v>7873</v>
      </c>
      <c r="C8122" s="774" t="s">
        <v>7728</v>
      </c>
      <c r="D8122" s="774" t="s">
        <v>7723</v>
      </c>
      <c r="E8122" s="717">
        <v>24.91</v>
      </c>
    </row>
    <row r="8123" spans="1:5">
      <c r="A8123" s="774">
        <v>100</v>
      </c>
      <c r="B8123" s="774" t="s">
        <v>7874</v>
      </c>
      <c r="C8123" s="774" t="s">
        <v>7728</v>
      </c>
      <c r="D8123" s="774" t="s">
        <v>7723</v>
      </c>
      <c r="E8123" s="717">
        <v>34.76</v>
      </c>
    </row>
    <row r="8124" spans="1:5">
      <c r="A8124" s="774">
        <v>75</v>
      </c>
      <c r="B8124" s="774" t="s">
        <v>7875</v>
      </c>
      <c r="C8124" s="774" t="s">
        <v>7728</v>
      </c>
      <c r="D8124" s="774" t="s">
        <v>7723</v>
      </c>
      <c r="E8124" s="717">
        <v>362.25</v>
      </c>
    </row>
    <row r="8125" spans="1:5">
      <c r="A8125" s="774">
        <v>114</v>
      </c>
      <c r="B8125" s="774" t="s">
        <v>7876</v>
      </c>
      <c r="C8125" s="774" t="s">
        <v>7728</v>
      </c>
      <c r="D8125" s="774" t="s">
        <v>7723</v>
      </c>
      <c r="E8125" s="717">
        <v>13.2</v>
      </c>
    </row>
    <row r="8126" spans="1:5">
      <c r="A8126" s="774">
        <v>68</v>
      </c>
      <c r="B8126" s="774" t="s">
        <v>7877</v>
      </c>
      <c r="C8126" s="774" t="s">
        <v>7728</v>
      </c>
      <c r="D8126" s="774" t="s">
        <v>7723</v>
      </c>
      <c r="E8126" s="717">
        <v>20.18</v>
      </c>
    </row>
    <row r="8127" spans="1:5">
      <c r="A8127" s="774">
        <v>86</v>
      </c>
      <c r="B8127" s="774" t="s">
        <v>7878</v>
      </c>
      <c r="C8127" s="774" t="s">
        <v>7728</v>
      </c>
      <c r="D8127" s="774" t="s">
        <v>7723</v>
      </c>
      <c r="E8127" s="717">
        <v>37.520000000000003</v>
      </c>
    </row>
    <row r="8128" spans="1:5">
      <c r="A8128" s="774">
        <v>66</v>
      </c>
      <c r="B8128" s="774" t="s">
        <v>7879</v>
      </c>
      <c r="C8128" s="774" t="s">
        <v>7728</v>
      </c>
      <c r="D8128" s="774" t="s">
        <v>7723</v>
      </c>
      <c r="E8128" s="717">
        <v>37.659999999999997</v>
      </c>
    </row>
    <row r="8129" spans="1:5">
      <c r="A8129" s="774">
        <v>69</v>
      </c>
      <c r="B8129" s="774" t="s">
        <v>7880</v>
      </c>
      <c r="C8129" s="774" t="s">
        <v>7728</v>
      </c>
      <c r="D8129" s="774" t="s">
        <v>7723</v>
      </c>
      <c r="E8129" s="717">
        <v>57.56</v>
      </c>
    </row>
    <row r="8130" spans="1:5">
      <c r="A8130" s="774">
        <v>83</v>
      </c>
      <c r="B8130" s="774" t="s">
        <v>7881</v>
      </c>
      <c r="C8130" s="774" t="s">
        <v>7728</v>
      </c>
      <c r="D8130" s="774" t="s">
        <v>7723</v>
      </c>
      <c r="E8130" s="717">
        <v>183.84</v>
      </c>
    </row>
    <row r="8131" spans="1:5">
      <c r="A8131" s="774">
        <v>74</v>
      </c>
      <c r="B8131" s="774" t="s">
        <v>7882</v>
      </c>
      <c r="C8131" s="774" t="s">
        <v>7728</v>
      </c>
      <c r="D8131" s="774" t="s">
        <v>7723</v>
      </c>
      <c r="E8131" s="717">
        <v>256.66000000000003</v>
      </c>
    </row>
    <row r="8132" spans="1:5">
      <c r="A8132" s="774">
        <v>106</v>
      </c>
      <c r="B8132" s="774" t="s">
        <v>7883</v>
      </c>
      <c r="C8132" s="774" t="s">
        <v>7728</v>
      </c>
      <c r="D8132" s="774" t="s">
        <v>7723</v>
      </c>
      <c r="E8132" s="717">
        <v>389.9</v>
      </c>
    </row>
    <row r="8133" spans="1:5">
      <c r="A8133" s="774">
        <v>87</v>
      </c>
      <c r="B8133" s="774" t="s">
        <v>7884</v>
      </c>
      <c r="C8133" s="774" t="s">
        <v>7728</v>
      </c>
      <c r="D8133" s="774" t="s">
        <v>7723</v>
      </c>
      <c r="E8133" s="717">
        <v>18.53</v>
      </c>
    </row>
    <row r="8134" spans="1:5">
      <c r="A8134" s="774">
        <v>88</v>
      </c>
      <c r="B8134" s="774" t="s">
        <v>7885</v>
      </c>
      <c r="C8134" s="774" t="s">
        <v>7728</v>
      </c>
      <c r="D8134" s="774" t="s">
        <v>7723</v>
      </c>
      <c r="E8134" s="717">
        <v>20.68</v>
      </c>
    </row>
    <row r="8135" spans="1:5">
      <c r="A8135" s="774">
        <v>89</v>
      </c>
      <c r="B8135" s="774" t="s">
        <v>7886</v>
      </c>
      <c r="C8135" s="774" t="s">
        <v>7728</v>
      </c>
      <c r="D8135" s="774" t="s">
        <v>7723</v>
      </c>
      <c r="E8135" s="717">
        <v>30.58</v>
      </c>
    </row>
    <row r="8136" spans="1:5">
      <c r="A8136" s="774">
        <v>90</v>
      </c>
      <c r="B8136" s="774" t="s">
        <v>7887</v>
      </c>
      <c r="C8136" s="774" t="s">
        <v>7728</v>
      </c>
      <c r="D8136" s="774" t="s">
        <v>7723</v>
      </c>
      <c r="E8136" s="717">
        <v>35.04</v>
      </c>
    </row>
    <row r="8137" spans="1:5">
      <c r="A8137" s="774">
        <v>81</v>
      </c>
      <c r="B8137" s="774" t="s">
        <v>7888</v>
      </c>
      <c r="C8137" s="774" t="s">
        <v>7728</v>
      </c>
      <c r="D8137" s="774" t="s">
        <v>7723</v>
      </c>
      <c r="E8137" s="717">
        <v>59.93</v>
      </c>
    </row>
    <row r="8138" spans="1:5">
      <c r="A8138" s="774">
        <v>82</v>
      </c>
      <c r="B8138" s="774" t="s">
        <v>7889</v>
      </c>
      <c r="C8138" s="774" t="s">
        <v>7728</v>
      </c>
      <c r="D8138" s="774" t="s">
        <v>7723</v>
      </c>
      <c r="E8138" s="717">
        <v>232.64</v>
      </c>
    </row>
    <row r="8139" spans="1:5">
      <c r="A8139" s="774">
        <v>105</v>
      </c>
      <c r="B8139" s="774" t="s">
        <v>7890</v>
      </c>
      <c r="C8139" s="774" t="s">
        <v>7728</v>
      </c>
      <c r="D8139" s="774" t="s">
        <v>7723</v>
      </c>
      <c r="E8139" s="717">
        <v>272.37</v>
      </c>
    </row>
    <row r="8140" spans="1:5">
      <c r="A8140" s="774">
        <v>60</v>
      </c>
      <c r="B8140" s="774" t="s">
        <v>7891</v>
      </c>
      <c r="C8140" s="774" t="s">
        <v>7728</v>
      </c>
      <c r="D8140" s="774" t="s">
        <v>7737</v>
      </c>
      <c r="E8140" s="717">
        <v>4.93</v>
      </c>
    </row>
    <row r="8141" spans="1:5">
      <c r="A8141" s="774">
        <v>72</v>
      </c>
      <c r="B8141" s="774" t="s">
        <v>7892</v>
      </c>
      <c r="C8141" s="774" t="s">
        <v>7728</v>
      </c>
      <c r="D8141" s="774" t="s">
        <v>7723</v>
      </c>
      <c r="E8141" s="717">
        <v>36.630000000000003</v>
      </c>
    </row>
    <row r="8142" spans="1:5">
      <c r="A8142" s="774">
        <v>70</v>
      </c>
      <c r="B8142" s="774" t="s">
        <v>7893</v>
      </c>
      <c r="C8142" s="774" t="s">
        <v>7728</v>
      </c>
      <c r="D8142" s="774" t="s">
        <v>7723</v>
      </c>
      <c r="E8142" s="717">
        <v>30.64</v>
      </c>
    </row>
    <row r="8143" spans="1:5">
      <c r="A8143" s="774">
        <v>85</v>
      </c>
      <c r="B8143" s="774" t="s">
        <v>7894</v>
      </c>
      <c r="C8143" s="774" t="s">
        <v>7728</v>
      </c>
      <c r="D8143" s="774" t="s">
        <v>7723</v>
      </c>
      <c r="E8143" s="717">
        <v>44.46</v>
      </c>
    </row>
    <row r="8144" spans="1:5">
      <c r="A8144" s="774">
        <v>84</v>
      </c>
      <c r="B8144" s="774" t="s">
        <v>7895</v>
      </c>
      <c r="C8144" s="774" t="s">
        <v>7728</v>
      </c>
      <c r="D8144" s="774" t="s">
        <v>7723</v>
      </c>
      <c r="E8144" s="717">
        <v>0.51</v>
      </c>
    </row>
    <row r="8145" spans="1:5">
      <c r="A8145" s="774">
        <v>37997</v>
      </c>
      <c r="B8145" s="774" t="s">
        <v>7896</v>
      </c>
      <c r="C8145" s="774" t="s">
        <v>7728</v>
      </c>
      <c r="D8145" s="774" t="s">
        <v>7723</v>
      </c>
      <c r="E8145" s="717">
        <v>6.21</v>
      </c>
    </row>
    <row r="8146" spans="1:5">
      <c r="A8146" s="774">
        <v>37998</v>
      </c>
      <c r="B8146" s="774" t="s">
        <v>7897</v>
      </c>
      <c r="C8146" s="774" t="s">
        <v>7728</v>
      </c>
      <c r="D8146" s="774" t="s">
        <v>7723</v>
      </c>
      <c r="E8146" s="717">
        <v>6.43</v>
      </c>
    </row>
    <row r="8147" spans="1:5">
      <c r="A8147" s="774">
        <v>10899</v>
      </c>
      <c r="B8147" s="774" t="s">
        <v>7898</v>
      </c>
      <c r="C8147" s="774" t="s">
        <v>7728</v>
      </c>
      <c r="D8147" s="774" t="s">
        <v>7723</v>
      </c>
      <c r="E8147" s="717">
        <v>44.76</v>
      </c>
    </row>
    <row r="8148" spans="1:5">
      <c r="A8148" s="774">
        <v>10900</v>
      </c>
      <c r="B8148" s="774" t="s">
        <v>7899</v>
      </c>
      <c r="C8148" s="774" t="s">
        <v>7728</v>
      </c>
      <c r="D8148" s="774" t="s">
        <v>7723</v>
      </c>
      <c r="E8148" s="717">
        <v>35.03</v>
      </c>
    </row>
    <row r="8149" spans="1:5">
      <c r="A8149" s="774">
        <v>46</v>
      </c>
      <c r="B8149" s="774" t="s">
        <v>7900</v>
      </c>
      <c r="C8149" s="774" t="s">
        <v>7728</v>
      </c>
      <c r="D8149" s="774" t="s">
        <v>7737</v>
      </c>
      <c r="E8149" s="717">
        <v>43.11</v>
      </c>
    </row>
    <row r="8150" spans="1:5">
      <c r="A8150" s="774">
        <v>51</v>
      </c>
      <c r="B8150" s="774" t="s">
        <v>7901</v>
      </c>
      <c r="C8150" s="774" t="s">
        <v>7728</v>
      </c>
      <c r="D8150" s="774" t="s">
        <v>7737</v>
      </c>
      <c r="E8150" s="717">
        <v>118.93</v>
      </c>
    </row>
    <row r="8151" spans="1:5">
      <c r="A8151" s="774">
        <v>12863</v>
      </c>
      <c r="B8151" s="774" t="s">
        <v>7902</v>
      </c>
      <c r="C8151" s="774" t="s">
        <v>7728</v>
      </c>
      <c r="D8151" s="774" t="s">
        <v>7737</v>
      </c>
      <c r="E8151" s="717">
        <v>27.39</v>
      </c>
    </row>
    <row r="8152" spans="1:5">
      <c r="A8152" s="774">
        <v>50</v>
      </c>
      <c r="B8152" s="774" t="s">
        <v>7903</v>
      </c>
      <c r="C8152" s="774" t="s">
        <v>7728</v>
      </c>
      <c r="D8152" s="774" t="s">
        <v>7737</v>
      </c>
      <c r="E8152" s="717">
        <v>62.1</v>
      </c>
    </row>
    <row r="8153" spans="1:5">
      <c r="A8153" s="774">
        <v>47</v>
      </c>
      <c r="B8153" s="774" t="s">
        <v>7904</v>
      </c>
      <c r="C8153" s="774" t="s">
        <v>7728</v>
      </c>
      <c r="D8153" s="774" t="s">
        <v>7737</v>
      </c>
      <c r="E8153" s="717">
        <v>73.709999999999994</v>
      </c>
    </row>
    <row r="8154" spans="1:5">
      <c r="A8154" s="774">
        <v>48</v>
      </c>
      <c r="B8154" s="774" t="s">
        <v>7905</v>
      </c>
      <c r="C8154" s="774" t="s">
        <v>7728</v>
      </c>
      <c r="D8154" s="774" t="s">
        <v>7737</v>
      </c>
      <c r="E8154" s="717">
        <v>19.23</v>
      </c>
    </row>
    <row r="8155" spans="1:5">
      <c r="A8155" s="774">
        <v>52</v>
      </c>
      <c r="B8155" s="774" t="s">
        <v>7906</v>
      </c>
      <c r="C8155" s="774" t="s">
        <v>7728</v>
      </c>
      <c r="D8155" s="774" t="s">
        <v>7737</v>
      </c>
      <c r="E8155" s="717">
        <v>14.6</v>
      </c>
    </row>
    <row r="8156" spans="1:5">
      <c r="A8156" s="774">
        <v>43</v>
      </c>
      <c r="B8156" s="774" t="s">
        <v>7907</v>
      </c>
      <c r="C8156" s="774" t="s">
        <v>7728</v>
      </c>
      <c r="D8156" s="774" t="s">
        <v>7737</v>
      </c>
      <c r="E8156" s="717">
        <v>49.3</v>
      </c>
    </row>
    <row r="8157" spans="1:5">
      <c r="A8157" s="774">
        <v>4791</v>
      </c>
      <c r="B8157" s="774" t="s">
        <v>7908</v>
      </c>
      <c r="C8157" s="774" t="s">
        <v>7748</v>
      </c>
      <c r="D8157" s="774" t="s">
        <v>7723</v>
      </c>
      <c r="E8157" s="717">
        <v>25.95</v>
      </c>
    </row>
    <row r="8158" spans="1:5">
      <c r="A8158" s="774">
        <v>157</v>
      </c>
      <c r="B8158" s="774" t="s">
        <v>7909</v>
      </c>
      <c r="C8158" s="774" t="s">
        <v>7748</v>
      </c>
      <c r="D8158" s="774" t="s">
        <v>7723</v>
      </c>
      <c r="E8158" s="717">
        <v>117.19</v>
      </c>
    </row>
    <row r="8159" spans="1:5">
      <c r="A8159" s="774">
        <v>156</v>
      </c>
      <c r="B8159" s="774" t="s">
        <v>7910</v>
      </c>
      <c r="C8159" s="774" t="s">
        <v>7748</v>
      </c>
      <c r="D8159" s="774" t="s">
        <v>7723</v>
      </c>
      <c r="E8159" s="717">
        <v>41.72</v>
      </c>
    </row>
    <row r="8160" spans="1:5">
      <c r="A8160" s="774">
        <v>131</v>
      </c>
      <c r="B8160" s="774" t="s">
        <v>7911</v>
      </c>
      <c r="C8160" s="774" t="s">
        <v>7748</v>
      </c>
      <c r="D8160" s="774" t="s">
        <v>7723</v>
      </c>
      <c r="E8160" s="717">
        <v>35.68</v>
      </c>
    </row>
    <row r="8161" spans="1:5">
      <c r="A8161" s="774">
        <v>39719</v>
      </c>
      <c r="B8161" s="774" t="s">
        <v>7912</v>
      </c>
      <c r="C8161" s="774" t="s">
        <v>7722</v>
      </c>
      <c r="D8161" s="774" t="s">
        <v>7723</v>
      </c>
      <c r="E8161" s="717">
        <v>103.51</v>
      </c>
    </row>
    <row r="8162" spans="1:5">
      <c r="A8162" s="774">
        <v>21114</v>
      </c>
      <c r="B8162" s="774" t="s">
        <v>7913</v>
      </c>
      <c r="C8162" s="774" t="s">
        <v>7728</v>
      </c>
      <c r="D8162" s="774" t="s">
        <v>7723</v>
      </c>
      <c r="E8162" s="717">
        <v>22.17</v>
      </c>
    </row>
    <row r="8163" spans="1:5">
      <c r="A8163" s="774">
        <v>119</v>
      </c>
      <c r="B8163" s="774" t="s">
        <v>7914</v>
      </c>
      <c r="C8163" s="774" t="s">
        <v>7728</v>
      </c>
      <c r="D8163" s="774" t="s">
        <v>7726</v>
      </c>
      <c r="E8163" s="717">
        <v>8.75</v>
      </c>
    </row>
    <row r="8164" spans="1:5">
      <c r="A8164" s="774">
        <v>20080</v>
      </c>
      <c r="B8164" s="774" t="s">
        <v>7915</v>
      </c>
      <c r="C8164" s="774" t="s">
        <v>7728</v>
      </c>
      <c r="D8164" s="774" t="s">
        <v>7723</v>
      </c>
      <c r="E8164" s="717">
        <v>25.08</v>
      </c>
    </row>
    <row r="8165" spans="1:5">
      <c r="A8165" s="774">
        <v>122</v>
      </c>
      <c r="B8165" s="774" t="s">
        <v>7916</v>
      </c>
      <c r="C8165" s="774" t="s">
        <v>7728</v>
      </c>
      <c r="D8165" s="774" t="s">
        <v>7723</v>
      </c>
      <c r="E8165" s="717">
        <v>79.040000000000006</v>
      </c>
    </row>
    <row r="8166" spans="1:5">
      <c r="A8166" s="774">
        <v>3410</v>
      </c>
      <c r="B8166" s="774" t="s">
        <v>7917</v>
      </c>
      <c r="C8166" s="774" t="s">
        <v>7748</v>
      </c>
      <c r="D8166" s="774" t="s">
        <v>7737</v>
      </c>
      <c r="E8166" s="717">
        <v>19.72</v>
      </c>
    </row>
    <row r="8167" spans="1:5">
      <c r="A8167" s="774">
        <v>124</v>
      </c>
      <c r="B8167" s="774" t="s">
        <v>7918</v>
      </c>
      <c r="C8167" s="774" t="s">
        <v>7722</v>
      </c>
      <c r="D8167" s="774" t="s">
        <v>7723</v>
      </c>
      <c r="E8167" s="717">
        <v>13.76</v>
      </c>
    </row>
    <row r="8168" spans="1:5">
      <c r="A8168" s="774">
        <v>7334</v>
      </c>
      <c r="B8168" s="774" t="s">
        <v>7919</v>
      </c>
      <c r="C8168" s="774" t="s">
        <v>7722</v>
      </c>
      <c r="D8168" s="774" t="s">
        <v>7723</v>
      </c>
      <c r="E8168" s="717">
        <v>11.25</v>
      </c>
    </row>
    <row r="8169" spans="1:5">
      <c r="A8169" s="774">
        <v>123</v>
      </c>
      <c r="B8169" s="774" t="s">
        <v>7920</v>
      </c>
      <c r="C8169" s="774" t="s">
        <v>7722</v>
      </c>
      <c r="D8169" s="774" t="s">
        <v>7726</v>
      </c>
      <c r="E8169" s="717">
        <v>5.63</v>
      </c>
    </row>
    <row r="8170" spans="1:5">
      <c r="A8170" s="774">
        <v>127</v>
      </c>
      <c r="B8170" s="774" t="s">
        <v>7921</v>
      </c>
      <c r="C8170" s="774" t="s">
        <v>7722</v>
      </c>
      <c r="D8170" s="774" t="s">
        <v>7723</v>
      </c>
      <c r="E8170" s="717">
        <v>13.44</v>
      </c>
    </row>
    <row r="8171" spans="1:5">
      <c r="A8171" s="774">
        <v>41373</v>
      </c>
      <c r="B8171" s="774" t="s">
        <v>7922</v>
      </c>
      <c r="C8171" s="774" t="s">
        <v>7722</v>
      </c>
      <c r="D8171" s="774" t="s">
        <v>7723</v>
      </c>
      <c r="E8171" s="717">
        <v>18.72</v>
      </c>
    </row>
    <row r="8172" spans="1:5">
      <c r="A8172" s="774">
        <v>133</v>
      </c>
      <c r="B8172" s="774" t="s">
        <v>7923</v>
      </c>
      <c r="C8172" s="774" t="s">
        <v>7722</v>
      </c>
      <c r="D8172" s="774" t="s">
        <v>7723</v>
      </c>
      <c r="E8172" s="717">
        <v>5.58</v>
      </c>
    </row>
    <row r="8173" spans="1:5">
      <c r="A8173" s="774">
        <v>43617</v>
      </c>
      <c r="B8173" s="774" t="s">
        <v>7924</v>
      </c>
      <c r="C8173" s="774" t="s">
        <v>7722</v>
      </c>
      <c r="D8173" s="774" t="s">
        <v>7723</v>
      </c>
      <c r="E8173" s="717">
        <v>6.23</v>
      </c>
    </row>
    <row r="8174" spans="1:5">
      <c r="A8174" s="774">
        <v>132</v>
      </c>
      <c r="B8174" s="774" t="s">
        <v>7925</v>
      </c>
      <c r="C8174" s="774" t="s">
        <v>7722</v>
      </c>
      <c r="D8174" s="774" t="s">
        <v>7723</v>
      </c>
      <c r="E8174" s="717">
        <v>5.78</v>
      </c>
    </row>
    <row r="8175" spans="1:5">
      <c r="A8175" s="774">
        <v>43618</v>
      </c>
      <c r="B8175" s="774" t="s">
        <v>7926</v>
      </c>
      <c r="C8175" s="774" t="s">
        <v>7748</v>
      </c>
      <c r="D8175" s="774" t="s">
        <v>7723</v>
      </c>
      <c r="E8175" s="717">
        <v>14.57</v>
      </c>
    </row>
    <row r="8176" spans="1:5">
      <c r="A8176" s="774">
        <v>37476</v>
      </c>
      <c r="B8176" s="774" t="s">
        <v>7927</v>
      </c>
      <c r="C8176" s="774" t="s">
        <v>7728</v>
      </c>
      <c r="D8176" s="774" t="s">
        <v>7723</v>
      </c>
      <c r="E8176" s="718">
        <v>2619.42</v>
      </c>
    </row>
    <row r="8177" spans="1:5">
      <c r="A8177" s="774">
        <v>37478</v>
      </c>
      <c r="B8177" s="774" t="s">
        <v>7928</v>
      </c>
      <c r="C8177" s="774" t="s">
        <v>7728</v>
      </c>
      <c r="D8177" s="774" t="s">
        <v>7723</v>
      </c>
      <c r="E8177" s="718">
        <v>3280.89</v>
      </c>
    </row>
    <row r="8178" spans="1:5">
      <c r="A8178" s="774">
        <v>37477</v>
      </c>
      <c r="B8178" s="774" t="s">
        <v>7929</v>
      </c>
      <c r="C8178" s="774" t="s">
        <v>7728</v>
      </c>
      <c r="D8178" s="774" t="s">
        <v>7723</v>
      </c>
      <c r="E8178" s="718">
        <v>4445.08</v>
      </c>
    </row>
    <row r="8179" spans="1:5">
      <c r="A8179" s="774">
        <v>37479</v>
      </c>
      <c r="B8179" s="774" t="s">
        <v>7930</v>
      </c>
      <c r="C8179" s="774" t="s">
        <v>7728</v>
      </c>
      <c r="D8179" s="774" t="s">
        <v>7723</v>
      </c>
      <c r="E8179" s="718">
        <v>5271.92</v>
      </c>
    </row>
    <row r="8180" spans="1:5">
      <c r="A8180" s="774">
        <v>41632</v>
      </c>
      <c r="B8180" s="774" t="s">
        <v>7931</v>
      </c>
      <c r="C8180" s="774" t="s">
        <v>7728</v>
      </c>
      <c r="D8180" s="774" t="s">
        <v>7723</v>
      </c>
      <c r="E8180" s="718">
        <v>2864.16</v>
      </c>
    </row>
    <row r="8181" spans="1:5">
      <c r="A8181" s="774">
        <v>41634</v>
      </c>
      <c r="B8181" s="774" t="s">
        <v>7932</v>
      </c>
      <c r="C8181" s="774" t="s">
        <v>7728</v>
      </c>
      <c r="D8181" s="774" t="s">
        <v>7723</v>
      </c>
      <c r="E8181" s="718">
        <v>3134.63</v>
      </c>
    </row>
    <row r="8182" spans="1:5">
      <c r="A8182" s="774">
        <v>41633</v>
      </c>
      <c r="B8182" s="774" t="s">
        <v>7933</v>
      </c>
      <c r="C8182" s="774" t="s">
        <v>7728</v>
      </c>
      <c r="D8182" s="774" t="s">
        <v>7723</v>
      </c>
      <c r="E8182" s="718">
        <v>3363.57</v>
      </c>
    </row>
    <row r="8183" spans="1:5">
      <c r="A8183" s="774">
        <v>41635</v>
      </c>
      <c r="B8183" s="774" t="s">
        <v>7934</v>
      </c>
      <c r="C8183" s="774" t="s">
        <v>7728</v>
      </c>
      <c r="D8183" s="774" t="s">
        <v>7723</v>
      </c>
      <c r="E8183" s="718">
        <v>3773.68</v>
      </c>
    </row>
    <row r="8184" spans="1:5">
      <c r="A8184" s="774">
        <v>4319</v>
      </c>
      <c r="B8184" s="774" t="s">
        <v>7935</v>
      </c>
      <c r="C8184" s="774" t="s">
        <v>7728</v>
      </c>
      <c r="D8184" s="774" t="s">
        <v>7723</v>
      </c>
      <c r="E8184" s="717">
        <v>1.42</v>
      </c>
    </row>
    <row r="8185" spans="1:5">
      <c r="A8185" s="774">
        <v>42409</v>
      </c>
      <c r="B8185" s="774" t="s">
        <v>7936</v>
      </c>
      <c r="C8185" s="774" t="s">
        <v>7748</v>
      </c>
      <c r="D8185" s="774" t="s">
        <v>7723</v>
      </c>
      <c r="E8185" s="717">
        <v>9.17</v>
      </c>
    </row>
    <row r="8186" spans="1:5">
      <c r="A8186" s="774">
        <v>40553</v>
      </c>
      <c r="B8186" s="774" t="s">
        <v>7937</v>
      </c>
      <c r="C8186" s="774" t="s">
        <v>7938</v>
      </c>
      <c r="D8186" s="774" t="s">
        <v>7737</v>
      </c>
      <c r="E8186" s="717">
        <v>35.700000000000003</v>
      </c>
    </row>
    <row r="8187" spans="1:5">
      <c r="A8187" s="774">
        <v>6114</v>
      </c>
      <c r="B8187" s="774" t="s">
        <v>7939</v>
      </c>
      <c r="C8187" s="774" t="s">
        <v>615</v>
      </c>
      <c r="D8187" s="774" t="s">
        <v>7723</v>
      </c>
      <c r="E8187" s="717">
        <v>10.130000000000001</v>
      </c>
    </row>
    <row r="8188" spans="1:5">
      <c r="A8188" s="774">
        <v>40912</v>
      </c>
      <c r="B8188" s="774" t="s">
        <v>7940</v>
      </c>
      <c r="C8188" s="774" t="s">
        <v>7941</v>
      </c>
      <c r="D8188" s="774" t="s">
        <v>7723</v>
      </c>
      <c r="E8188" s="718">
        <v>1805.96</v>
      </c>
    </row>
    <row r="8189" spans="1:5">
      <c r="A8189" s="774">
        <v>247</v>
      </c>
      <c r="B8189" s="774" t="s">
        <v>7942</v>
      </c>
      <c r="C8189" s="774" t="s">
        <v>615</v>
      </c>
      <c r="D8189" s="774" t="s">
        <v>7723</v>
      </c>
      <c r="E8189" s="717">
        <v>10.210000000000001</v>
      </c>
    </row>
    <row r="8190" spans="1:5">
      <c r="A8190" s="774">
        <v>40919</v>
      </c>
      <c r="B8190" s="774" t="s">
        <v>7943</v>
      </c>
      <c r="C8190" s="774" t="s">
        <v>7941</v>
      </c>
      <c r="D8190" s="774" t="s">
        <v>7723</v>
      </c>
      <c r="E8190" s="718">
        <v>1821.17</v>
      </c>
    </row>
    <row r="8191" spans="1:5">
      <c r="A8191" s="774">
        <v>25958</v>
      </c>
      <c r="B8191" s="774" t="s">
        <v>7944</v>
      </c>
      <c r="C8191" s="774" t="s">
        <v>615</v>
      </c>
      <c r="D8191" s="774" t="s">
        <v>7723</v>
      </c>
      <c r="E8191" s="717">
        <v>7.67</v>
      </c>
    </row>
    <row r="8192" spans="1:5">
      <c r="A8192" s="774">
        <v>40984</v>
      </c>
      <c r="B8192" s="774" t="s">
        <v>7945</v>
      </c>
      <c r="C8192" s="774" t="s">
        <v>7941</v>
      </c>
      <c r="D8192" s="774" t="s">
        <v>7723</v>
      </c>
      <c r="E8192" s="718">
        <v>1366.94</v>
      </c>
    </row>
    <row r="8193" spans="1:5">
      <c r="A8193" s="774">
        <v>248</v>
      </c>
      <c r="B8193" s="774" t="s">
        <v>7946</v>
      </c>
      <c r="C8193" s="774" t="s">
        <v>615</v>
      </c>
      <c r="D8193" s="774" t="s">
        <v>7723</v>
      </c>
      <c r="E8193" s="717">
        <v>10.48</v>
      </c>
    </row>
    <row r="8194" spans="1:5">
      <c r="A8194" s="774">
        <v>41086</v>
      </c>
      <c r="B8194" s="774" t="s">
        <v>7947</v>
      </c>
      <c r="C8194" s="774" t="s">
        <v>7941</v>
      </c>
      <c r="D8194" s="774" t="s">
        <v>7723</v>
      </c>
      <c r="E8194" s="718">
        <v>1868.74</v>
      </c>
    </row>
    <row r="8195" spans="1:5">
      <c r="A8195" s="774">
        <v>34466</v>
      </c>
      <c r="B8195" s="774" t="s">
        <v>7948</v>
      </c>
      <c r="C8195" s="774" t="s">
        <v>615</v>
      </c>
      <c r="D8195" s="774" t="s">
        <v>7723</v>
      </c>
      <c r="E8195" s="717">
        <v>10.48</v>
      </c>
    </row>
    <row r="8196" spans="1:5">
      <c r="A8196" s="774">
        <v>41083</v>
      </c>
      <c r="B8196" s="774" t="s">
        <v>7949</v>
      </c>
      <c r="C8196" s="774" t="s">
        <v>7941</v>
      </c>
      <c r="D8196" s="774" t="s">
        <v>7723</v>
      </c>
      <c r="E8196" s="718">
        <v>1868.74</v>
      </c>
    </row>
    <row r="8197" spans="1:5">
      <c r="A8197" s="774">
        <v>252</v>
      </c>
      <c r="B8197" s="774" t="s">
        <v>7950</v>
      </c>
      <c r="C8197" s="774" t="s">
        <v>615</v>
      </c>
      <c r="D8197" s="774" t="s">
        <v>7723</v>
      </c>
      <c r="E8197" s="717">
        <v>10.87</v>
      </c>
    </row>
    <row r="8198" spans="1:5">
      <c r="A8198" s="774">
        <v>40909</v>
      </c>
      <c r="B8198" s="774" t="s">
        <v>7951</v>
      </c>
      <c r="C8198" s="774" t="s">
        <v>7941</v>
      </c>
      <c r="D8198" s="774" t="s">
        <v>7723</v>
      </c>
      <c r="E8198" s="718">
        <v>1937.07</v>
      </c>
    </row>
    <row r="8199" spans="1:5">
      <c r="A8199" s="774">
        <v>242</v>
      </c>
      <c r="B8199" s="774" t="s">
        <v>7952</v>
      </c>
      <c r="C8199" s="774" t="s">
        <v>615</v>
      </c>
      <c r="D8199" s="774" t="s">
        <v>7723</v>
      </c>
      <c r="E8199" s="717">
        <v>12.29</v>
      </c>
    </row>
    <row r="8200" spans="1:5">
      <c r="A8200" s="774">
        <v>41085</v>
      </c>
      <c r="B8200" s="774" t="s">
        <v>7953</v>
      </c>
      <c r="C8200" s="774" t="s">
        <v>7941</v>
      </c>
      <c r="D8200" s="774" t="s">
        <v>7723</v>
      </c>
      <c r="E8200" s="718">
        <v>2190.42</v>
      </c>
    </row>
    <row r="8201" spans="1:5">
      <c r="A8201" s="774">
        <v>427</v>
      </c>
      <c r="B8201" s="774" t="s">
        <v>7954</v>
      </c>
      <c r="C8201" s="774" t="s">
        <v>7728</v>
      </c>
      <c r="D8201" s="774" t="s">
        <v>7737</v>
      </c>
      <c r="E8201" s="717">
        <v>5.38</v>
      </c>
    </row>
    <row r="8202" spans="1:5">
      <c r="A8202" s="774">
        <v>417</v>
      </c>
      <c r="B8202" s="774" t="s">
        <v>7955</v>
      </c>
      <c r="C8202" s="774" t="s">
        <v>7728</v>
      </c>
      <c r="D8202" s="774" t="s">
        <v>7737</v>
      </c>
      <c r="E8202" s="717">
        <v>2.5299999999999998</v>
      </c>
    </row>
    <row r="8203" spans="1:5">
      <c r="A8203" s="774">
        <v>11273</v>
      </c>
      <c r="B8203" s="774" t="s">
        <v>7956</v>
      </c>
      <c r="C8203" s="774" t="s">
        <v>7728</v>
      </c>
      <c r="D8203" s="774" t="s">
        <v>7737</v>
      </c>
      <c r="E8203" s="717">
        <v>7.87</v>
      </c>
    </row>
    <row r="8204" spans="1:5">
      <c r="A8204" s="774">
        <v>11272</v>
      </c>
      <c r="B8204" s="774" t="s">
        <v>7957</v>
      </c>
      <c r="C8204" s="774" t="s">
        <v>7728</v>
      </c>
      <c r="D8204" s="774" t="s">
        <v>7737</v>
      </c>
      <c r="E8204" s="717">
        <v>4.75</v>
      </c>
    </row>
    <row r="8205" spans="1:5">
      <c r="A8205" s="774">
        <v>11275</v>
      </c>
      <c r="B8205" s="774" t="s">
        <v>7958</v>
      </c>
      <c r="C8205" s="774" t="s">
        <v>7728</v>
      </c>
      <c r="D8205" s="774" t="s">
        <v>7737</v>
      </c>
      <c r="E8205" s="717">
        <v>1.9</v>
      </c>
    </row>
    <row r="8206" spans="1:5">
      <c r="A8206" s="774">
        <v>11274</v>
      </c>
      <c r="B8206" s="774" t="s">
        <v>7959</v>
      </c>
      <c r="C8206" s="774" t="s">
        <v>7728</v>
      </c>
      <c r="D8206" s="774" t="s">
        <v>7737</v>
      </c>
      <c r="E8206" s="717">
        <v>1.45</v>
      </c>
    </row>
    <row r="8207" spans="1:5">
      <c r="A8207" s="774">
        <v>38470</v>
      </c>
      <c r="B8207" s="774" t="s">
        <v>7960</v>
      </c>
      <c r="C8207" s="774" t="s">
        <v>7728</v>
      </c>
      <c r="D8207" s="774" t="s">
        <v>7726</v>
      </c>
      <c r="E8207" s="717">
        <v>38.57</v>
      </c>
    </row>
    <row r="8208" spans="1:5">
      <c r="A8208" s="774">
        <v>38547</v>
      </c>
      <c r="B8208" s="774" t="s">
        <v>7961</v>
      </c>
      <c r="C8208" s="774" t="s">
        <v>7728</v>
      </c>
      <c r="D8208" s="774" t="s">
        <v>7723</v>
      </c>
      <c r="E8208" s="717">
        <v>105.25</v>
      </c>
    </row>
    <row r="8209" spans="1:5">
      <c r="A8209" s="774">
        <v>38469</v>
      </c>
      <c r="B8209" s="774" t="s">
        <v>7962</v>
      </c>
      <c r="C8209" s="774" t="s">
        <v>7728</v>
      </c>
      <c r="D8209" s="774" t="s">
        <v>7723</v>
      </c>
      <c r="E8209" s="717">
        <v>113.17</v>
      </c>
    </row>
    <row r="8210" spans="1:5">
      <c r="A8210" s="774">
        <v>38467</v>
      </c>
      <c r="B8210" s="774" t="s">
        <v>7963</v>
      </c>
      <c r="C8210" s="774" t="s">
        <v>7728</v>
      </c>
      <c r="D8210" s="774" t="s">
        <v>7723</v>
      </c>
      <c r="E8210" s="717">
        <v>63.68</v>
      </c>
    </row>
    <row r="8211" spans="1:5">
      <c r="A8211" s="774">
        <v>38468</v>
      </c>
      <c r="B8211" s="774" t="s">
        <v>7964</v>
      </c>
      <c r="C8211" s="774" t="s">
        <v>7728</v>
      </c>
      <c r="D8211" s="774" t="s">
        <v>7723</v>
      </c>
      <c r="E8211" s="717">
        <v>70.069999999999993</v>
      </c>
    </row>
    <row r="8212" spans="1:5">
      <c r="A8212" s="774">
        <v>38471</v>
      </c>
      <c r="B8212" s="774" t="s">
        <v>7965</v>
      </c>
      <c r="C8212" s="774" t="s">
        <v>7728</v>
      </c>
      <c r="D8212" s="774" t="s">
        <v>7723</v>
      </c>
      <c r="E8212" s="717">
        <v>91</v>
      </c>
    </row>
    <row r="8213" spans="1:5">
      <c r="A8213" s="774">
        <v>37370</v>
      </c>
      <c r="B8213" s="774" t="s">
        <v>7966</v>
      </c>
      <c r="C8213" s="774" t="s">
        <v>615</v>
      </c>
      <c r="D8213" s="774" t="s">
        <v>7726</v>
      </c>
      <c r="E8213" s="717">
        <v>2.62</v>
      </c>
    </row>
    <row r="8214" spans="1:5">
      <c r="A8214" s="774">
        <v>40862</v>
      </c>
      <c r="B8214" s="774" t="s">
        <v>862</v>
      </c>
      <c r="C8214" s="774" t="s">
        <v>7941</v>
      </c>
      <c r="D8214" s="774" t="s">
        <v>7726</v>
      </c>
      <c r="E8214" s="717">
        <v>494.57</v>
      </c>
    </row>
    <row r="8215" spans="1:5">
      <c r="A8215" s="774">
        <v>10658</v>
      </c>
      <c r="B8215" s="774" t="s">
        <v>7967</v>
      </c>
      <c r="C8215" s="774" t="s">
        <v>7728</v>
      </c>
      <c r="D8215" s="774" t="s">
        <v>7737</v>
      </c>
      <c r="E8215" s="718">
        <v>6880</v>
      </c>
    </row>
    <row r="8216" spans="1:5">
      <c r="A8216" s="774">
        <v>253</v>
      </c>
      <c r="B8216" s="774" t="s">
        <v>7968</v>
      </c>
      <c r="C8216" s="774" t="s">
        <v>615</v>
      </c>
      <c r="D8216" s="774" t="s">
        <v>7726</v>
      </c>
      <c r="E8216" s="717">
        <v>22.48</v>
      </c>
    </row>
    <row r="8217" spans="1:5">
      <c r="A8217" s="774">
        <v>40809</v>
      </c>
      <c r="B8217" s="774" t="s">
        <v>7969</v>
      </c>
      <c r="C8217" s="774" t="s">
        <v>7941</v>
      </c>
      <c r="D8217" s="774" t="s">
        <v>7723</v>
      </c>
      <c r="E8217" s="718">
        <v>4004.64</v>
      </c>
    </row>
    <row r="8218" spans="1:5">
      <c r="A8218" s="774">
        <v>42428</v>
      </c>
      <c r="B8218" s="774" t="s">
        <v>7970</v>
      </c>
      <c r="C8218" s="774" t="s">
        <v>7728</v>
      </c>
      <c r="D8218" s="774" t="s">
        <v>7737</v>
      </c>
      <c r="E8218" s="718">
        <v>1470</v>
      </c>
    </row>
    <row r="8219" spans="1:5">
      <c r="A8219" s="774">
        <v>583</v>
      </c>
      <c r="B8219" s="774" t="s">
        <v>7971</v>
      </c>
      <c r="C8219" s="774" t="s">
        <v>7748</v>
      </c>
      <c r="D8219" s="774" t="s">
        <v>7737</v>
      </c>
      <c r="E8219" s="717">
        <v>34.32</v>
      </c>
    </row>
    <row r="8220" spans="1:5">
      <c r="A8220" s="774">
        <v>299</v>
      </c>
      <c r="B8220" s="774" t="s">
        <v>7972</v>
      </c>
      <c r="C8220" s="774" t="s">
        <v>7728</v>
      </c>
      <c r="D8220" s="774" t="s">
        <v>7723</v>
      </c>
      <c r="E8220" s="717">
        <v>2.7</v>
      </c>
    </row>
    <row r="8221" spans="1:5">
      <c r="A8221" s="774">
        <v>298</v>
      </c>
      <c r="B8221" s="774" t="s">
        <v>7973</v>
      </c>
      <c r="C8221" s="774" t="s">
        <v>7728</v>
      </c>
      <c r="D8221" s="774" t="s">
        <v>7723</v>
      </c>
      <c r="E8221" s="717">
        <v>2.72</v>
      </c>
    </row>
    <row r="8222" spans="1:5">
      <c r="A8222" s="774">
        <v>295</v>
      </c>
      <c r="B8222" s="774" t="s">
        <v>7974</v>
      </c>
      <c r="C8222" s="774" t="s">
        <v>7728</v>
      </c>
      <c r="D8222" s="774" t="s">
        <v>7723</v>
      </c>
      <c r="E8222" s="717">
        <v>1.62</v>
      </c>
    </row>
    <row r="8223" spans="1:5">
      <c r="A8223" s="774">
        <v>296</v>
      </c>
      <c r="B8223" s="774" t="s">
        <v>7975</v>
      </c>
      <c r="C8223" s="774" t="s">
        <v>7728</v>
      </c>
      <c r="D8223" s="774" t="s">
        <v>7723</v>
      </c>
      <c r="E8223" s="717">
        <v>1.68</v>
      </c>
    </row>
    <row r="8224" spans="1:5">
      <c r="A8224" s="774">
        <v>297</v>
      </c>
      <c r="B8224" s="774" t="s">
        <v>7976</v>
      </c>
      <c r="C8224" s="774" t="s">
        <v>7728</v>
      </c>
      <c r="D8224" s="774" t="s">
        <v>7723</v>
      </c>
      <c r="E8224" s="717">
        <v>2.37</v>
      </c>
    </row>
    <row r="8225" spans="1:5">
      <c r="A8225" s="774">
        <v>301</v>
      </c>
      <c r="B8225" s="774" t="s">
        <v>7977</v>
      </c>
      <c r="C8225" s="774" t="s">
        <v>7728</v>
      </c>
      <c r="D8225" s="774" t="s">
        <v>7726</v>
      </c>
      <c r="E8225" s="717">
        <v>2.98</v>
      </c>
    </row>
    <row r="8226" spans="1:5">
      <c r="A8226" s="774">
        <v>300</v>
      </c>
      <c r="B8226" s="774" t="s">
        <v>7978</v>
      </c>
      <c r="C8226" s="774" t="s">
        <v>7728</v>
      </c>
      <c r="D8226" s="774" t="s">
        <v>7723</v>
      </c>
      <c r="E8226" s="717">
        <v>12.52</v>
      </c>
    </row>
    <row r="8227" spans="1:5">
      <c r="A8227" s="774">
        <v>20084</v>
      </c>
      <c r="B8227" s="774" t="s">
        <v>7979</v>
      </c>
      <c r="C8227" s="774" t="s">
        <v>7728</v>
      </c>
      <c r="D8227" s="774" t="s">
        <v>7723</v>
      </c>
      <c r="E8227" s="717">
        <v>1.62</v>
      </c>
    </row>
    <row r="8228" spans="1:5">
      <c r="A8228" s="774">
        <v>20085</v>
      </c>
      <c r="B8228" s="774" t="s">
        <v>7980</v>
      </c>
      <c r="C8228" s="774" t="s">
        <v>7728</v>
      </c>
      <c r="D8228" s="774" t="s">
        <v>7723</v>
      </c>
      <c r="E8228" s="717">
        <v>1.5</v>
      </c>
    </row>
    <row r="8229" spans="1:5">
      <c r="A8229" s="774">
        <v>311</v>
      </c>
      <c r="B8229" s="774" t="s">
        <v>7981</v>
      </c>
      <c r="C8229" s="774" t="s">
        <v>7728</v>
      </c>
      <c r="D8229" s="774" t="s">
        <v>7723</v>
      </c>
      <c r="E8229" s="717">
        <v>9.69</v>
      </c>
    </row>
    <row r="8230" spans="1:5">
      <c r="A8230" s="774">
        <v>318</v>
      </c>
      <c r="B8230" s="774" t="s">
        <v>7982</v>
      </c>
      <c r="C8230" s="774" t="s">
        <v>7728</v>
      </c>
      <c r="D8230" s="774" t="s">
        <v>7723</v>
      </c>
      <c r="E8230" s="717">
        <v>16.97</v>
      </c>
    </row>
    <row r="8231" spans="1:5">
      <c r="A8231" s="774">
        <v>319</v>
      </c>
      <c r="B8231" s="774" t="s">
        <v>7983</v>
      </c>
      <c r="C8231" s="774" t="s">
        <v>7728</v>
      </c>
      <c r="D8231" s="774" t="s">
        <v>7723</v>
      </c>
      <c r="E8231" s="717">
        <v>32.049999999999997</v>
      </c>
    </row>
    <row r="8232" spans="1:5">
      <c r="A8232" s="774">
        <v>320</v>
      </c>
      <c r="B8232" s="774" t="s">
        <v>7984</v>
      </c>
      <c r="C8232" s="774" t="s">
        <v>7728</v>
      </c>
      <c r="D8232" s="774" t="s">
        <v>7723</v>
      </c>
      <c r="E8232" s="717">
        <v>101.9</v>
      </c>
    </row>
    <row r="8233" spans="1:5">
      <c r="A8233" s="774">
        <v>314</v>
      </c>
      <c r="B8233" s="774" t="s">
        <v>7985</v>
      </c>
      <c r="C8233" s="774" t="s">
        <v>7728</v>
      </c>
      <c r="D8233" s="774" t="s">
        <v>7723</v>
      </c>
      <c r="E8233" s="717">
        <v>156.52000000000001</v>
      </c>
    </row>
    <row r="8234" spans="1:5">
      <c r="A8234" s="774">
        <v>303</v>
      </c>
      <c r="B8234" s="774" t="s">
        <v>7986</v>
      </c>
      <c r="C8234" s="774" t="s">
        <v>7728</v>
      </c>
      <c r="D8234" s="774" t="s">
        <v>7723</v>
      </c>
      <c r="E8234" s="717">
        <v>4.0599999999999996</v>
      </c>
    </row>
    <row r="8235" spans="1:5">
      <c r="A8235" s="774">
        <v>304</v>
      </c>
      <c r="B8235" s="774" t="s">
        <v>7987</v>
      </c>
      <c r="C8235" s="774" t="s">
        <v>7728</v>
      </c>
      <c r="D8235" s="774" t="s">
        <v>7723</v>
      </c>
      <c r="E8235" s="717">
        <v>6.2</v>
      </c>
    </row>
    <row r="8236" spans="1:5">
      <c r="A8236" s="774">
        <v>305</v>
      </c>
      <c r="B8236" s="774" t="s">
        <v>7988</v>
      </c>
      <c r="C8236" s="774" t="s">
        <v>7728</v>
      </c>
      <c r="D8236" s="774" t="s">
        <v>7723</v>
      </c>
      <c r="E8236" s="717">
        <v>10.59</v>
      </c>
    </row>
    <row r="8237" spans="1:5">
      <c r="A8237" s="774">
        <v>306</v>
      </c>
      <c r="B8237" s="774" t="s">
        <v>7989</v>
      </c>
      <c r="C8237" s="774" t="s">
        <v>7728</v>
      </c>
      <c r="D8237" s="774" t="s">
        <v>7723</v>
      </c>
      <c r="E8237" s="717">
        <v>12.73</v>
      </c>
    </row>
    <row r="8238" spans="1:5">
      <c r="A8238" s="774">
        <v>307</v>
      </c>
      <c r="B8238" s="774" t="s">
        <v>7990</v>
      </c>
      <c r="C8238" s="774" t="s">
        <v>7728</v>
      </c>
      <c r="D8238" s="774" t="s">
        <v>7723</v>
      </c>
      <c r="E8238" s="717">
        <v>25.13</v>
      </c>
    </row>
    <row r="8239" spans="1:5">
      <c r="A8239" s="774">
        <v>309</v>
      </c>
      <c r="B8239" s="774" t="s">
        <v>7991</v>
      </c>
      <c r="C8239" s="774" t="s">
        <v>7728</v>
      </c>
      <c r="D8239" s="774" t="s">
        <v>7723</v>
      </c>
      <c r="E8239" s="717">
        <v>51.5</v>
      </c>
    </row>
    <row r="8240" spans="1:5">
      <c r="A8240" s="774">
        <v>310</v>
      </c>
      <c r="B8240" s="774" t="s">
        <v>7992</v>
      </c>
      <c r="C8240" s="774" t="s">
        <v>7728</v>
      </c>
      <c r="D8240" s="774" t="s">
        <v>7723</v>
      </c>
      <c r="E8240" s="717">
        <v>65.31</v>
      </c>
    </row>
    <row r="8241" spans="1:5">
      <c r="A8241" s="774">
        <v>328</v>
      </c>
      <c r="B8241" s="774" t="s">
        <v>7993</v>
      </c>
      <c r="C8241" s="774" t="s">
        <v>7728</v>
      </c>
      <c r="D8241" s="774" t="s">
        <v>7723</v>
      </c>
      <c r="E8241" s="717">
        <v>7.79</v>
      </c>
    </row>
    <row r="8242" spans="1:5">
      <c r="A8242" s="774">
        <v>325</v>
      </c>
      <c r="B8242" s="774" t="s">
        <v>7994</v>
      </c>
      <c r="C8242" s="774" t="s">
        <v>7728</v>
      </c>
      <c r="D8242" s="774" t="s">
        <v>7723</v>
      </c>
      <c r="E8242" s="717">
        <v>3.02</v>
      </c>
    </row>
    <row r="8243" spans="1:5">
      <c r="A8243" s="774">
        <v>20326</v>
      </c>
      <c r="B8243" s="774" t="s">
        <v>7995</v>
      </c>
      <c r="C8243" s="774" t="s">
        <v>7728</v>
      </c>
      <c r="D8243" s="774" t="s">
        <v>7723</v>
      </c>
      <c r="E8243" s="717">
        <v>8.09</v>
      </c>
    </row>
    <row r="8244" spans="1:5">
      <c r="A8244" s="774">
        <v>329</v>
      </c>
      <c r="B8244" s="774" t="s">
        <v>7996</v>
      </c>
      <c r="C8244" s="774" t="s">
        <v>7728</v>
      </c>
      <c r="D8244" s="774" t="s">
        <v>7723</v>
      </c>
      <c r="E8244" s="717">
        <v>9.9600000000000009</v>
      </c>
    </row>
    <row r="8245" spans="1:5">
      <c r="A8245" s="774">
        <v>308</v>
      </c>
      <c r="B8245" s="774" t="s">
        <v>7997</v>
      </c>
      <c r="C8245" s="774" t="s">
        <v>7728</v>
      </c>
      <c r="D8245" s="774" t="s">
        <v>7723</v>
      </c>
      <c r="E8245" s="717">
        <v>33.56</v>
      </c>
    </row>
    <row r="8246" spans="1:5">
      <c r="A8246" s="774">
        <v>39642</v>
      </c>
      <c r="B8246" s="774" t="s">
        <v>7998</v>
      </c>
      <c r="C8246" s="774" t="s">
        <v>7728</v>
      </c>
      <c r="D8246" s="774" t="s">
        <v>7723</v>
      </c>
      <c r="E8246" s="717">
        <v>2.04</v>
      </c>
    </row>
    <row r="8247" spans="1:5">
      <c r="A8247" s="774">
        <v>39641</v>
      </c>
      <c r="B8247" s="774" t="s">
        <v>7999</v>
      </c>
      <c r="C8247" s="774" t="s">
        <v>7728</v>
      </c>
      <c r="D8247" s="774" t="s">
        <v>7723</v>
      </c>
      <c r="E8247" s="717">
        <v>1.42</v>
      </c>
    </row>
    <row r="8248" spans="1:5">
      <c r="A8248" s="774">
        <v>39643</v>
      </c>
      <c r="B8248" s="774" t="s">
        <v>8000</v>
      </c>
      <c r="C8248" s="774" t="s">
        <v>7728</v>
      </c>
      <c r="D8248" s="774" t="s">
        <v>7723</v>
      </c>
      <c r="E8248" s="717">
        <v>5.66</v>
      </c>
    </row>
    <row r="8249" spans="1:5">
      <c r="A8249" s="774">
        <v>39644</v>
      </c>
      <c r="B8249" s="774" t="s">
        <v>8001</v>
      </c>
      <c r="C8249" s="774" t="s">
        <v>7728</v>
      </c>
      <c r="D8249" s="774" t="s">
        <v>7723</v>
      </c>
      <c r="E8249" s="717">
        <v>7.31</v>
      </c>
    </row>
    <row r="8250" spans="1:5">
      <c r="A8250" s="774">
        <v>39645</v>
      </c>
      <c r="B8250" s="774" t="s">
        <v>8002</v>
      </c>
      <c r="C8250" s="774" t="s">
        <v>7728</v>
      </c>
      <c r="D8250" s="774" t="s">
        <v>7723</v>
      </c>
      <c r="E8250" s="717">
        <v>9.44</v>
      </c>
    </row>
    <row r="8251" spans="1:5">
      <c r="A8251" s="774">
        <v>41610</v>
      </c>
      <c r="B8251" s="774" t="s">
        <v>8003</v>
      </c>
      <c r="C8251" s="774" t="s">
        <v>7728</v>
      </c>
      <c r="D8251" s="774" t="s">
        <v>7723</v>
      </c>
      <c r="E8251" s="717">
        <v>485.96</v>
      </c>
    </row>
    <row r="8252" spans="1:5">
      <c r="A8252" s="774">
        <v>41611</v>
      </c>
      <c r="B8252" s="774" t="s">
        <v>8004</v>
      </c>
      <c r="C8252" s="774" t="s">
        <v>7728</v>
      </c>
      <c r="D8252" s="774" t="s">
        <v>7723</v>
      </c>
      <c r="E8252" s="717">
        <v>765.98</v>
      </c>
    </row>
    <row r="8253" spans="1:5">
      <c r="A8253" s="774">
        <v>41612</v>
      </c>
      <c r="B8253" s="774" t="s">
        <v>8005</v>
      </c>
      <c r="C8253" s="774" t="s">
        <v>7728</v>
      </c>
      <c r="D8253" s="774" t="s">
        <v>7723</v>
      </c>
      <c r="E8253" s="718">
        <v>1075.55</v>
      </c>
    </row>
    <row r="8254" spans="1:5">
      <c r="A8254" s="774">
        <v>41637</v>
      </c>
      <c r="B8254" s="774" t="s">
        <v>8006</v>
      </c>
      <c r="C8254" s="774" t="s">
        <v>7728</v>
      </c>
      <c r="D8254" s="774" t="s">
        <v>7723</v>
      </c>
      <c r="E8254" s="717">
        <v>100.54</v>
      </c>
    </row>
    <row r="8255" spans="1:5">
      <c r="A8255" s="774">
        <v>41638</v>
      </c>
      <c r="B8255" s="774" t="s">
        <v>8007</v>
      </c>
      <c r="C8255" s="774" t="s">
        <v>7728</v>
      </c>
      <c r="D8255" s="774" t="s">
        <v>7723</v>
      </c>
      <c r="E8255" s="717">
        <v>130.97</v>
      </c>
    </row>
    <row r="8256" spans="1:5">
      <c r="A8256" s="774">
        <v>41639</v>
      </c>
      <c r="B8256" s="774" t="s">
        <v>8008</v>
      </c>
      <c r="C8256" s="774" t="s">
        <v>7728</v>
      </c>
      <c r="D8256" s="774" t="s">
        <v>7723</v>
      </c>
      <c r="E8256" s="717">
        <v>316.83999999999997</v>
      </c>
    </row>
    <row r="8257" spans="1:5">
      <c r="A8257" s="774">
        <v>11789</v>
      </c>
      <c r="B8257" s="774" t="s">
        <v>8009</v>
      </c>
      <c r="C8257" s="774" t="s">
        <v>7728</v>
      </c>
      <c r="D8257" s="774" t="s">
        <v>7737</v>
      </c>
      <c r="E8257" s="717">
        <v>0.71</v>
      </c>
    </row>
    <row r="8258" spans="1:5">
      <c r="A8258" s="774">
        <v>20975</v>
      </c>
      <c r="B8258" s="774" t="s">
        <v>8010</v>
      </c>
      <c r="C8258" s="774" t="s">
        <v>7728</v>
      </c>
      <c r="D8258" s="774" t="s">
        <v>7723</v>
      </c>
      <c r="E8258" s="717">
        <v>7.02</v>
      </c>
    </row>
    <row r="8259" spans="1:5">
      <c r="A8259" s="774">
        <v>20976</v>
      </c>
      <c r="B8259" s="774" t="s">
        <v>8011</v>
      </c>
      <c r="C8259" s="774" t="s">
        <v>7728</v>
      </c>
      <c r="D8259" s="774" t="s">
        <v>7723</v>
      </c>
      <c r="E8259" s="717">
        <v>10.6</v>
      </c>
    </row>
    <row r="8260" spans="1:5">
      <c r="A8260" s="774">
        <v>40340</v>
      </c>
      <c r="B8260" s="774" t="s">
        <v>8012</v>
      </c>
      <c r="C8260" s="774" t="s">
        <v>7728</v>
      </c>
      <c r="D8260" s="774" t="s">
        <v>7723</v>
      </c>
      <c r="E8260" s="717">
        <v>78.92</v>
      </c>
    </row>
    <row r="8261" spans="1:5">
      <c r="A8261" s="774">
        <v>40341</v>
      </c>
      <c r="B8261" s="774" t="s">
        <v>8013</v>
      </c>
      <c r="C8261" s="774" t="s">
        <v>7728</v>
      </c>
      <c r="D8261" s="774" t="s">
        <v>7723</v>
      </c>
      <c r="E8261" s="717">
        <v>93.44</v>
      </c>
    </row>
    <row r="8262" spans="1:5">
      <c r="A8262" s="774">
        <v>40342</v>
      </c>
      <c r="B8262" s="774" t="s">
        <v>8014</v>
      </c>
      <c r="C8262" s="774" t="s">
        <v>7728</v>
      </c>
      <c r="D8262" s="774" t="s">
        <v>7723</v>
      </c>
      <c r="E8262" s="717">
        <v>118.46</v>
      </c>
    </row>
    <row r="8263" spans="1:5">
      <c r="A8263" s="774">
        <v>40343</v>
      </c>
      <c r="B8263" s="774" t="s">
        <v>8015</v>
      </c>
      <c r="C8263" s="774" t="s">
        <v>7728</v>
      </c>
      <c r="D8263" s="774" t="s">
        <v>7723</v>
      </c>
      <c r="E8263" s="717">
        <v>145.33000000000001</v>
      </c>
    </row>
    <row r="8264" spans="1:5">
      <c r="A8264" s="774">
        <v>40344</v>
      </c>
      <c r="B8264" s="774" t="s">
        <v>8016</v>
      </c>
      <c r="C8264" s="774" t="s">
        <v>7728</v>
      </c>
      <c r="D8264" s="774" t="s">
        <v>7723</v>
      </c>
      <c r="E8264" s="717">
        <v>153.66</v>
      </c>
    </row>
    <row r="8265" spans="1:5">
      <c r="A8265" s="774">
        <v>40345</v>
      </c>
      <c r="B8265" s="774" t="s">
        <v>8017</v>
      </c>
      <c r="C8265" s="774" t="s">
        <v>7728</v>
      </c>
      <c r="D8265" s="774" t="s">
        <v>7723</v>
      </c>
      <c r="E8265" s="717">
        <v>191.86</v>
      </c>
    </row>
    <row r="8266" spans="1:5">
      <c r="A8266" s="774">
        <v>40346</v>
      </c>
      <c r="B8266" s="774" t="s">
        <v>8018</v>
      </c>
      <c r="C8266" s="774" t="s">
        <v>7728</v>
      </c>
      <c r="D8266" s="774" t="s">
        <v>7723</v>
      </c>
      <c r="E8266" s="717">
        <v>180.48</v>
      </c>
    </row>
    <row r="8267" spans="1:5">
      <c r="A8267" s="774">
        <v>40347</v>
      </c>
      <c r="B8267" s="774" t="s">
        <v>8019</v>
      </c>
      <c r="C8267" s="774" t="s">
        <v>7728</v>
      </c>
      <c r="D8267" s="774" t="s">
        <v>7723</v>
      </c>
      <c r="E8267" s="717">
        <v>223.16</v>
      </c>
    </row>
    <row r="8268" spans="1:5">
      <c r="A8268" s="774">
        <v>38840</v>
      </c>
      <c r="B8268" s="774" t="s">
        <v>8020</v>
      </c>
      <c r="C8268" s="774" t="s">
        <v>7728</v>
      </c>
      <c r="D8268" s="774" t="s">
        <v>7737</v>
      </c>
      <c r="E8268" s="717">
        <v>2.68</v>
      </c>
    </row>
    <row r="8269" spans="1:5">
      <c r="A8269" s="774">
        <v>38841</v>
      </c>
      <c r="B8269" s="774" t="s">
        <v>8021</v>
      </c>
      <c r="C8269" s="774" t="s">
        <v>7728</v>
      </c>
      <c r="D8269" s="774" t="s">
        <v>7737</v>
      </c>
      <c r="E8269" s="717">
        <v>2.97</v>
      </c>
    </row>
    <row r="8270" spans="1:5">
      <c r="A8270" s="774">
        <v>38842</v>
      </c>
      <c r="B8270" s="774" t="s">
        <v>8022</v>
      </c>
      <c r="C8270" s="774" t="s">
        <v>7728</v>
      </c>
      <c r="D8270" s="774" t="s">
        <v>7737</v>
      </c>
      <c r="E8270" s="717">
        <v>5.87</v>
      </c>
    </row>
    <row r="8271" spans="1:5">
      <c r="A8271" s="774">
        <v>38843</v>
      </c>
      <c r="B8271" s="774" t="s">
        <v>8023</v>
      </c>
      <c r="C8271" s="774" t="s">
        <v>7728</v>
      </c>
      <c r="D8271" s="774" t="s">
        <v>7737</v>
      </c>
      <c r="E8271" s="717">
        <v>9.17</v>
      </c>
    </row>
    <row r="8272" spans="1:5">
      <c r="A8272" s="774">
        <v>43424</v>
      </c>
      <c r="B8272" s="774" t="s">
        <v>8024</v>
      </c>
      <c r="C8272" s="774" t="s">
        <v>7728</v>
      </c>
      <c r="D8272" s="774" t="s">
        <v>7723</v>
      </c>
      <c r="E8272" s="717">
        <v>407.16</v>
      </c>
    </row>
    <row r="8273" spans="1:5">
      <c r="A8273" s="774">
        <v>43426</v>
      </c>
      <c r="B8273" s="774" t="s">
        <v>8025</v>
      </c>
      <c r="C8273" s="774" t="s">
        <v>7728</v>
      </c>
      <c r="D8273" s="774" t="s">
        <v>7723</v>
      </c>
      <c r="E8273" s="718">
        <v>1404.3</v>
      </c>
    </row>
    <row r="8274" spans="1:5">
      <c r="A8274" s="774">
        <v>12565</v>
      </c>
      <c r="B8274" s="774" t="s">
        <v>8026</v>
      </c>
      <c r="C8274" s="774" t="s">
        <v>7728</v>
      </c>
      <c r="D8274" s="774" t="s">
        <v>7723</v>
      </c>
      <c r="E8274" s="717">
        <v>492.47</v>
      </c>
    </row>
    <row r="8275" spans="1:5">
      <c r="A8275" s="774">
        <v>12567</v>
      </c>
      <c r="B8275" s="774" t="s">
        <v>8027</v>
      </c>
      <c r="C8275" s="774" t="s">
        <v>7728</v>
      </c>
      <c r="D8275" s="774" t="s">
        <v>7723</v>
      </c>
      <c r="E8275" s="717">
        <v>661.47</v>
      </c>
    </row>
    <row r="8276" spans="1:5">
      <c r="A8276" s="774">
        <v>12568</v>
      </c>
      <c r="B8276" s="774" t="s">
        <v>8028</v>
      </c>
      <c r="C8276" s="774" t="s">
        <v>7728</v>
      </c>
      <c r="D8276" s="774" t="s">
        <v>7723</v>
      </c>
      <c r="E8276" s="717">
        <v>926.05</v>
      </c>
    </row>
    <row r="8277" spans="1:5">
      <c r="A8277" s="774">
        <v>43441</v>
      </c>
      <c r="B8277" s="774" t="s">
        <v>8029</v>
      </c>
      <c r="C8277" s="774" t="s">
        <v>7728</v>
      </c>
      <c r="D8277" s="774" t="s">
        <v>7723</v>
      </c>
      <c r="E8277" s="717">
        <v>119.06</v>
      </c>
    </row>
    <row r="8278" spans="1:5">
      <c r="A8278" s="774">
        <v>43423</v>
      </c>
      <c r="B8278" s="774" t="s">
        <v>8030</v>
      </c>
      <c r="C8278" s="774" t="s">
        <v>7728</v>
      </c>
      <c r="D8278" s="774" t="s">
        <v>7723</v>
      </c>
      <c r="E8278" s="717">
        <v>55.56</v>
      </c>
    </row>
    <row r="8279" spans="1:5">
      <c r="A8279" s="774">
        <v>12532</v>
      </c>
      <c r="B8279" s="774" t="s">
        <v>8031</v>
      </c>
      <c r="C8279" s="774" t="s">
        <v>7728</v>
      </c>
      <c r="D8279" s="774" t="s">
        <v>7723</v>
      </c>
      <c r="E8279" s="717">
        <v>85.69</v>
      </c>
    </row>
    <row r="8280" spans="1:5">
      <c r="A8280" s="774">
        <v>43444</v>
      </c>
      <c r="B8280" s="774" t="s">
        <v>8032</v>
      </c>
      <c r="C8280" s="774" t="s">
        <v>7728</v>
      </c>
      <c r="D8280" s="774" t="s">
        <v>7723</v>
      </c>
      <c r="E8280" s="717">
        <v>287.73</v>
      </c>
    </row>
    <row r="8281" spans="1:5">
      <c r="A8281" s="774">
        <v>12551</v>
      </c>
      <c r="B8281" s="774" t="s">
        <v>8033</v>
      </c>
      <c r="C8281" s="774" t="s">
        <v>7728</v>
      </c>
      <c r="D8281" s="774" t="s">
        <v>7723</v>
      </c>
      <c r="E8281" s="717">
        <v>205.29</v>
      </c>
    </row>
    <row r="8282" spans="1:5">
      <c r="A8282" s="774">
        <v>43442</v>
      </c>
      <c r="B8282" s="774" t="s">
        <v>8034</v>
      </c>
      <c r="C8282" s="774" t="s">
        <v>7728</v>
      </c>
      <c r="D8282" s="774" t="s">
        <v>7723</v>
      </c>
      <c r="E8282" s="717">
        <v>158.75</v>
      </c>
    </row>
    <row r="8283" spans="1:5">
      <c r="A8283" s="774">
        <v>43443</v>
      </c>
      <c r="B8283" s="774" t="s">
        <v>8035</v>
      </c>
      <c r="C8283" s="774" t="s">
        <v>7728</v>
      </c>
      <c r="D8283" s="774" t="s">
        <v>7723</v>
      </c>
      <c r="E8283" s="717">
        <v>208.36</v>
      </c>
    </row>
    <row r="8284" spans="1:5">
      <c r="A8284" s="774">
        <v>12544</v>
      </c>
      <c r="B8284" s="774" t="s">
        <v>8036</v>
      </c>
      <c r="C8284" s="774" t="s">
        <v>7728</v>
      </c>
      <c r="D8284" s="774" t="s">
        <v>7723</v>
      </c>
      <c r="E8284" s="717">
        <v>112.44</v>
      </c>
    </row>
    <row r="8285" spans="1:5">
      <c r="A8285" s="774">
        <v>12547</v>
      </c>
      <c r="B8285" s="774" t="s">
        <v>8037</v>
      </c>
      <c r="C8285" s="774" t="s">
        <v>7728</v>
      </c>
      <c r="D8285" s="774" t="s">
        <v>7723</v>
      </c>
      <c r="E8285" s="717">
        <v>151.22999999999999</v>
      </c>
    </row>
    <row r="8286" spans="1:5">
      <c r="A8286" s="774">
        <v>43445</v>
      </c>
      <c r="B8286" s="774" t="s">
        <v>8038</v>
      </c>
      <c r="C8286" s="774" t="s">
        <v>7728</v>
      </c>
      <c r="D8286" s="774" t="s">
        <v>7723</v>
      </c>
      <c r="E8286" s="717">
        <v>396.88</v>
      </c>
    </row>
    <row r="8287" spans="1:5">
      <c r="A8287" s="774">
        <v>12563</v>
      </c>
      <c r="B8287" s="774" t="s">
        <v>8039</v>
      </c>
      <c r="C8287" s="774" t="s">
        <v>7728</v>
      </c>
      <c r="D8287" s="774" t="s">
        <v>7723</v>
      </c>
      <c r="E8287" s="717">
        <v>283.95</v>
      </c>
    </row>
    <row r="8288" spans="1:5">
      <c r="A8288" s="774">
        <v>43425</v>
      </c>
      <c r="B8288" s="774" t="s">
        <v>8040</v>
      </c>
      <c r="C8288" s="774" t="s">
        <v>7728</v>
      </c>
      <c r="D8288" s="774" t="s">
        <v>7723</v>
      </c>
      <c r="E8288" s="717">
        <v>178.59</v>
      </c>
    </row>
    <row r="8289" spans="1:5">
      <c r="A8289" s="774">
        <v>43446</v>
      </c>
      <c r="B8289" s="774" t="s">
        <v>8041</v>
      </c>
      <c r="C8289" s="774" t="s">
        <v>7728</v>
      </c>
      <c r="D8289" s="774" t="s">
        <v>7723</v>
      </c>
      <c r="E8289" s="717">
        <v>377.03</v>
      </c>
    </row>
    <row r="8290" spans="1:5">
      <c r="A8290" s="774">
        <v>43447</v>
      </c>
      <c r="B8290" s="774" t="s">
        <v>8042</v>
      </c>
      <c r="C8290" s="774" t="s">
        <v>7728</v>
      </c>
      <c r="D8290" s="774" t="s">
        <v>7723</v>
      </c>
      <c r="E8290" s="717">
        <v>463.02</v>
      </c>
    </row>
    <row r="8291" spans="1:5">
      <c r="A8291" s="774">
        <v>43448</v>
      </c>
      <c r="B8291" s="774" t="s">
        <v>8043</v>
      </c>
      <c r="C8291" s="774" t="s">
        <v>7728</v>
      </c>
      <c r="D8291" s="774" t="s">
        <v>7723</v>
      </c>
      <c r="E8291" s="717">
        <v>648.24</v>
      </c>
    </row>
    <row r="8292" spans="1:5">
      <c r="A8292" s="774">
        <v>13761</v>
      </c>
      <c r="B8292" s="774" t="s">
        <v>8044</v>
      </c>
      <c r="C8292" s="774" t="s">
        <v>7728</v>
      </c>
      <c r="D8292" s="774" t="s">
        <v>7737</v>
      </c>
      <c r="E8292" s="718">
        <v>2398.16</v>
      </c>
    </row>
    <row r="8293" spans="1:5">
      <c r="A8293" s="774">
        <v>12888</v>
      </c>
      <c r="B8293" s="774" t="s">
        <v>8045</v>
      </c>
      <c r="C8293" s="774" t="s">
        <v>8046</v>
      </c>
      <c r="D8293" s="774" t="s">
        <v>7737</v>
      </c>
      <c r="E8293" s="717">
        <v>96.72</v>
      </c>
    </row>
    <row r="8294" spans="1:5">
      <c r="A8294" s="774">
        <v>12889</v>
      </c>
      <c r="B8294" s="774" t="s">
        <v>8047</v>
      </c>
      <c r="C8294" s="774" t="s">
        <v>8046</v>
      </c>
      <c r="D8294" s="774" t="s">
        <v>7737</v>
      </c>
      <c r="E8294" s="717">
        <v>63.16</v>
      </c>
    </row>
    <row r="8295" spans="1:5">
      <c r="A8295" s="774">
        <v>4814</v>
      </c>
      <c r="B8295" s="774" t="s">
        <v>8048</v>
      </c>
      <c r="C8295" s="774" t="s">
        <v>7728</v>
      </c>
      <c r="D8295" s="774" t="s">
        <v>7723</v>
      </c>
      <c r="E8295" s="717">
        <v>120.5</v>
      </c>
    </row>
    <row r="8296" spans="1:5">
      <c r="A8296" s="774">
        <v>25967</v>
      </c>
      <c r="B8296" s="774" t="s">
        <v>8049</v>
      </c>
      <c r="C8296" s="774" t="s">
        <v>7728</v>
      </c>
      <c r="D8296" s="774" t="s">
        <v>7737</v>
      </c>
      <c r="E8296" s="718">
        <v>1816.26</v>
      </c>
    </row>
    <row r="8297" spans="1:5">
      <c r="A8297" s="774">
        <v>6122</v>
      </c>
      <c r="B8297" s="774" t="s">
        <v>8050</v>
      </c>
      <c r="C8297" s="774" t="s">
        <v>615</v>
      </c>
      <c r="D8297" s="774" t="s">
        <v>7723</v>
      </c>
      <c r="E8297" s="717">
        <v>27</v>
      </c>
    </row>
    <row r="8298" spans="1:5">
      <c r="A8298" s="774">
        <v>40810</v>
      </c>
      <c r="B8298" s="774" t="s">
        <v>8051</v>
      </c>
      <c r="C8298" s="774" t="s">
        <v>7941</v>
      </c>
      <c r="D8298" s="774" t="s">
        <v>7723</v>
      </c>
      <c r="E8298" s="718">
        <v>4811.42</v>
      </c>
    </row>
    <row r="8299" spans="1:5">
      <c r="A8299" s="774">
        <v>21100</v>
      </c>
      <c r="B8299" s="774" t="s">
        <v>8052</v>
      </c>
      <c r="C8299" s="774" t="s">
        <v>7728</v>
      </c>
      <c r="D8299" s="774" t="s">
        <v>7737</v>
      </c>
      <c r="E8299" s="718">
        <v>2438.36</v>
      </c>
    </row>
    <row r="8300" spans="1:5">
      <c r="A8300" s="774">
        <v>11816</v>
      </c>
      <c r="B8300" s="774" t="s">
        <v>8053</v>
      </c>
      <c r="C8300" s="774" t="s">
        <v>7728</v>
      </c>
      <c r="D8300" s="774" t="s">
        <v>7737</v>
      </c>
      <c r="E8300" s="718">
        <v>2600</v>
      </c>
    </row>
    <row r="8301" spans="1:5">
      <c r="A8301" s="774">
        <v>11814</v>
      </c>
      <c r="B8301" s="774" t="s">
        <v>8054</v>
      </c>
      <c r="C8301" s="774" t="s">
        <v>7728</v>
      </c>
      <c r="D8301" s="774" t="s">
        <v>7737</v>
      </c>
      <c r="E8301" s="718">
        <v>5659.54</v>
      </c>
    </row>
    <row r="8302" spans="1:5">
      <c r="A8302" s="774">
        <v>14186</v>
      </c>
      <c r="B8302" s="774" t="s">
        <v>8055</v>
      </c>
      <c r="C8302" s="774" t="s">
        <v>7728</v>
      </c>
      <c r="D8302" s="774" t="s">
        <v>7737</v>
      </c>
      <c r="E8302" s="718">
        <v>7106.32</v>
      </c>
    </row>
    <row r="8303" spans="1:5">
      <c r="A8303" s="774">
        <v>14185</v>
      </c>
      <c r="B8303" s="774" t="s">
        <v>8056</v>
      </c>
      <c r="C8303" s="774" t="s">
        <v>7728</v>
      </c>
      <c r="D8303" s="774" t="s">
        <v>7737</v>
      </c>
      <c r="E8303" s="718">
        <v>9205.4599999999991</v>
      </c>
    </row>
    <row r="8304" spans="1:5">
      <c r="A8304" s="774">
        <v>11811</v>
      </c>
      <c r="B8304" s="774" t="s">
        <v>8057</v>
      </c>
      <c r="C8304" s="774" t="s">
        <v>7728</v>
      </c>
      <c r="D8304" s="774" t="s">
        <v>7737</v>
      </c>
      <c r="E8304" s="718">
        <v>3519.82</v>
      </c>
    </row>
    <row r="8305" spans="1:5">
      <c r="A8305" s="774">
        <v>26038</v>
      </c>
      <c r="B8305" s="774" t="s">
        <v>8058</v>
      </c>
      <c r="C8305" s="774" t="s">
        <v>7728</v>
      </c>
      <c r="D8305" s="774" t="s">
        <v>7737</v>
      </c>
      <c r="E8305" s="718">
        <v>202992.51</v>
      </c>
    </row>
    <row r="8306" spans="1:5">
      <c r="A8306" s="774">
        <v>34482</v>
      </c>
      <c r="B8306" s="774" t="s">
        <v>8059</v>
      </c>
      <c r="C8306" s="774" t="s">
        <v>7728</v>
      </c>
      <c r="D8306" s="774" t="s">
        <v>7737</v>
      </c>
      <c r="E8306" s="718">
        <v>5247.67</v>
      </c>
    </row>
    <row r="8307" spans="1:5">
      <c r="A8307" s="774">
        <v>34469</v>
      </c>
      <c r="B8307" s="774" t="s">
        <v>8060</v>
      </c>
      <c r="C8307" s="774" t="s">
        <v>7728</v>
      </c>
      <c r="D8307" s="774" t="s">
        <v>7737</v>
      </c>
      <c r="E8307" s="718">
        <v>8117.5</v>
      </c>
    </row>
    <row r="8308" spans="1:5">
      <c r="A8308" s="774">
        <v>34472</v>
      </c>
      <c r="B8308" s="774" t="s">
        <v>8061</v>
      </c>
      <c r="C8308" s="774" t="s">
        <v>7728</v>
      </c>
      <c r="D8308" s="774" t="s">
        <v>7737</v>
      </c>
      <c r="E8308" s="718">
        <v>2497.5</v>
      </c>
    </row>
    <row r="8309" spans="1:5">
      <c r="A8309" s="774">
        <v>34476</v>
      </c>
      <c r="B8309" s="774" t="s">
        <v>8062</v>
      </c>
      <c r="C8309" s="774" t="s">
        <v>7728</v>
      </c>
      <c r="D8309" s="774" t="s">
        <v>7737</v>
      </c>
      <c r="E8309" s="718">
        <v>4233.6099999999997</v>
      </c>
    </row>
    <row r="8310" spans="1:5">
      <c r="A8310" s="774">
        <v>34477</v>
      </c>
      <c r="B8310" s="774" t="s">
        <v>8063</v>
      </c>
      <c r="C8310" s="774" t="s">
        <v>7728</v>
      </c>
      <c r="D8310" s="774" t="s">
        <v>7737</v>
      </c>
      <c r="E8310" s="718">
        <v>5618.83</v>
      </c>
    </row>
    <row r="8311" spans="1:5">
      <c r="A8311" s="774">
        <v>42425</v>
      </c>
      <c r="B8311" s="774" t="s">
        <v>8064</v>
      </c>
      <c r="C8311" s="774" t="s">
        <v>7728</v>
      </c>
      <c r="D8311" s="774" t="s">
        <v>7723</v>
      </c>
      <c r="E8311" s="718">
        <v>2088.1999999999998</v>
      </c>
    </row>
    <row r="8312" spans="1:5">
      <c r="A8312" s="774">
        <v>42422</v>
      </c>
      <c r="B8312" s="774" t="s">
        <v>8065</v>
      </c>
      <c r="C8312" s="774" t="s">
        <v>7728</v>
      </c>
      <c r="D8312" s="774" t="s">
        <v>7726</v>
      </c>
      <c r="E8312" s="718">
        <v>3100</v>
      </c>
    </row>
    <row r="8313" spans="1:5">
      <c r="A8313" s="774">
        <v>43184</v>
      </c>
      <c r="B8313" s="774" t="s">
        <v>8066</v>
      </c>
      <c r="C8313" s="774" t="s">
        <v>7728</v>
      </c>
      <c r="D8313" s="774" t="s">
        <v>7723</v>
      </c>
      <c r="E8313" s="718">
        <v>4284.49</v>
      </c>
    </row>
    <row r="8314" spans="1:5">
      <c r="A8314" s="774">
        <v>42424</v>
      </c>
      <c r="B8314" s="774" t="s">
        <v>8067</v>
      </c>
      <c r="C8314" s="774" t="s">
        <v>7728</v>
      </c>
      <c r="D8314" s="774" t="s">
        <v>7723</v>
      </c>
      <c r="E8314" s="718">
        <v>1864.94</v>
      </c>
    </row>
    <row r="8315" spans="1:5">
      <c r="A8315" s="774">
        <v>42421</v>
      </c>
      <c r="B8315" s="774" t="s">
        <v>8068</v>
      </c>
      <c r="C8315" s="774" t="s">
        <v>7728</v>
      </c>
      <c r="D8315" s="774" t="s">
        <v>7723</v>
      </c>
      <c r="E8315" s="718">
        <v>16980.099999999999</v>
      </c>
    </row>
    <row r="8316" spans="1:5">
      <c r="A8316" s="774">
        <v>42416</v>
      </c>
      <c r="B8316" s="774" t="s">
        <v>8069</v>
      </c>
      <c r="C8316" s="774" t="s">
        <v>7728</v>
      </c>
      <c r="D8316" s="774" t="s">
        <v>7723</v>
      </c>
      <c r="E8316" s="718">
        <v>8039.55</v>
      </c>
    </row>
    <row r="8317" spans="1:5">
      <c r="A8317" s="774">
        <v>42417</v>
      </c>
      <c r="B8317" s="774" t="s">
        <v>8070</v>
      </c>
      <c r="C8317" s="774" t="s">
        <v>7728</v>
      </c>
      <c r="D8317" s="774" t="s">
        <v>7723</v>
      </c>
      <c r="E8317" s="718">
        <v>9013</v>
      </c>
    </row>
    <row r="8318" spans="1:5">
      <c r="A8318" s="774">
        <v>42419</v>
      </c>
      <c r="B8318" s="774" t="s">
        <v>8071</v>
      </c>
      <c r="C8318" s="774" t="s">
        <v>7728</v>
      </c>
      <c r="D8318" s="774" t="s">
        <v>7723</v>
      </c>
      <c r="E8318" s="718">
        <v>10182.77</v>
      </c>
    </row>
    <row r="8319" spans="1:5">
      <c r="A8319" s="774">
        <v>42420</v>
      </c>
      <c r="B8319" s="774" t="s">
        <v>8072</v>
      </c>
      <c r="C8319" s="774" t="s">
        <v>7728</v>
      </c>
      <c r="D8319" s="774" t="s">
        <v>7723</v>
      </c>
      <c r="E8319" s="718">
        <v>13995.47</v>
      </c>
    </row>
    <row r="8320" spans="1:5">
      <c r="A8320" s="774">
        <v>43195</v>
      </c>
      <c r="B8320" s="774" t="s">
        <v>8073</v>
      </c>
      <c r="C8320" s="774" t="s">
        <v>7728</v>
      </c>
      <c r="D8320" s="774" t="s">
        <v>7723</v>
      </c>
      <c r="E8320" s="718">
        <v>4928</v>
      </c>
    </row>
    <row r="8321" spans="1:5">
      <c r="A8321" s="774">
        <v>43196</v>
      </c>
      <c r="B8321" s="774" t="s">
        <v>8074</v>
      </c>
      <c r="C8321" s="774" t="s">
        <v>7728</v>
      </c>
      <c r="D8321" s="774" t="s">
        <v>7723</v>
      </c>
      <c r="E8321" s="718">
        <v>6107.55</v>
      </c>
    </row>
    <row r="8322" spans="1:5">
      <c r="A8322" s="774">
        <v>43198</v>
      </c>
      <c r="B8322" s="774" t="s">
        <v>8075</v>
      </c>
      <c r="C8322" s="774" t="s">
        <v>7728</v>
      </c>
      <c r="D8322" s="774" t="s">
        <v>7723</v>
      </c>
      <c r="E8322" s="718">
        <v>9075.68</v>
      </c>
    </row>
    <row r="8323" spans="1:5">
      <c r="A8323" s="774">
        <v>43199</v>
      </c>
      <c r="B8323" s="774" t="s">
        <v>8076</v>
      </c>
      <c r="C8323" s="774" t="s">
        <v>7728</v>
      </c>
      <c r="D8323" s="774" t="s">
        <v>7723</v>
      </c>
      <c r="E8323" s="718">
        <v>9408.24</v>
      </c>
    </row>
    <row r="8324" spans="1:5">
      <c r="A8324" s="774">
        <v>43200</v>
      </c>
      <c r="B8324" s="774" t="s">
        <v>8077</v>
      </c>
      <c r="C8324" s="774" t="s">
        <v>7728</v>
      </c>
      <c r="D8324" s="774" t="s">
        <v>7723</v>
      </c>
      <c r="E8324" s="718">
        <v>10796.64</v>
      </c>
    </row>
    <row r="8325" spans="1:5">
      <c r="A8325" s="774">
        <v>39556</v>
      </c>
      <c r="B8325" s="774" t="s">
        <v>8078</v>
      </c>
      <c r="C8325" s="774" t="s">
        <v>7728</v>
      </c>
      <c r="D8325" s="774" t="s">
        <v>7723</v>
      </c>
      <c r="E8325" s="718">
        <v>5896.81</v>
      </c>
    </row>
    <row r="8326" spans="1:5">
      <c r="A8326" s="774">
        <v>39557</v>
      </c>
      <c r="B8326" s="774" t="s">
        <v>8079</v>
      </c>
      <c r="C8326" s="774" t="s">
        <v>7728</v>
      </c>
      <c r="D8326" s="774" t="s">
        <v>7723</v>
      </c>
      <c r="E8326" s="718">
        <v>6349.57</v>
      </c>
    </row>
    <row r="8327" spans="1:5">
      <c r="A8327" s="774">
        <v>39559</v>
      </c>
      <c r="B8327" s="774" t="s">
        <v>8080</v>
      </c>
      <c r="C8327" s="774" t="s">
        <v>7728</v>
      </c>
      <c r="D8327" s="774" t="s">
        <v>7723</v>
      </c>
      <c r="E8327" s="718">
        <v>9383.4500000000007</v>
      </c>
    </row>
    <row r="8328" spans="1:5">
      <c r="A8328" s="774">
        <v>39560</v>
      </c>
      <c r="B8328" s="774" t="s">
        <v>8081</v>
      </c>
      <c r="C8328" s="774" t="s">
        <v>7728</v>
      </c>
      <c r="D8328" s="774" t="s">
        <v>7723</v>
      </c>
      <c r="E8328" s="718">
        <v>10855.73</v>
      </c>
    </row>
    <row r="8329" spans="1:5">
      <c r="A8329" s="774">
        <v>39561</v>
      </c>
      <c r="B8329" s="774" t="s">
        <v>8082</v>
      </c>
      <c r="C8329" s="774" t="s">
        <v>7728</v>
      </c>
      <c r="D8329" s="774" t="s">
        <v>7723</v>
      </c>
      <c r="E8329" s="718">
        <v>11356.48</v>
      </c>
    </row>
    <row r="8330" spans="1:5">
      <c r="A8330" s="774">
        <v>43190</v>
      </c>
      <c r="B8330" s="774" t="s">
        <v>8083</v>
      </c>
      <c r="C8330" s="774" t="s">
        <v>7728</v>
      </c>
      <c r="D8330" s="774" t="s">
        <v>7723</v>
      </c>
      <c r="E8330" s="718">
        <v>1675.91</v>
      </c>
    </row>
    <row r="8331" spans="1:5">
      <c r="A8331" s="774">
        <v>39555</v>
      </c>
      <c r="B8331" s="774" t="s">
        <v>8084</v>
      </c>
      <c r="C8331" s="774" t="s">
        <v>7728</v>
      </c>
      <c r="D8331" s="774" t="s">
        <v>7723</v>
      </c>
      <c r="E8331" s="718">
        <v>1812.91</v>
      </c>
    </row>
    <row r="8332" spans="1:5">
      <c r="A8332" s="774">
        <v>43191</v>
      </c>
      <c r="B8332" s="774" t="s">
        <v>8085</v>
      </c>
      <c r="C8332" s="774" t="s">
        <v>7728</v>
      </c>
      <c r="D8332" s="774" t="s">
        <v>7723</v>
      </c>
      <c r="E8332" s="718">
        <v>2411.42</v>
      </c>
    </row>
    <row r="8333" spans="1:5">
      <c r="A8333" s="774">
        <v>39548</v>
      </c>
      <c r="B8333" s="774" t="s">
        <v>8086</v>
      </c>
      <c r="C8333" s="774" t="s">
        <v>7728</v>
      </c>
      <c r="D8333" s="774" t="s">
        <v>7723</v>
      </c>
      <c r="E8333" s="718">
        <v>2689.1</v>
      </c>
    </row>
    <row r="8334" spans="1:5">
      <c r="A8334" s="774">
        <v>43192</v>
      </c>
      <c r="B8334" s="774" t="s">
        <v>8087</v>
      </c>
      <c r="C8334" s="774" t="s">
        <v>7728</v>
      </c>
      <c r="D8334" s="774" t="s">
        <v>7723</v>
      </c>
      <c r="E8334" s="718">
        <v>3158.74</v>
      </c>
    </row>
    <row r="8335" spans="1:5">
      <c r="A8335" s="774">
        <v>39554</v>
      </c>
      <c r="B8335" s="774" t="s">
        <v>8088</v>
      </c>
      <c r="C8335" s="774" t="s">
        <v>7728</v>
      </c>
      <c r="D8335" s="774" t="s">
        <v>7723</v>
      </c>
      <c r="E8335" s="718">
        <v>3555.94</v>
      </c>
    </row>
    <row r="8336" spans="1:5">
      <c r="A8336" s="774">
        <v>43194</v>
      </c>
      <c r="B8336" s="774" t="s">
        <v>8089</v>
      </c>
      <c r="C8336" s="774" t="s">
        <v>7728</v>
      </c>
      <c r="D8336" s="774" t="s">
        <v>7723</v>
      </c>
      <c r="E8336" s="718">
        <v>1435.71</v>
      </c>
    </row>
    <row r="8337" spans="1:5">
      <c r="A8337" s="774">
        <v>39551</v>
      </c>
      <c r="B8337" s="774" t="s">
        <v>8090</v>
      </c>
      <c r="C8337" s="774" t="s">
        <v>7728</v>
      </c>
      <c r="D8337" s="774" t="s">
        <v>7723</v>
      </c>
      <c r="E8337" s="718">
        <v>1580.87</v>
      </c>
    </row>
    <row r="8338" spans="1:5">
      <c r="A8338" s="774">
        <v>43185</v>
      </c>
      <c r="B8338" s="774" t="s">
        <v>8091</v>
      </c>
      <c r="C8338" s="774" t="s">
        <v>7728</v>
      </c>
      <c r="D8338" s="774" t="s">
        <v>7723</v>
      </c>
      <c r="E8338" s="718">
        <v>4492.54</v>
      </c>
    </row>
    <row r="8339" spans="1:5">
      <c r="A8339" s="774">
        <v>43186</v>
      </c>
      <c r="B8339" s="774" t="s">
        <v>8092</v>
      </c>
      <c r="C8339" s="774" t="s">
        <v>7728</v>
      </c>
      <c r="D8339" s="774" t="s">
        <v>7723</v>
      </c>
      <c r="E8339" s="718">
        <v>4738.72</v>
      </c>
    </row>
    <row r="8340" spans="1:5">
      <c r="A8340" s="774">
        <v>43187</v>
      </c>
      <c r="B8340" s="774" t="s">
        <v>8093</v>
      </c>
      <c r="C8340" s="774" t="s">
        <v>7728</v>
      </c>
      <c r="D8340" s="774" t="s">
        <v>7723</v>
      </c>
      <c r="E8340" s="718">
        <v>6288.33</v>
      </c>
    </row>
    <row r="8341" spans="1:5">
      <c r="A8341" s="774">
        <v>43188</v>
      </c>
      <c r="B8341" s="774" t="s">
        <v>8094</v>
      </c>
      <c r="C8341" s="774" t="s">
        <v>7728</v>
      </c>
      <c r="D8341" s="774" t="s">
        <v>7723</v>
      </c>
      <c r="E8341" s="718">
        <v>7619.15</v>
      </c>
    </row>
    <row r="8342" spans="1:5">
      <c r="A8342" s="774">
        <v>43189</v>
      </c>
      <c r="B8342" s="774" t="s">
        <v>8095</v>
      </c>
      <c r="C8342" s="774" t="s">
        <v>7728</v>
      </c>
      <c r="D8342" s="774" t="s">
        <v>7723</v>
      </c>
      <c r="E8342" s="718">
        <v>8570.27</v>
      </c>
    </row>
    <row r="8343" spans="1:5">
      <c r="A8343" s="774">
        <v>39580</v>
      </c>
      <c r="B8343" s="774" t="s">
        <v>8096</v>
      </c>
      <c r="C8343" s="774" t="s">
        <v>7728</v>
      </c>
      <c r="D8343" s="774" t="s">
        <v>7723</v>
      </c>
      <c r="E8343" s="718">
        <v>67537.279999999999</v>
      </c>
    </row>
    <row r="8344" spans="1:5">
      <c r="A8344" s="774">
        <v>39577</v>
      </c>
      <c r="B8344" s="774" t="s">
        <v>8097</v>
      </c>
      <c r="C8344" s="774" t="s">
        <v>7728</v>
      </c>
      <c r="D8344" s="774" t="s">
        <v>7723</v>
      </c>
      <c r="E8344" s="718">
        <v>21139.02</v>
      </c>
    </row>
    <row r="8345" spans="1:5">
      <c r="A8345" s="774">
        <v>39578</v>
      </c>
      <c r="B8345" s="774" t="s">
        <v>8098</v>
      </c>
      <c r="C8345" s="774" t="s">
        <v>7728</v>
      </c>
      <c r="D8345" s="774" t="s">
        <v>7723</v>
      </c>
      <c r="E8345" s="718">
        <v>27280.33</v>
      </c>
    </row>
    <row r="8346" spans="1:5">
      <c r="A8346" s="774">
        <v>39579</v>
      </c>
      <c r="B8346" s="774" t="s">
        <v>8099</v>
      </c>
      <c r="C8346" s="774" t="s">
        <v>7728</v>
      </c>
      <c r="D8346" s="774" t="s">
        <v>7723</v>
      </c>
      <c r="E8346" s="718">
        <v>39690.74</v>
      </c>
    </row>
    <row r="8347" spans="1:5">
      <c r="A8347" s="774">
        <v>39826</v>
      </c>
      <c r="B8347" s="774" t="s">
        <v>8100</v>
      </c>
      <c r="C8347" s="774" t="s">
        <v>7728</v>
      </c>
      <c r="D8347" s="774" t="s">
        <v>7723</v>
      </c>
      <c r="E8347" s="718">
        <v>4874.74</v>
      </c>
    </row>
    <row r="8348" spans="1:5">
      <c r="A8348" s="774">
        <v>10700</v>
      </c>
      <c r="B8348" s="774" t="s">
        <v>8101</v>
      </c>
      <c r="C8348" s="774" t="s">
        <v>7728</v>
      </c>
      <c r="D8348" s="774" t="s">
        <v>7737</v>
      </c>
      <c r="E8348" s="718">
        <v>13888.77</v>
      </c>
    </row>
    <row r="8349" spans="1:5">
      <c r="A8349" s="774">
        <v>346</v>
      </c>
      <c r="B8349" s="774" t="s">
        <v>8102</v>
      </c>
      <c r="C8349" s="774" t="s">
        <v>7748</v>
      </c>
      <c r="D8349" s="774" t="s">
        <v>7723</v>
      </c>
      <c r="E8349" s="717">
        <v>17.77</v>
      </c>
    </row>
    <row r="8350" spans="1:5">
      <c r="A8350" s="774">
        <v>3312</v>
      </c>
      <c r="B8350" s="774" t="s">
        <v>8103</v>
      </c>
      <c r="C8350" s="774" t="s">
        <v>7748</v>
      </c>
      <c r="D8350" s="774" t="s">
        <v>7737</v>
      </c>
      <c r="E8350" s="717">
        <v>21.12</v>
      </c>
    </row>
    <row r="8351" spans="1:5">
      <c r="A8351" s="774">
        <v>339</v>
      </c>
      <c r="B8351" s="774" t="s">
        <v>8104</v>
      </c>
      <c r="C8351" s="774" t="s">
        <v>7760</v>
      </c>
      <c r="D8351" s="774" t="s">
        <v>7723</v>
      </c>
      <c r="E8351" s="717">
        <v>0.91</v>
      </c>
    </row>
    <row r="8352" spans="1:5">
      <c r="A8352" s="774">
        <v>340</v>
      </c>
      <c r="B8352" s="774" t="s">
        <v>8105</v>
      </c>
      <c r="C8352" s="774" t="s">
        <v>7760</v>
      </c>
      <c r="D8352" s="774" t="s">
        <v>7723</v>
      </c>
      <c r="E8352" s="717">
        <v>0.82</v>
      </c>
    </row>
    <row r="8353" spans="1:5">
      <c r="A8353" s="774">
        <v>43130</v>
      </c>
      <c r="B8353" s="774" t="s">
        <v>8106</v>
      </c>
      <c r="C8353" s="774" t="s">
        <v>7748</v>
      </c>
      <c r="D8353" s="774" t="s">
        <v>7726</v>
      </c>
      <c r="E8353" s="717">
        <v>15</v>
      </c>
    </row>
    <row r="8354" spans="1:5">
      <c r="A8354" s="774">
        <v>344</v>
      </c>
      <c r="B8354" s="774" t="s">
        <v>8107</v>
      </c>
      <c r="C8354" s="774" t="s">
        <v>7748</v>
      </c>
      <c r="D8354" s="774" t="s">
        <v>7723</v>
      </c>
      <c r="E8354" s="717">
        <v>19.72</v>
      </c>
    </row>
    <row r="8355" spans="1:5">
      <c r="A8355" s="774">
        <v>345</v>
      </c>
      <c r="B8355" s="774" t="s">
        <v>875</v>
      </c>
      <c r="C8355" s="774" t="s">
        <v>7748</v>
      </c>
      <c r="D8355" s="774" t="s">
        <v>7723</v>
      </c>
      <c r="E8355" s="717">
        <v>21.39</v>
      </c>
    </row>
    <row r="8356" spans="1:5">
      <c r="A8356" s="774">
        <v>43131</v>
      </c>
      <c r="B8356" s="774" t="s">
        <v>8108</v>
      </c>
      <c r="C8356" s="774" t="s">
        <v>7748</v>
      </c>
      <c r="D8356" s="774" t="s">
        <v>7723</v>
      </c>
      <c r="E8356" s="717">
        <v>17.420000000000002</v>
      </c>
    </row>
    <row r="8357" spans="1:5">
      <c r="A8357" s="774">
        <v>3313</v>
      </c>
      <c r="B8357" s="774" t="s">
        <v>8109</v>
      </c>
      <c r="C8357" s="774" t="s">
        <v>7748</v>
      </c>
      <c r="D8357" s="774" t="s">
        <v>7737</v>
      </c>
      <c r="E8357" s="717">
        <v>27.18</v>
      </c>
    </row>
    <row r="8358" spans="1:5">
      <c r="A8358" s="774">
        <v>43132</v>
      </c>
      <c r="B8358" s="774" t="s">
        <v>8110</v>
      </c>
      <c r="C8358" s="774" t="s">
        <v>7748</v>
      </c>
      <c r="D8358" s="774" t="s">
        <v>7723</v>
      </c>
      <c r="E8358" s="717">
        <v>15</v>
      </c>
    </row>
    <row r="8359" spans="1:5">
      <c r="A8359" s="774">
        <v>369</v>
      </c>
      <c r="B8359" s="774" t="s">
        <v>8111</v>
      </c>
      <c r="C8359" s="774" t="s">
        <v>7938</v>
      </c>
      <c r="D8359" s="774" t="s">
        <v>7723</v>
      </c>
      <c r="E8359" s="717">
        <v>71.42</v>
      </c>
    </row>
    <row r="8360" spans="1:5">
      <c r="A8360" s="774">
        <v>366</v>
      </c>
      <c r="B8360" s="774" t="s">
        <v>8112</v>
      </c>
      <c r="C8360" s="774" t="s">
        <v>7938</v>
      </c>
      <c r="D8360" s="774" t="s">
        <v>7726</v>
      </c>
      <c r="E8360" s="717">
        <v>107</v>
      </c>
    </row>
    <row r="8361" spans="1:5">
      <c r="A8361" s="774">
        <v>367</v>
      </c>
      <c r="B8361" s="774" t="s">
        <v>271</v>
      </c>
      <c r="C8361" s="774" t="s">
        <v>7938</v>
      </c>
      <c r="D8361" s="774" t="s">
        <v>7726</v>
      </c>
      <c r="E8361" s="717">
        <v>127.13</v>
      </c>
    </row>
    <row r="8362" spans="1:5">
      <c r="A8362" s="774">
        <v>370</v>
      </c>
      <c r="B8362" s="774" t="s">
        <v>8113</v>
      </c>
      <c r="C8362" s="774" t="s">
        <v>7938</v>
      </c>
      <c r="D8362" s="774" t="s">
        <v>7726</v>
      </c>
      <c r="E8362" s="717">
        <v>95</v>
      </c>
    </row>
    <row r="8363" spans="1:5">
      <c r="A8363" s="774">
        <v>368</v>
      </c>
      <c r="B8363" s="774" t="s">
        <v>8114</v>
      </c>
      <c r="C8363" s="774" t="s">
        <v>7938</v>
      </c>
      <c r="D8363" s="774" t="s">
        <v>7723</v>
      </c>
      <c r="E8363" s="717">
        <v>95.34</v>
      </c>
    </row>
    <row r="8364" spans="1:5">
      <c r="A8364" s="774">
        <v>11075</v>
      </c>
      <c r="B8364" s="774" t="s">
        <v>8115</v>
      </c>
      <c r="C8364" s="774" t="s">
        <v>7938</v>
      </c>
      <c r="D8364" s="774" t="s">
        <v>7723</v>
      </c>
      <c r="E8364" s="718">
        <v>2081.75</v>
      </c>
    </row>
    <row r="8365" spans="1:5">
      <c r="A8365" s="774">
        <v>11076</v>
      </c>
      <c r="B8365" s="774" t="s">
        <v>8116</v>
      </c>
      <c r="C8365" s="774" t="s">
        <v>7938</v>
      </c>
      <c r="D8365" s="774" t="s">
        <v>7723</v>
      </c>
      <c r="E8365" s="717">
        <v>158.91</v>
      </c>
    </row>
    <row r="8366" spans="1:5">
      <c r="A8366" s="774">
        <v>1381</v>
      </c>
      <c r="B8366" s="774" t="s">
        <v>8117</v>
      </c>
      <c r="C8366" s="774" t="s">
        <v>7748</v>
      </c>
      <c r="D8366" s="774" t="s">
        <v>7726</v>
      </c>
      <c r="E8366" s="717">
        <v>0.45</v>
      </c>
    </row>
    <row r="8367" spans="1:5">
      <c r="A8367" s="774">
        <v>34353</v>
      </c>
      <c r="B8367" s="774" t="s">
        <v>8118</v>
      </c>
      <c r="C8367" s="774" t="s">
        <v>7748</v>
      </c>
      <c r="D8367" s="774" t="s">
        <v>7723</v>
      </c>
      <c r="E8367" s="717">
        <v>0.83</v>
      </c>
    </row>
    <row r="8368" spans="1:5">
      <c r="A8368" s="774">
        <v>37595</v>
      </c>
      <c r="B8368" s="774" t="s">
        <v>8119</v>
      </c>
      <c r="C8368" s="774" t="s">
        <v>7748</v>
      </c>
      <c r="D8368" s="774" t="s">
        <v>7723</v>
      </c>
      <c r="E8368" s="717">
        <v>1.38</v>
      </c>
    </row>
    <row r="8369" spans="1:5">
      <c r="A8369" s="774">
        <v>37596</v>
      </c>
      <c r="B8369" s="774" t="s">
        <v>8120</v>
      </c>
      <c r="C8369" s="774" t="s">
        <v>7748</v>
      </c>
      <c r="D8369" s="774" t="s">
        <v>7723</v>
      </c>
      <c r="E8369" s="717">
        <v>1.58</v>
      </c>
    </row>
    <row r="8370" spans="1:5">
      <c r="A8370" s="774">
        <v>371</v>
      </c>
      <c r="B8370" s="774" t="s">
        <v>8121</v>
      </c>
      <c r="C8370" s="774" t="s">
        <v>7748</v>
      </c>
      <c r="D8370" s="774" t="s">
        <v>7723</v>
      </c>
      <c r="E8370" s="717">
        <v>0.49</v>
      </c>
    </row>
    <row r="8371" spans="1:5">
      <c r="A8371" s="774">
        <v>37553</v>
      </c>
      <c r="B8371" s="774" t="s">
        <v>8122</v>
      </c>
      <c r="C8371" s="774" t="s">
        <v>7748</v>
      </c>
      <c r="D8371" s="774" t="s">
        <v>7723</v>
      </c>
      <c r="E8371" s="717">
        <v>0.92</v>
      </c>
    </row>
    <row r="8372" spans="1:5">
      <c r="A8372" s="774">
        <v>37552</v>
      </c>
      <c r="B8372" s="774" t="s">
        <v>8123</v>
      </c>
      <c r="C8372" s="774" t="s">
        <v>7748</v>
      </c>
      <c r="D8372" s="774" t="s">
        <v>7723</v>
      </c>
      <c r="E8372" s="717">
        <v>1.47</v>
      </c>
    </row>
    <row r="8373" spans="1:5">
      <c r="A8373" s="774">
        <v>36880</v>
      </c>
      <c r="B8373" s="774" t="s">
        <v>8124</v>
      </c>
      <c r="C8373" s="774" t="s">
        <v>7748</v>
      </c>
      <c r="D8373" s="774" t="s">
        <v>7723</v>
      </c>
      <c r="E8373" s="717">
        <v>1.5</v>
      </c>
    </row>
    <row r="8374" spans="1:5">
      <c r="A8374" s="774">
        <v>34355</v>
      </c>
      <c r="B8374" s="774" t="s">
        <v>8125</v>
      </c>
      <c r="C8374" s="774" t="s">
        <v>7748</v>
      </c>
      <c r="D8374" s="774" t="s">
        <v>7723</v>
      </c>
      <c r="E8374" s="717">
        <v>1.29</v>
      </c>
    </row>
    <row r="8375" spans="1:5">
      <c r="A8375" s="774">
        <v>130</v>
      </c>
      <c r="B8375" s="774" t="s">
        <v>8126</v>
      </c>
      <c r="C8375" s="774" t="s">
        <v>7748</v>
      </c>
      <c r="D8375" s="774" t="s">
        <v>7723</v>
      </c>
      <c r="E8375" s="717">
        <v>3.21</v>
      </c>
    </row>
    <row r="8376" spans="1:5">
      <c r="A8376" s="774">
        <v>135</v>
      </c>
      <c r="B8376" s="774" t="s">
        <v>8127</v>
      </c>
      <c r="C8376" s="774" t="s">
        <v>7748</v>
      </c>
      <c r="D8376" s="774" t="s">
        <v>7723</v>
      </c>
      <c r="E8376" s="717">
        <v>2.58</v>
      </c>
    </row>
    <row r="8377" spans="1:5">
      <c r="A8377" s="774">
        <v>36886</v>
      </c>
      <c r="B8377" s="774" t="s">
        <v>8128</v>
      </c>
      <c r="C8377" s="774" t="s">
        <v>7748</v>
      </c>
      <c r="D8377" s="774" t="s">
        <v>7723</v>
      </c>
      <c r="E8377" s="717">
        <v>0.46</v>
      </c>
    </row>
    <row r="8378" spans="1:5">
      <c r="A8378" s="774">
        <v>38546</v>
      </c>
      <c r="B8378" s="774" t="s">
        <v>8129</v>
      </c>
      <c r="C8378" s="774" t="s">
        <v>7938</v>
      </c>
      <c r="D8378" s="774" t="s">
        <v>7723</v>
      </c>
      <c r="E8378" s="717">
        <v>313.31</v>
      </c>
    </row>
    <row r="8379" spans="1:5">
      <c r="A8379" s="774">
        <v>34549</v>
      </c>
      <c r="B8379" s="774" t="s">
        <v>8130</v>
      </c>
      <c r="C8379" s="774" t="s">
        <v>7938</v>
      </c>
      <c r="D8379" s="774" t="s">
        <v>7723</v>
      </c>
      <c r="E8379" s="717">
        <v>214.27</v>
      </c>
    </row>
    <row r="8380" spans="1:5">
      <c r="A8380" s="774">
        <v>6081</v>
      </c>
      <c r="B8380" s="774" t="s">
        <v>8131</v>
      </c>
      <c r="C8380" s="774" t="s">
        <v>7938</v>
      </c>
      <c r="D8380" s="774" t="s">
        <v>7723</v>
      </c>
      <c r="E8380" s="717">
        <v>30.35</v>
      </c>
    </row>
    <row r="8381" spans="1:5">
      <c r="A8381" s="774">
        <v>6077</v>
      </c>
      <c r="B8381" s="774" t="s">
        <v>8132</v>
      </c>
      <c r="C8381" s="774" t="s">
        <v>7938</v>
      </c>
      <c r="D8381" s="774" t="s">
        <v>7723</v>
      </c>
      <c r="E8381" s="717">
        <v>17.489999999999998</v>
      </c>
    </row>
    <row r="8382" spans="1:5">
      <c r="A8382" s="774">
        <v>6079</v>
      </c>
      <c r="B8382" s="774" t="s">
        <v>8133</v>
      </c>
      <c r="C8382" s="774" t="s">
        <v>7938</v>
      </c>
      <c r="D8382" s="774" t="s">
        <v>7723</v>
      </c>
      <c r="E8382" s="717">
        <v>9.99</v>
      </c>
    </row>
    <row r="8383" spans="1:5">
      <c r="A8383" s="774">
        <v>1091</v>
      </c>
      <c r="B8383" s="774" t="s">
        <v>8134</v>
      </c>
      <c r="C8383" s="774" t="s">
        <v>7728</v>
      </c>
      <c r="D8383" s="774" t="s">
        <v>7737</v>
      </c>
      <c r="E8383" s="717">
        <v>21.43</v>
      </c>
    </row>
    <row r="8384" spans="1:5">
      <c r="A8384" s="774">
        <v>1094</v>
      </c>
      <c r="B8384" s="774" t="s">
        <v>8135</v>
      </c>
      <c r="C8384" s="774" t="s">
        <v>7728</v>
      </c>
      <c r="D8384" s="774" t="s">
        <v>7737</v>
      </c>
      <c r="E8384" s="717">
        <v>14.99</v>
      </c>
    </row>
    <row r="8385" spans="1:5">
      <c r="A8385" s="774">
        <v>1095</v>
      </c>
      <c r="B8385" s="774" t="s">
        <v>8136</v>
      </c>
      <c r="C8385" s="774" t="s">
        <v>7728</v>
      </c>
      <c r="D8385" s="774" t="s">
        <v>7737</v>
      </c>
      <c r="E8385" s="717">
        <v>31.85</v>
      </c>
    </row>
    <row r="8386" spans="1:5">
      <c r="A8386" s="774">
        <v>1092</v>
      </c>
      <c r="B8386" s="774" t="s">
        <v>8137</v>
      </c>
      <c r="C8386" s="774" t="s">
        <v>7728</v>
      </c>
      <c r="D8386" s="774" t="s">
        <v>7737</v>
      </c>
      <c r="E8386" s="717">
        <v>24.65</v>
      </c>
    </row>
    <row r="8387" spans="1:5">
      <c r="A8387" s="774">
        <v>1093</v>
      </c>
      <c r="B8387" s="774" t="s">
        <v>8138</v>
      </c>
      <c r="C8387" s="774" t="s">
        <v>7728</v>
      </c>
      <c r="D8387" s="774" t="s">
        <v>7737</v>
      </c>
      <c r="E8387" s="717">
        <v>57.56</v>
      </c>
    </row>
    <row r="8388" spans="1:5">
      <c r="A8388" s="774">
        <v>1090</v>
      </c>
      <c r="B8388" s="774" t="s">
        <v>8139</v>
      </c>
      <c r="C8388" s="774" t="s">
        <v>7728</v>
      </c>
      <c r="D8388" s="774" t="s">
        <v>7737</v>
      </c>
      <c r="E8388" s="717">
        <v>41.21</v>
      </c>
    </row>
    <row r="8389" spans="1:5">
      <c r="A8389" s="774">
        <v>1096</v>
      </c>
      <c r="B8389" s="774" t="s">
        <v>8140</v>
      </c>
      <c r="C8389" s="774" t="s">
        <v>7728</v>
      </c>
      <c r="D8389" s="774" t="s">
        <v>7737</v>
      </c>
      <c r="E8389" s="717">
        <v>74.17</v>
      </c>
    </row>
    <row r="8390" spans="1:5">
      <c r="A8390" s="774">
        <v>1097</v>
      </c>
      <c r="B8390" s="774" t="s">
        <v>8141</v>
      </c>
      <c r="C8390" s="774" t="s">
        <v>7728</v>
      </c>
      <c r="D8390" s="774" t="s">
        <v>7737</v>
      </c>
      <c r="E8390" s="717">
        <v>62.96</v>
      </c>
    </row>
    <row r="8391" spans="1:5">
      <c r="A8391" s="774">
        <v>378</v>
      </c>
      <c r="B8391" s="774" t="s">
        <v>8142</v>
      </c>
      <c r="C8391" s="774" t="s">
        <v>615</v>
      </c>
      <c r="D8391" s="774" t="s">
        <v>7723</v>
      </c>
      <c r="E8391" s="717">
        <v>14.53</v>
      </c>
    </row>
    <row r="8392" spans="1:5">
      <c r="A8392" s="774">
        <v>40911</v>
      </c>
      <c r="B8392" s="774" t="s">
        <v>8143</v>
      </c>
      <c r="C8392" s="774" t="s">
        <v>7941</v>
      </c>
      <c r="D8392" s="774" t="s">
        <v>7723</v>
      </c>
      <c r="E8392" s="718">
        <v>2588.92</v>
      </c>
    </row>
    <row r="8393" spans="1:5">
      <c r="A8393" s="774">
        <v>33939</v>
      </c>
      <c r="B8393" s="774" t="s">
        <v>8144</v>
      </c>
      <c r="C8393" s="774" t="s">
        <v>615</v>
      </c>
      <c r="D8393" s="774" t="s">
        <v>7723</v>
      </c>
      <c r="E8393" s="717">
        <v>54.42</v>
      </c>
    </row>
    <row r="8394" spans="1:5">
      <c r="A8394" s="774">
        <v>40815</v>
      </c>
      <c r="B8394" s="774" t="s">
        <v>8145</v>
      </c>
      <c r="C8394" s="774" t="s">
        <v>7941</v>
      </c>
      <c r="D8394" s="774" t="s">
        <v>7723</v>
      </c>
      <c r="E8394" s="718">
        <v>9696.07</v>
      </c>
    </row>
    <row r="8395" spans="1:5">
      <c r="A8395" s="774">
        <v>34760</v>
      </c>
      <c r="B8395" s="774" t="s">
        <v>8146</v>
      </c>
      <c r="C8395" s="774" t="s">
        <v>615</v>
      </c>
      <c r="D8395" s="774" t="s">
        <v>7723</v>
      </c>
      <c r="E8395" s="717">
        <v>60.29</v>
      </c>
    </row>
    <row r="8396" spans="1:5">
      <c r="A8396" s="774">
        <v>40935</v>
      </c>
      <c r="B8396" s="774" t="s">
        <v>8147</v>
      </c>
      <c r="C8396" s="774" t="s">
        <v>7941</v>
      </c>
      <c r="D8396" s="774" t="s">
        <v>7723</v>
      </c>
      <c r="E8396" s="718">
        <v>10742.2</v>
      </c>
    </row>
    <row r="8397" spans="1:5">
      <c r="A8397" s="774">
        <v>33952</v>
      </c>
      <c r="B8397" s="774" t="s">
        <v>8148</v>
      </c>
      <c r="C8397" s="774" t="s">
        <v>615</v>
      </c>
      <c r="D8397" s="774" t="s">
        <v>7723</v>
      </c>
      <c r="E8397" s="717">
        <v>77.31</v>
      </c>
    </row>
    <row r="8398" spans="1:5">
      <c r="A8398" s="774">
        <v>40816</v>
      </c>
      <c r="B8398" s="774" t="s">
        <v>8149</v>
      </c>
      <c r="C8398" s="774" t="s">
        <v>7941</v>
      </c>
      <c r="D8398" s="774" t="s">
        <v>7723</v>
      </c>
      <c r="E8398" s="718">
        <v>13772.48</v>
      </c>
    </row>
    <row r="8399" spans="1:5">
      <c r="A8399" s="774">
        <v>33953</v>
      </c>
      <c r="B8399" s="774" t="s">
        <v>8150</v>
      </c>
      <c r="C8399" s="774" t="s">
        <v>615</v>
      </c>
      <c r="D8399" s="774" t="s">
        <v>7723</v>
      </c>
      <c r="E8399" s="717">
        <v>102.22</v>
      </c>
    </row>
    <row r="8400" spans="1:5">
      <c r="A8400" s="774">
        <v>40817</v>
      </c>
      <c r="B8400" s="774" t="s">
        <v>8151</v>
      </c>
      <c r="C8400" s="774" t="s">
        <v>7941</v>
      </c>
      <c r="D8400" s="774" t="s">
        <v>7723</v>
      </c>
      <c r="E8400" s="718">
        <v>18208.43</v>
      </c>
    </row>
    <row r="8401" spans="1:5">
      <c r="A8401" s="774">
        <v>13348</v>
      </c>
      <c r="B8401" s="774" t="s">
        <v>8152</v>
      </c>
      <c r="C8401" s="774" t="s">
        <v>7728</v>
      </c>
      <c r="D8401" s="774" t="s">
        <v>7737</v>
      </c>
      <c r="E8401" s="717">
        <v>0.84</v>
      </c>
    </row>
    <row r="8402" spans="1:5">
      <c r="A8402" s="774">
        <v>39211</v>
      </c>
      <c r="B8402" s="774" t="s">
        <v>8153</v>
      </c>
      <c r="C8402" s="774" t="s">
        <v>7728</v>
      </c>
      <c r="D8402" s="774" t="s">
        <v>7723</v>
      </c>
      <c r="E8402" s="717">
        <v>1.04</v>
      </c>
    </row>
    <row r="8403" spans="1:5">
      <c r="A8403" s="774">
        <v>39212</v>
      </c>
      <c r="B8403" s="774" t="s">
        <v>8154</v>
      </c>
      <c r="C8403" s="774" t="s">
        <v>7728</v>
      </c>
      <c r="D8403" s="774" t="s">
        <v>7723</v>
      </c>
      <c r="E8403" s="717">
        <v>1.1599999999999999</v>
      </c>
    </row>
    <row r="8404" spans="1:5">
      <c r="A8404" s="774">
        <v>39208</v>
      </c>
      <c r="B8404" s="774" t="s">
        <v>8155</v>
      </c>
      <c r="C8404" s="774" t="s">
        <v>7728</v>
      </c>
      <c r="D8404" s="774" t="s">
        <v>7723</v>
      </c>
      <c r="E8404" s="717">
        <v>0.31</v>
      </c>
    </row>
    <row r="8405" spans="1:5">
      <c r="A8405" s="774">
        <v>39210</v>
      </c>
      <c r="B8405" s="774" t="s">
        <v>8156</v>
      </c>
      <c r="C8405" s="774" t="s">
        <v>7728</v>
      </c>
      <c r="D8405" s="774" t="s">
        <v>7723</v>
      </c>
      <c r="E8405" s="717">
        <v>0.57999999999999996</v>
      </c>
    </row>
    <row r="8406" spans="1:5">
      <c r="A8406" s="774">
        <v>39214</v>
      </c>
      <c r="B8406" s="774" t="s">
        <v>8157</v>
      </c>
      <c r="C8406" s="774" t="s">
        <v>7728</v>
      </c>
      <c r="D8406" s="774" t="s">
        <v>7723</v>
      </c>
      <c r="E8406" s="717">
        <v>2.15</v>
      </c>
    </row>
    <row r="8407" spans="1:5">
      <c r="A8407" s="774">
        <v>39213</v>
      </c>
      <c r="B8407" s="774" t="s">
        <v>8158</v>
      </c>
      <c r="C8407" s="774" t="s">
        <v>7728</v>
      </c>
      <c r="D8407" s="774" t="s">
        <v>7723</v>
      </c>
      <c r="E8407" s="717">
        <v>1.52</v>
      </c>
    </row>
    <row r="8408" spans="1:5">
      <c r="A8408" s="774">
        <v>39209</v>
      </c>
      <c r="B8408" s="774" t="s">
        <v>8159</v>
      </c>
      <c r="C8408" s="774" t="s">
        <v>7728</v>
      </c>
      <c r="D8408" s="774" t="s">
        <v>7723</v>
      </c>
      <c r="E8408" s="717">
        <v>0.37</v>
      </c>
    </row>
    <row r="8409" spans="1:5">
      <c r="A8409" s="774">
        <v>39207</v>
      </c>
      <c r="B8409" s="774" t="s">
        <v>8160</v>
      </c>
      <c r="C8409" s="774" t="s">
        <v>7728</v>
      </c>
      <c r="D8409" s="774" t="s">
        <v>7723</v>
      </c>
      <c r="E8409" s="717">
        <v>0.57999999999999996</v>
      </c>
    </row>
    <row r="8410" spans="1:5">
      <c r="A8410" s="774">
        <v>39215</v>
      </c>
      <c r="B8410" s="774" t="s">
        <v>8161</v>
      </c>
      <c r="C8410" s="774" t="s">
        <v>7728</v>
      </c>
      <c r="D8410" s="774" t="s">
        <v>7723</v>
      </c>
      <c r="E8410" s="717">
        <v>3.92</v>
      </c>
    </row>
    <row r="8411" spans="1:5">
      <c r="A8411" s="774">
        <v>39216</v>
      </c>
      <c r="B8411" s="774" t="s">
        <v>8162</v>
      </c>
      <c r="C8411" s="774" t="s">
        <v>7728</v>
      </c>
      <c r="D8411" s="774" t="s">
        <v>7723</v>
      </c>
      <c r="E8411" s="717">
        <v>5.48</v>
      </c>
    </row>
    <row r="8412" spans="1:5">
      <c r="A8412" s="774">
        <v>11267</v>
      </c>
      <c r="B8412" s="774" t="s">
        <v>8163</v>
      </c>
      <c r="C8412" s="774" t="s">
        <v>7728</v>
      </c>
      <c r="D8412" s="774" t="s">
        <v>7737</v>
      </c>
      <c r="E8412" s="717">
        <v>0.73</v>
      </c>
    </row>
    <row r="8413" spans="1:5">
      <c r="A8413" s="774">
        <v>379</v>
      </c>
      <c r="B8413" s="774" t="s">
        <v>8164</v>
      </c>
      <c r="C8413" s="774" t="s">
        <v>7728</v>
      </c>
      <c r="D8413" s="774" t="s">
        <v>7737</v>
      </c>
      <c r="E8413" s="717">
        <v>0.74</v>
      </c>
    </row>
    <row r="8414" spans="1:5">
      <c r="A8414" s="774">
        <v>41901</v>
      </c>
      <c r="B8414" s="774" t="s">
        <v>291</v>
      </c>
      <c r="C8414" s="774" t="s">
        <v>7748</v>
      </c>
      <c r="D8414" s="774" t="s">
        <v>7737</v>
      </c>
      <c r="E8414" s="717">
        <v>4.87</v>
      </c>
    </row>
    <row r="8415" spans="1:5">
      <c r="A8415" s="774">
        <v>510</v>
      </c>
      <c r="B8415" s="774" t="s">
        <v>8165</v>
      </c>
      <c r="C8415" s="774" t="s">
        <v>7748</v>
      </c>
      <c r="D8415" s="774" t="s">
        <v>7723</v>
      </c>
      <c r="E8415" s="717">
        <v>8.2899999999999991</v>
      </c>
    </row>
    <row r="8416" spans="1:5">
      <c r="A8416" s="774">
        <v>516</v>
      </c>
      <c r="B8416" s="774" t="s">
        <v>8166</v>
      </c>
      <c r="C8416" s="774" t="s">
        <v>7748</v>
      </c>
      <c r="D8416" s="774" t="s">
        <v>7723</v>
      </c>
      <c r="E8416" s="717">
        <v>9.82</v>
      </c>
    </row>
    <row r="8417" spans="1:5">
      <c r="A8417" s="774">
        <v>509</v>
      </c>
      <c r="B8417" s="774" t="s">
        <v>8167</v>
      </c>
      <c r="C8417" s="774" t="s">
        <v>7748</v>
      </c>
      <c r="D8417" s="774" t="s">
        <v>7723</v>
      </c>
      <c r="E8417" s="717">
        <v>11.02</v>
      </c>
    </row>
    <row r="8418" spans="1:5">
      <c r="A8418" s="774">
        <v>40331</v>
      </c>
      <c r="B8418" s="774" t="s">
        <v>8168</v>
      </c>
      <c r="C8418" s="774" t="s">
        <v>615</v>
      </c>
      <c r="D8418" s="774" t="s">
        <v>7723</v>
      </c>
      <c r="E8418" s="717">
        <v>11.02</v>
      </c>
    </row>
    <row r="8419" spans="1:5">
      <c r="A8419" s="774">
        <v>40930</v>
      </c>
      <c r="B8419" s="774" t="s">
        <v>8169</v>
      </c>
      <c r="C8419" s="774" t="s">
        <v>7941</v>
      </c>
      <c r="D8419" s="774" t="s">
        <v>7723</v>
      </c>
      <c r="E8419" s="718">
        <v>1964.99</v>
      </c>
    </row>
    <row r="8420" spans="1:5">
      <c r="A8420" s="774">
        <v>11761</v>
      </c>
      <c r="B8420" s="774" t="s">
        <v>8170</v>
      </c>
      <c r="C8420" s="774" t="s">
        <v>7728</v>
      </c>
      <c r="D8420" s="774" t="s">
        <v>7723</v>
      </c>
      <c r="E8420" s="717">
        <v>63.63</v>
      </c>
    </row>
    <row r="8421" spans="1:5">
      <c r="A8421" s="774">
        <v>377</v>
      </c>
      <c r="B8421" s="774" t="s">
        <v>8171</v>
      </c>
      <c r="C8421" s="774" t="s">
        <v>7728</v>
      </c>
      <c r="D8421" s="774" t="s">
        <v>7726</v>
      </c>
      <c r="E8421" s="717">
        <v>29.9</v>
      </c>
    </row>
    <row r="8422" spans="1:5">
      <c r="A8422" s="774">
        <v>7588</v>
      </c>
      <c r="B8422" s="774" t="s">
        <v>8172</v>
      </c>
      <c r="C8422" s="774" t="s">
        <v>7728</v>
      </c>
      <c r="D8422" s="774" t="s">
        <v>7726</v>
      </c>
      <c r="E8422" s="717">
        <v>38</v>
      </c>
    </row>
    <row r="8423" spans="1:5">
      <c r="A8423" s="774">
        <v>34392</v>
      </c>
      <c r="B8423" s="774" t="s">
        <v>8173</v>
      </c>
      <c r="C8423" s="774" t="s">
        <v>615</v>
      </c>
      <c r="D8423" s="774" t="s">
        <v>7723</v>
      </c>
      <c r="E8423" s="717">
        <v>17.22</v>
      </c>
    </row>
    <row r="8424" spans="1:5">
      <c r="A8424" s="774">
        <v>40908</v>
      </c>
      <c r="B8424" s="774" t="s">
        <v>8174</v>
      </c>
      <c r="C8424" s="774" t="s">
        <v>7941</v>
      </c>
      <c r="D8424" s="774" t="s">
        <v>7723</v>
      </c>
      <c r="E8424" s="718">
        <v>3068.54</v>
      </c>
    </row>
    <row r="8425" spans="1:5">
      <c r="A8425" s="774">
        <v>34551</v>
      </c>
      <c r="B8425" s="774" t="s">
        <v>8175</v>
      </c>
      <c r="C8425" s="774" t="s">
        <v>615</v>
      </c>
      <c r="D8425" s="774" t="s">
        <v>7723</v>
      </c>
      <c r="E8425" s="717">
        <v>10.57</v>
      </c>
    </row>
    <row r="8426" spans="1:5">
      <c r="A8426" s="774">
        <v>41078</v>
      </c>
      <c r="B8426" s="774" t="s">
        <v>8176</v>
      </c>
      <c r="C8426" s="774" t="s">
        <v>7941</v>
      </c>
      <c r="D8426" s="774" t="s">
        <v>7723</v>
      </c>
      <c r="E8426" s="718">
        <v>1887.21</v>
      </c>
    </row>
    <row r="8427" spans="1:5">
      <c r="A8427" s="774">
        <v>246</v>
      </c>
      <c r="B8427" s="774" t="s">
        <v>8177</v>
      </c>
      <c r="C8427" s="774" t="s">
        <v>615</v>
      </c>
      <c r="D8427" s="774" t="s">
        <v>7723</v>
      </c>
      <c r="E8427" s="717">
        <v>10.3</v>
      </c>
    </row>
    <row r="8428" spans="1:5">
      <c r="A8428" s="774">
        <v>40927</v>
      </c>
      <c r="B8428" s="774" t="s">
        <v>8178</v>
      </c>
      <c r="C8428" s="774" t="s">
        <v>7941</v>
      </c>
      <c r="D8428" s="774" t="s">
        <v>7723</v>
      </c>
      <c r="E8428" s="718">
        <v>1835.5</v>
      </c>
    </row>
    <row r="8429" spans="1:5">
      <c r="A8429" s="774">
        <v>2350</v>
      </c>
      <c r="B8429" s="774" t="s">
        <v>8179</v>
      </c>
      <c r="C8429" s="774" t="s">
        <v>615</v>
      </c>
      <c r="D8429" s="774" t="s">
        <v>7723</v>
      </c>
      <c r="E8429" s="717">
        <v>18.82</v>
      </c>
    </row>
    <row r="8430" spans="1:5">
      <c r="A8430" s="774">
        <v>40812</v>
      </c>
      <c r="B8430" s="774" t="s">
        <v>8180</v>
      </c>
      <c r="C8430" s="774" t="s">
        <v>7941</v>
      </c>
      <c r="D8430" s="774" t="s">
        <v>7723</v>
      </c>
      <c r="E8430" s="718">
        <v>3354.1</v>
      </c>
    </row>
    <row r="8431" spans="1:5">
      <c r="A8431" s="774">
        <v>245</v>
      </c>
      <c r="B8431" s="774" t="s">
        <v>829</v>
      </c>
      <c r="C8431" s="774" t="s">
        <v>615</v>
      </c>
      <c r="D8431" s="774" t="s">
        <v>7723</v>
      </c>
      <c r="E8431" s="717">
        <v>24.58</v>
      </c>
    </row>
    <row r="8432" spans="1:5">
      <c r="A8432" s="774">
        <v>41090</v>
      </c>
      <c r="B8432" s="774" t="s">
        <v>8181</v>
      </c>
      <c r="C8432" s="774" t="s">
        <v>7941</v>
      </c>
      <c r="D8432" s="774" t="s">
        <v>7723</v>
      </c>
      <c r="E8432" s="718">
        <v>4381.18</v>
      </c>
    </row>
    <row r="8433" spans="1:5">
      <c r="A8433" s="774">
        <v>251</v>
      </c>
      <c r="B8433" s="774" t="s">
        <v>8182</v>
      </c>
      <c r="C8433" s="774" t="s">
        <v>615</v>
      </c>
      <c r="D8433" s="774" t="s">
        <v>7723</v>
      </c>
      <c r="E8433" s="717">
        <v>9.42</v>
      </c>
    </row>
    <row r="8434" spans="1:5">
      <c r="A8434" s="774">
        <v>40975</v>
      </c>
      <c r="B8434" s="774" t="s">
        <v>8183</v>
      </c>
      <c r="C8434" s="774" t="s">
        <v>7941</v>
      </c>
      <c r="D8434" s="774" t="s">
        <v>7723</v>
      </c>
      <c r="E8434" s="718">
        <v>1678.49</v>
      </c>
    </row>
    <row r="8435" spans="1:5">
      <c r="A8435" s="774">
        <v>6127</v>
      </c>
      <c r="B8435" s="774" t="s">
        <v>8184</v>
      </c>
      <c r="C8435" s="774" t="s">
        <v>615</v>
      </c>
      <c r="D8435" s="774" t="s">
        <v>7723</v>
      </c>
      <c r="E8435" s="717">
        <v>9.42</v>
      </c>
    </row>
    <row r="8436" spans="1:5">
      <c r="A8436" s="774">
        <v>41072</v>
      </c>
      <c r="B8436" s="774" t="s">
        <v>8185</v>
      </c>
      <c r="C8436" s="774" t="s">
        <v>7941</v>
      </c>
      <c r="D8436" s="774" t="s">
        <v>7723</v>
      </c>
      <c r="E8436" s="718">
        <v>1680.92</v>
      </c>
    </row>
    <row r="8437" spans="1:5">
      <c r="A8437" s="774">
        <v>6121</v>
      </c>
      <c r="B8437" s="774" t="s">
        <v>8186</v>
      </c>
      <c r="C8437" s="774" t="s">
        <v>615</v>
      </c>
      <c r="D8437" s="774" t="s">
        <v>7723</v>
      </c>
      <c r="E8437" s="717">
        <v>10.19</v>
      </c>
    </row>
    <row r="8438" spans="1:5">
      <c r="A8438" s="774">
        <v>41071</v>
      </c>
      <c r="B8438" s="774" t="s">
        <v>8187</v>
      </c>
      <c r="C8438" s="774" t="s">
        <v>7941</v>
      </c>
      <c r="D8438" s="774" t="s">
        <v>7723</v>
      </c>
      <c r="E8438" s="718">
        <v>1816.98</v>
      </c>
    </row>
    <row r="8439" spans="1:5">
      <c r="A8439" s="774">
        <v>244</v>
      </c>
      <c r="B8439" s="774" t="s">
        <v>8188</v>
      </c>
      <c r="C8439" s="774" t="s">
        <v>615</v>
      </c>
      <c r="D8439" s="774" t="s">
        <v>7723</v>
      </c>
      <c r="E8439" s="717">
        <v>5.92</v>
      </c>
    </row>
    <row r="8440" spans="1:5">
      <c r="A8440" s="774">
        <v>41093</v>
      </c>
      <c r="B8440" s="774" t="s">
        <v>8189</v>
      </c>
      <c r="C8440" s="774" t="s">
        <v>7941</v>
      </c>
      <c r="D8440" s="774" t="s">
        <v>7723</v>
      </c>
      <c r="E8440" s="718">
        <v>1057.54</v>
      </c>
    </row>
    <row r="8441" spans="1:5">
      <c r="A8441" s="774">
        <v>532</v>
      </c>
      <c r="B8441" s="774" t="s">
        <v>8190</v>
      </c>
      <c r="C8441" s="774" t="s">
        <v>615</v>
      </c>
      <c r="D8441" s="774" t="s">
        <v>7723</v>
      </c>
      <c r="E8441" s="717">
        <v>29.01</v>
      </c>
    </row>
    <row r="8442" spans="1:5">
      <c r="A8442" s="774">
        <v>40931</v>
      </c>
      <c r="B8442" s="774" t="s">
        <v>8191</v>
      </c>
      <c r="C8442" s="774" t="s">
        <v>7941</v>
      </c>
      <c r="D8442" s="774" t="s">
        <v>7723</v>
      </c>
      <c r="E8442" s="718">
        <v>5170.37</v>
      </c>
    </row>
    <row r="8443" spans="1:5">
      <c r="A8443" s="774">
        <v>36150</v>
      </c>
      <c r="B8443" s="774" t="s">
        <v>8192</v>
      </c>
      <c r="C8443" s="774" t="s">
        <v>7728</v>
      </c>
      <c r="D8443" s="774" t="s">
        <v>7723</v>
      </c>
      <c r="E8443" s="717">
        <v>35.64</v>
      </c>
    </row>
    <row r="8444" spans="1:5">
      <c r="A8444" s="774">
        <v>4760</v>
      </c>
      <c r="B8444" s="774" t="s">
        <v>8193</v>
      </c>
      <c r="C8444" s="774" t="s">
        <v>615</v>
      </c>
      <c r="D8444" s="774" t="s">
        <v>7723</v>
      </c>
      <c r="E8444" s="717">
        <v>14.53</v>
      </c>
    </row>
    <row r="8445" spans="1:5">
      <c r="A8445" s="774">
        <v>41069</v>
      </c>
      <c r="B8445" s="774" t="s">
        <v>8194</v>
      </c>
      <c r="C8445" s="774" t="s">
        <v>7941</v>
      </c>
      <c r="D8445" s="774" t="s">
        <v>7723</v>
      </c>
      <c r="E8445" s="718">
        <v>2588.92</v>
      </c>
    </row>
    <row r="8446" spans="1:5">
      <c r="A8446" s="774">
        <v>10422</v>
      </c>
      <c r="B8446" s="774" t="s">
        <v>8195</v>
      </c>
      <c r="C8446" s="774" t="s">
        <v>7728</v>
      </c>
      <c r="D8446" s="774" t="s">
        <v>7723</v>
      </c>
      <c r="E8446" s="717">
        <v>332.94</v>
      </c>
    </row>
    <row r="8447" spans="1:5">
      <c r="A8447" s="774">
        <v>10420</v>
      </c>
      <c r="B8447" s="774" t="s">
        <v>8196</v>
      </c>
      <c r="C8447" s="774" t="s">
        <v>7728</v>
      </c>
      <c r="D8447" s="774" t="s">
        <v>7726</v>
      </c>
      <c r="E8447" s="717">
        <v>124.87</v>
      </c>
    </row>
    <row r="8448" spans="1:5">
      <c r="A8448" s="774">
        <v>10421</v>
      </c>
      <c r="B8448" s="774" t="s">
        <v>8197</v>
      </c>
      <c r="C8448" s="774" t="s">
        <v>7728</v>
      </c>
      <c r="D8448" s="774" t="s">
        <v>7723</v>
      </c>
      <c r="E8448" s="717">
        <v>167.11</v>
      </c>
    </row>
    <row r="8449" spans="1:5">
      <c r="A8449" s="774">
        <v>36520</v>
      </c>
      <c r="B8449" s="774" t="s">
        <v>8198</v>
      </c>
      <c r="C8449" s="774" t="s">
        <v>7728</v>
      </c>
      <c r="D8449" s="774" t="s">
        <v>7723</v>
      </c>
      <c r="E8449" s="717">
        <v>622.12</v>
      </c>
    </row>
    <row r="8450" spans="1:5">
      <c r="A8450" s="774">
        <v>11784</v>
      </c>
      <c r="B8450" s="774" t="s">
        <v>8199</v>
      </c>
      <c r="C8450" s="774" t="s">
        <v>7728</v>
      </c>
      <c r="D8450" s="774" t="s">
        <v>7723</v>
      </c>
      <c r="E8450" s="717">
        <v>467.24</v>
      </c>
    </row>
    <row r="8451" spans="1:5">
      <c r="A8451" s="774">
        <v>10</v>
      </c>
      <c r="B8451" s="774" t="s">
        <v>8200</v>
      </c>
      <c r="C8451" s="774" t="s">
        <v>7728</v>
      </c>
      <c r="D8451" s="774" t="s">
        <v>7723</v>
      </c>
      <c r="E8451" s="717">
        <v>9.77</v>
      </c>
    </row>
    <row r="8452" spans="1:5">
      <c r="A8452" s="774">
        <v>4815</v>
      </c>
      <c r="B8452" s="774" t="s">
        <v>873</v>
      </c>
      <c r="C8452" s="774" t="s">
        <v>7728</v>
      </c>
      <c r="D8452" s="774" t="s">
        <v>7723</v>
      </c>
      <c r="E8452" s="717">
        <v>5.04</v>
      </c>
    </row>
    <row r="8453" spans="1:5">
      <c r="A8453" s="774">
        <v>541</v>
      </c>
      <c r="B8453" s="774" t="s">
        <v>8201</v>
      </c>
      <c r="C8453" s="774" t="s">
        <v>7728</v>
      </c>
      <c r="D8453" s="774" t="s">
        <v>7726</v>
      </c>
      <c r="E8453" s="717">
        <v>143.9</v>
      </c>
    </row>
    <row r="8454" spans="1:5">
      <c r="A8454" s="774">
        <v>542</v>
      </c>
      <c r="B8454" s="774" t="s">
        <v>8202</v>
      </c>
      <c r="C8454" s="774" t="s">
        <v>7728</v>
      </c>
      <c r="D8454" s="774" t="s">
        <v>7723</v>
      </c>
      <c r="E8454" s="717">
        <v>180.38</v>
      </c>
    </row>
    <row r="8455" spans="1:5">
      <c r="A8455" s="774">
        <v>540</v>
      </c>
      <c r="B8455" s="774" t="s">
        <v>8203</v>
      </c>
      <c r="C8455" s="774" t="s">
        <v>7728</v>
      </c>
      <c r="D8455" s="774" t="s">
        <v>7723</v>
      </c>
      <c r="E8455" s="717">
        <v>406.48</v>
      </c>
    </row>
    <row r="8456" spans="1:5">
      <c r="A8456" s="774">
        <v>38364</v>
      </c>
      <c r="B8456" s="774" t="s">
        <v>8204</v>
      </c>
      <c r="C8456" s="774" t="s">
        <v>7728</v>
      </c>
      <c r="D8456" s="774" t="s">
        <v>7723</v>
      </c>
      <c r="E8456" s="717">
        <v>691.82</v>
      </c>
    </row>
    <row r="8457" spans="1:5">
      <c r="A8457" s="774">
        <v>11692</v>
      </c>
      <c r="B8457" s="774" t="s">
        <v>8205</v>
      </c>
      <c r="C8457" s="774" t="s">
        <v>7725</v>
      </c>
      <c r="D8457" s="774" t="s">
        <v>7723</v>
      </c>
      <c r="E8457" s="717">
        <v>276.64999999999998</v>
      </c>
    </row>
    <row r="8458" spans="1:5">
      <c r="A8458" s="774">
        <v>1746</v>
      </c>
      <c r="B8458" s="774" t="s">
        <v>8206</v>
      </c>
      <c r="C8458" s="774" t="s">
        <v>7728</v>
      </c>
      <c r="D8458" s="774" t="s">
        <v>7726</v>
      </c>
      <c r="E8458" s="717">
        <v>180</v>
      </c>
    </row>
    <row r="8459" spans="1:5">
      <c r="A8459" s="774">
        <v>1748</v>
      </c>
      <c r="B8459" s="774" t="s">
        <v>8207</v>
      </c>
      <c r="C8459" s="774" t="s">
        <v>7728</v>
      </c>
      <c r="D8459" s="774" t="s">
        <v>7723</v>
      </c>
      <c r="E8459" s="717">
        <v>239.35</v>
      </c>
    </row>
    <row r="8460" spans="1:5">
      <c r="A8460" s="774">
        <v>1749</v>
      </c>
      <c r="B8460" s="774" t="s">
        <v>8208</v>
      </c>
      <c r="C8460" s="774" t="s">
        <v>7728</v>
      </c>
      <c r="D8460" s="774" t="s">
        <v>7723</v>
      </c>
      <c r="E8460" s="717">
        <v>346.78</v>
      </c>
    </row>
    <row r="8461" spans="1:5">
      <c r="A8461" s="774">
        <v>37412</v>
      </c>
      <c r="B8461" s="774" t="s">
        <v>8209</v>
      </c>
      <c r="C8461" s="774" t="s">
        <v>7728</v>
      </c>
      <c r="D8461" s="774" t="s">
        <v>7723</v>
      </c>
      <c r="E8461" s="717">
        <v>175.95</v>
      </c>
    </row>
    <row r="8462" spans="1:5">
      <c r="A8462" s="774">
        <v>1745</v>
      </c>
      <c r="B8462" s="774" t="s">
        <v>8210</v>
      </c>
      <c r="C8462" s="774" t="s">
        <v>7728</v>
      </c>
      <c r="D8462" s="774" t="s">
        <v>7723</v>
      </c>
      <c r="E8462" s="717">
        <v>209.22</v>
      </c>
    </row>
    <row r="8463" spans="1:5">
      <c r="A8463" s="774">
        <v>1750</v>
      </c>
      <c r="B8463" s="774" t="s">
        <v>8211</v>
      </c>
      <c r="C8463" s="774" t="s">
        <v>7728</v>
      </c>
      <c r="D8463" s="774" t="s">
        <v>7723</v>
      </c>
      <c r="E8463" s="717">
        <v>488.93</v>
      </c>
    </row>
    <row r="8464" spans="1:5">
      <c r="A8464" s="774">
        <v>11687</v>
      </c>
      <c r="B8464" s="774" t="s">
        <v>8212</v>
      </c>
      <c r="C8464" s="774" t="s">
        <v>7760</v>
      </c>
      <c r="D8464" s="774" t="s">
        <v>7723</v>
      </c>
      <c r="E8464" s="717">
        <v>779.02</v>
      </c>
    </row>
    <row r="8465" spans="1:5">
      <c r="A8465" s="774">
        <v>11689</v>
      </c>
      <c r="B8465" s="774" t="s">
        <v>8213</v>
      </c>
      <c r="C8465" s="774" t="s">
        <v>7760</v>
      </c>
      <c r="D8465" s="774" t="s">
        <v>7723</v>
      </c>
      <c r="E8465" s="717">
        <v>976.06</v>
      </c>
    </row>
    <row r="8466" spans="1:5">
      <c r="A8466" s="774">
        <v>11693</v>
      </c>
      <c r="B8466" s="774" t="s">
        <v>8214</v>
      </c>
      <c r="C8466" s="774" t="s">
        <v>7725</v>
      </c>
      <c r="D8466" s="774" t="s">
        <v>7723</v>
      </c>
      <c r="E8466" s="717">
        <v>159.55000000000001</v>
      </c>
    </row>
    <row r="8467" spans="1:5">
      <c r="A8467" s="774">
        <v>36215</v>
      </c>
      <c r="B8467" s="774" t="s">
        <v>8215</v>
      </c>
      <c r="C8467" s="774" t="s">
        <v>7728</v>
      </c>
      <c r="D8467" s="774" t="s">
        <v>7723</v>
      </c>
      <c r="E8467" s="717">
        <v>635.79</v>
      </c>
    </row>
    <row r="8468" spans="1:5">
      <c r="A8468" s="774">
        <v>42439</v>
      </c>
      <c r="B8468" s="774" t="s">
        <v>8216</v>
      </c>
      <c r="C8468" s="774" t="s">
        <v>7728</v>
      </c>
      <c r="D8468" s="774" t="s">
        <v>7737</v>
      </c>
      <c r="E8468" s="717">
        <v>781.82</v>
      </c>
    </row>
    <row r="8469" spans="1:5">
      <c r="A8469" s="774">
        <v>38381</v>
      </c>
      <c r="B8469" s="774" t="s">
        <v>8217</v>
      </c>
      <c r="C8469" s="774" t="s">
        <v>7728</v>
      </c>
      <c r="D8469" s="774" t="s">
        <v>7723</v>
      </c>
      <c r="E8469" s="717">
        <v>8.73</v>
      </c>
    </row>
    <row r="8470" spans="1:5">
      <c r="A8470" s="774">
        <v>39621</v>
      </c>
      <c r="B8470" s="774" t="s">
        <v>8218</v>
      </c>
      <c r="C8470" s="774" t="s">
        <v>8219</v>
      </c>
      <c r="D8470" s="774" t="s">
        <v>7723</v>
      </c>
      <c r="E8470" s="717">
        <v>866.84</v>
      </c>
    </row>
    <row r="8471" spans="1:5">
      <c r="A8471" s="774">
        <v>39624</v>
      </c>
      <c r="B8471" s="774" t="s">
        <v>8220</v>
      </c>
      <c r="C8471" s="774" t="s">
        <v>8219</v>
      </c>
      <c r="D8471" s="774" t="s">
        <v>7723</v>
      </c>
      <c r="E8471" s="717">
        <v>956.22</v>
      </c>
    </row>
    <row r="8472" spans="1:5">
      <c r="A8472" s="774">
        <v>39615</v>
      </c>
      <c r="B8472" s="774" t="s">
        <v>8221</v>
      </c>
      <c r="C8472" s="774" t="s">
        <v>7728</v>
      </c>
      <c r="D8472" s="774" t="s">
        <v>7723</v>
      </c>
      <c r="E8472" s="717">
        <v>386.4</v>
      </c>
    </row>
    <row r="8473" spans="1:5">
      <c r="A8473" s="774">
        <v>39620</v>
      </c>
      <c r="B8473" s="774" t="s">
        <v>8222</v>
      </c>
      <c r="C8473" s="774" t="s">
        <v>7728</v>
      </c>
      <c r="D8473" s="774" t="s">
        <v>7723</v>
      </c>
      <c r="E8473" s="717">
        <v>590.14</v>
      </c>
    </row>
    <row r="8474" spans="1:5">
      <c r="A8474" s="774">
        <v>39623</v>
      </c>
      <c r="B8474" s="774" t="s">
        <v>8223</v>
      </c>
      <c r="C8474" s="774" t="s">
        <v>7728</v>
      </c>
      <c r="D8474" s="774" t="s">
        <v>7723</v>
      </c>
      <c r="E8474" s="717">
        <v>632.09</v>
      </c>
    </row>
    <row r="8475" spans="1:5">
      <c r="A8475" s="774">
        <v>36207</v>
      </c>
      <c r="B8475" s="774" t="s">
        <v>8224</v>
      </c>
      <c r="C8475" s="774" t="s">
        <v>7728</v>
      </c>
      <c r="D8475" s="774" t="s">
        <v>7723</v>
      </c>
      <c r="E8475" s="717">
        <v>281.61</v>
      </c>
    </row>
    <row r="8476" spans="1:5">
      <c r="A8476" s="774">
        <v>36209</v>
      </c>
      <c r="B8476" s="774" t="s">
        <v>8225</v>
      </c>
      <c r="C8476" s="774" t="s">
        <v>7728</v>
      </c>
      <c r="D8476" s="774" t="s">
        <v>7723</v>
      </c>
      <c r="E8476" s="717">
        <v>323.19</v>
      </c>
    </row>
    <row r="8477" spans="1:5">
      <c r="A8477" s="774">
        <v>36210</v>
      </c>
      <c r="B8477" s="774" t="s">
        <v>8226</v>
      </c>
      <c r="C8477" s="774" t="s">
        <v>7728</v>
      </c>
      <c r="D8477" s="774" t="s">
        <v>7723</v>
      </c>
      <c r="E8477" s="717">
        <v>349.68</v>
      </c>
    </row>
    <row r="8478" spans="1:5">
      <c r="A8478" s="774">
        <v>36204</v>
      </c>
      <c r="B8478" s="774" t="s">
        <v>8227</v>
      </c>
      <c r="C8478" s="774" t="s">
        <v>7728</v>
      </c>
      <c r="D8478" s="774" t="s">
        <v>7723</v>
      </c>
      <c r="E8478" s="717">
        <v>123.98</v>
      </c>
    </row>
    <row r="8479" spans="1:5">
      <c r="A8479" s="774">
        <v>36205</v>
      </c>
      <c r="B8479" s="774" t="s">
        <v>8228</v>
      </c>
      <c r="C8479" s="774" t="s">
        <v>7728</v>
      </c>
      <c r="D8479" s="774" t="s">
        <v>7723</v>
      </c>
      <c r="E8479" s="717">
        <v>137.69</v>
      </c>
    </row>
    <row r="8480" spans="1:5">
      <c r="A8480" s="774">
        <v>36081</v>
      </c>
      <c r="B8480" s="774" t="s">
        <v>8229</v>
      </c>
      <c r="C8480" s="774" t="s">
        <v>7728</v>
      </c>
      <c r="D8480" s="774" t="s">
        <v>7726</v>
      </c>
      <c r="E8480" s="717">
        <v>146.82</v>
      </c>
    </row>
    <row r="8481" spans="1:5">
      <c r="A8481" s="774">
        <v>36206</v>
      </c>
      <c r="B8481" s="774" t="s">
        <v>8230</v>
      </c>
      <c r="C8481" s="774" t="s">
        <v>7728</v>
      </c>
      <c r="D8481" s="774" t="s">
        <v>7723</v>
      </c>
      <c r="E8481" s="717">
        <v>153.82</v>
      </c>
    </row>
    <row r="8482" spans="1:5">
      <c r="A8482" s="774">
        <v>36218</v>
      </c>
      <c r="B8482" s="774" t="s">
        <v>8231</v>
      </c>
      <c r="C8482" s="774" t="s">
        <v>7728</v>
      </c>
      <c r="D8482" s="774" t="s">
        <v>7737</v>
      </c>
      <c r="E8482" s="717">
        <v>125.05</v>
      </c>
    </row>
    <row r="8483" spans="1:5">
      <c r="A8483" s="774">
        <v>36220</v>
      </c>
      <c r="B8483" s="774" t="s">
        <v>8232</v>
      </c>
      <c r="C8483" s="774" t="s">
        <v>7728</v>
      </c>
      <c r="D8483" s="774" t="s">
        <v>7737</v>
      </c>
      <c r="E8483" s="717">
        <v>143.38999999999999</v>
      </c>
    </row>
    <row r="8484" spans="1:5">
      <c r="A8484" s="774">
        <v>36080</v>
      </c>
      <c r="B8484" s="774" t="s">
        <v>8233</v>
      </c>
      <c r="C8484" s="774" t="s">
        <v>7728</v>
      </c>
      <c r="D8484" s="774" t="s">
        <v>7737</v>
      </c>
      <c r="E8484" s="717">
        <v>155.1</v>
      </c>
    </row>
    <row r="8485" spans="1:5">
      <c r="A8485" s="774">
        <v>36223</v>
      </c>
      <c r="B8485" s="774" t="s">
        <v>8234</v>
      </c>
      <c r="C8485" s="774" t="s">
        <v>7728</v>
      </c>
      <c r="D8485" s="774" t="s">
        <v>7737</v>
      </c>
      <c r="E8485" s="717">
        <v>162.41</v>
      </c>
    </row>
    <row r="8486" spans="1:5">
      <c r="A8486" s="774">
        <v>546</v>
      </c>
      <c r="B8486" s="774" t="s">
        <v>8235</v>
      </c>
      <c r="C8486" s="774" t="s">
        <v>7748</v>
      </c>
      <c r="D8486" s="774" t="s">
        <v>7726</v>
      </c>
      <c r="E8486" s="717">
        <v>8.52</v>
      </c>
    </row>
    <row r="8487" spans="1:5">
      <c r="A8487" s="774">
        <v>566</v>
      </c>
      <c r="B8487" s="774" t="s">
        <v>8236</v>
      </c>
      <c r="C8487" s="774" t="s">
        <v>7760</v>
      </c>
      <c r="D8487" s="774" t="s">
        <v>7723</v>
      </c>
      <c r="E8487" s="717">
        <v>4.04</v>
      </c>
    </row>
    <row r="8488" spans="1:5">
      <c r="A8488" s="774">
        <v>565</v>
      </c>
      <c r="B8488" s="774" t="s">
        <v>8237</v>
      </c>
      <c r="C8488" s="774" t="s">
        <v>7760</v>
      </c>
      <c r="D8488" s="774" t="s">
        <v>7723</v>
      </c>
      <c r="E8488" s="717">
        <v>14.73</v>
      </c>
    </row>
    <row r="8489" spans="1:5">
      <c r="A8489" s="774">
        <v>555</v>
      </c>
      <c r="B8489" s="774" t="s">
        <v>8238</v>
      </c>
      <c r="C8489" s="774" t="s">
        <v>7760</v>
      </c>
      <c r="D8489" s="774" t="s">
        <v>7723</v>
      </c>
      <c r="E8489" s="717">
        <v>10.44</v>
      </c>
    </row>
    <row r="8490" spans="1:5">
      <c r="A8490" s="774">
        <v>557</v>
      </c>
      <c r="B8490" s="774" t="s">
        <v>8239</v>
      </c>
      <c r="C8490" s="774" t="s">
        <v>7760</v>
      </c>
      <c r="D8490" s="774" t="s">
        <v>7723</v>
      </c>
      <c r="E8490" s="717">
        <v>32.78</v>
      </c>
    </row>
    <row r="8491" spans="1:5">
      <c r="A8491" s="774">
        <v>552</v>
      </c>
      <c r="B8491" s="774" t="s">
        <v>8240</v>
      </c>
      <c r="C8491" s="774" t="s">
        <v>7760</v>
      </c>
      <c r="D8491" s="774" t="s">
        <v>7723</v>
      </c>
      <c r="E8491" s="717">
        <v>16.260000000000002</v>
      </c>
    </row>
    <row r="8492" spans="1:5">
      <c r="A8492" s="774">
        <v>563</v>
      </c>
      <c r="B8492" s="774" t="s">
        <v>8241</v>
      </c>
      <c r="C8492" s="774" t="s">
        <v>7760</v>
      </c>
      <c r="D8492" s="774" t="s">
        <v>7723</v>
      </c>
      <c r="E8492" s="717">
        <v>24.44</v>
      </c>
    </row>
    <row r="8493" spans="1:5">
      <c r="A8493" s="774">
        <v>549</v>
      </c>
      <c r="B8493" s="774" t="s">
        <v>8242</v>
      </c>
      <c r="C8493" s="774" t="s">
        <v>7760</v>
      </c>
      <c r="D8493" s="774" t="s">
        <v>7723</v>
      </c>
      <c r="E8493" s="717">
        <v>43.99</v>
      </c>
    </row>
    <row r="8494" spans="1:5">
      <c r="A8494" s="774">
        <v>551</v>
      </c>
      <c r="B8494" s="774" t="s">
        <v>8243</v>
      </c>
      <c r="C8494" s="774" t="s">
        <v>7760</v>
      </c>
      <c r="D8494" s="774" t="s">
        <v>7723</v>
      </c>
      <c r="E8494" s="717">
        <v>87.1</v>
      </c>
    </row>
    <row r="8495" spans="1:5">
      <c r="A8495" s="774">
        <v>559</v>
      </c>
      <c r="B8495" s="774" t="s">
        <v>8244</v>
      </c>
      <c r="C8495" s="774" t="s">
        <v>7760</v>
      </c>
      <c r="D8495" s="774" t="s">
        <v>7723</v>
      </c>
      <c r="E8495" s="717">
        <v>21.77</v>
      </c>
    </row>
    <row r="8496" spans="1:5">
      <c r="A8496" s="774">
        <v>560</v>
      </c>
      <c r="B8496" s="774" t="s">
        <v>8245</v>
      </c>
      <c r="C8496" s="774" t="s">
        <v>7760</v>
      </c>
      <c r="D8496" s="774" t="s">
        <v>7723</v>
      </c>
      <c r="E8496" s="717">
        <v>27.24</v>
      </c>
    </row>
    <row r="8497" spans="1:5">
      <c r="A8497" s="774">
        <v>547</v>
      </c>
      <c r="B8497" s="774" t="s">
        <v>8246</v>
      </c>
      <c r="C8497" s="774" t="s">
        <v>7760</v>
      </c>
      <c r="D8497" s="774" t="s">
        <v>7723</v>
      </c>
      <c r="E8497" s="717">
        <v>32.619999999999997</v>
      </c>
    </row>
    <row r="8498" spans="1:5">
      <c r="A8498" s="774">
        <v>38127</v>
      </c>
      <c r="B8498" s="774" t="s">
        <v>8247</v>
      </c>
      <c r="C8498" s="774" t="s">
        <v>7728</v>
      </c>
      <c r="D8498" s="774" t="s">
        <v>7723</v>
      </c>
      <c r="E8498" s="717">
        <v>394.7</v>
      </c>
    </row>
    <row r="8499" spans="1:5">
      <c r="A8499" s="774">
        <v>38060</v>
      </c>
      <c r="B8499" s="774" t="s">
        <v>8248</v>
      </c>
      <c r="C8499" s="774" t="s">
        <v>7728</v>
      </c>
      <c r="D8499" s="774" t="s">
        <v>7723</v>
      </c>
      <c r="E8499" s="717">
        <v>76.02</v>
      </c>
    </row>
    <row r="8500" spans="1:5">
      <c r="A8500" s="774">
        <v>10956</v>
      </c>
      <c r="B8500" s="774" t="s">
        <v>8249</v>
      </c>
      <c r="C8500" s="774" t="s">
        <v>7728</v>
      </c>
      <c r="D8500" s="774" t="s">
        <v>7723</v>
      </c>
      <c r="E8500" s="717">
        <v>78.97</v>
      </c>
    </row>
    <row r="8501" spans="1:5">
      <c r="A8501" s="774">
        <v>39380</v>
      </c>
      <c r="B8501" s="774" t="s">
        <v>8250</v>
      </c>
      <c r="C8501" s="774" t="s">
        <v>7728</v>
      </c>
      <c r="D8501" s="774" t="s">
        <v>7737</v>
      </c>
      <c r="E8501" s="717">
        <v>11.89</v>
      </c>
    </row>
    <row r="8502" spans="1:5">
      <c r="A8502" s="774">
        <v>13374</v>
      </c>
      <c r="B8502" s="774" t="s">
        <v>8251</v>
      </c>
      <c r="C8502" s="774" t="s">
        <v>7728</v>
      </c>
      <c r="D8502" s="774" t="s">
        <v>7737</v>
      </c>
      <c r="E8502" s="717">
        <v>98.32</v>
      </c>
    </row>
    <row r="8503" spans="1:5">
      <c r="A8503" s="774">
        <v>37597</v>
      </c>
      <c r="B8503" s="774" t="s">
        <v>8252</v>
      </c>
      <c r="C8503" s="774" t="s">
        <v>7728</v>
      </c>
      <c r="D8503" s="774" t="s">
        <v>7737</v>
      </c>
      <c r="E8503" s="718">
        <v>358421.87</v>
      </c>
    </row>
    <row r="8504" spans="1:5">
      <c r="A8504" s="774">
        <v>183</v>
      </c>
      <c r="B8504" s="774" t="s">
        <v>8253</v>
      </c>
      <c r="C8504" s="774" t="s">
        <v>8254</v>
      </c>
      <c r="D8504" s="774" t="s">
        <v>7726</v>
      </c>
      <c r="E8504" s="717">
        <v>200.09</v>
      </c>
    </row>
    <row r="8505" spans="1:5">
      <c r="A8505" s="774">
        <v>184</v>
      </c>
      <c r="B8505" s="774" t="s">
        <v>8255</v>
      </c>
      <c r="C8505" s="774" t="s">
        <v>8254</v>
      </c>
      <c r="D8505" s="774" t="s">
        <v>7723</v>
      </c>
      <c r="E8505" s="717">
        <v>132.24</v>
      </c>
    </row>
    <row r="8506" spans="1:5">
      <c r="A8506" s="774">
        <v>195</v>
      </c>
      <c r="B8506" s="774" t="s">
        <v>8256</v>
      </c>
      <c r="C8506" s="774" t="s">
        <v>8254</v>
      </c>
      <c r="D8506" s="774" t="s">
        <v>7723</v>
      </c>
      <c r="E8506" s="717">
        <v>162.54</v>
      </c>
    </row>
    <row r="8507" spans="1:5">
      <c r="A8507" s="774">
        <v>194</v>
      </c>
      <c r="B8507" s="774" t="s">
        <v>8257</v>
      </c>
      <c r="C8507" s="774" t="s">
        <v>8254</v>
      </c>
      <c r="D8507" s="774" t="s">
        <v>7723</v>
      </c>
      <c r="E8507" s="717">
        <v>88.36</v>
      </c>
    </row>
    <row r="8508" spans="1:5">
      <c r="A8508" s="774">
        <v>20001</v>
      </c>
      <c r="B8508" s="774" t="s">
        <v>8258</v>
      </c>
      <c r="C8508" s="774" t="s">
        <v>8254</v>
      </c>
      <c r="D8508" s="774" t="s">
        <v>7723</v>
      </c>
      <c r="E8508" s="717">
        <v>161.97</v>
      </c>
    </row>
    <row r="8509" spans="1:5">
      <c r="A8509" s="774">
        <v>181</v>
      </c>
      <c r="B8509" s="774" t="s">
        <v>8259</v>
      </c>
      <c r="C8509" s="774" t="s">
        <v>8254</v>
      </c>
      <c r="D8509" s="774" t="s">
        <v>7723</v>
      </c>
      <c r="E8509" s="717">
        <v>219.14</v>
      </c>
    </row>
    <row r="8510" spans="1:5">
      <c r="A8510" s="774">
        <v>39837</v>
      </c>
      <c r="B8510" s="774" t="s">
        <v>8260</v>
      </c>
      <c r="C8510" s="774" t="s">
        <v>8254</v>
      </c>
      <c r="D8510" s="774" t="s">
        <v>7723</v>
      </c>
      <c r="E8510" s="717">
        <v>174.08</v>
      </c>
    </row>
    <row r="8511" spans="1:5">
      <c r="A8511" s="774">
        <v>10535</v>
      </c>
      <c r="B8511" s="774" t="s">
        <v>8261</v>
      </c>
      <c r="C8511" s="774" t="s">
        <v>7728</v>
      </c>
      <c r="D8511" s="774" t="s">
        <v>7726</v>
      </c>
      <c r="E8511" s="718">
        <v>3950</v>
      </c>
    </row>
    <row r="8512" spans="1:5">
      <c r="A8512" s="774">
        <v>10537</v>
      </c>
      <c r="B8512" s="774" t="s">
        <v>8262</v>
      </c>
      <c r="C8512" s="774" t="s">
        <v>7728</v>
      </c>
      <c r="D8512" s="774" t="s">
        <v>7723</v>
      </c>
      <c r="E8512" s="718">
        <v>5386.72</v>
      </c>
    </row>
    <row r="8513" spans="1:5">
      <c r="A8513" s="774">
        <v>13891</v>
      </c>
      <c r="B8513" s="774" t="s">
        <v>8263</v>
      </c>
      <c r="C8513" s="774" t="s">
        <v>7728</v>
      </c>
      <c r="D8513" s="774" t="s">
        <v>7723</v>
      </c>
      <c r="E8513" s="718">
        <v>4940.84</v>
      </c>
    </row>
    <row r="8514" spans="1:5">
      <c r="A8514" s="774">
        <v>25975</v>
      </c>
      <c r="B8514" s="774" t="s">
        <v>8264</v>
      </c>
      <c r="C8514" s="774" t="s">
        <v>7728</v>
      </c>
      <c r="D8514" s="774" t="s">
        <v>7723</v>
      </c>
      <c r="E8514" s="718">
        <v>21490.67</v>
      </c>
    </row>
    <row r="8515" spans="1:5">
      <c r="A8515" s="774">
        <v>36396</v>
      </c>
      <c r="B8515" s="774" t="s">
        <v>8265</v>
      </c>
      <c r="C8515" s="774" t="s">
        <v>7728</v>
      </c>
      <c r="D8515" s="774" t="s">
        <v>7723</v>
      </c>
      <c r="E8515" s="718">
        <v>4519.0600000000004</v>
      </c>
    </row>
    <row r="8516" spans="1:5">
      <c r="A8516" s="774">
        <v>36397</v>
      </c>
      <c r="B8516" s="774" t="s">
        <v>8266</v>
      </c>
      <c r="C8516" s="774" t="s">
        <v>7728</v>
      </c>
      <c r="D8516" s="774" t="s">
        <v>7723</v>
      </c>
      <c r="E8516" s="718">
        <v>16067.79</v>
      </c>
    </row>
    <row r="8517" spans="1:5">
      <c r="A8517" s="774">
        <v>36398</v>
      </c>
      <c r="B8517" s="774" t="s">
        <v>8267</v>
      </c>
      <c r="C8517" s="774" t="s">
        <v>7728</v>
      </c>
      <c r="D8517" s="774" t="s">
        <v>7723</v>
      </c>
      <c r="E8517" s="718">
        <v>19529.060000000001</v>
      </c>
    </row>
    <row r="8518" spans="1:5">
      <c r="A8518" s="774">
        <v>647</v>
      </c>
      <c r="B8518" s="774" t="s">
        <v>8268</v>
      </c>
      <c r="C8518" s="774" t="s">
        <v>615</v>
      </c>
      <c r="D8518" s="774" t="s">
        <v>7723</v>
      </c>
      <c r="E8518" s="717">
        <v>10.210000000000001</v>
      </c>
    </row>
    <row r="8519" spans="1:5">
      <c r="A8519" s="774">
        <v>40920</v>
      </c>
      <c r="B8519" s="774" t="s">
        <v>8269</v>
      </c>
      <c r="C8519" s="774" t="s">
        <v>7941</v>
      </c>
      <c r="D8519" s="774" t="s">
        <v>7723</v>
      </c>
      <c r="E8519" s="718">
        <v>1819.24</v>
      </c>
    </row>
    <row r="8520" spans="1:5">
      <c r="A8520" s="774">
        <v>38783</v>
      </c>
      <c r="B8520" s="774" t="s">
        <v>8270</v>
      </c>
      <c r="C8520" s="774" t="s">
        <v>7728</v>
      </c>
      <c r="D8520" s="774" t="s">
        <v>7723</v>
      </c>
      <c r="E8520" s="717">
        <v>1.1000000000000001</v>
      </c>
    </row>
    <row r="8521" spans="1:5">
      <c r="A8521" s="774">
        <v>37593</v>
      </c>
      <c r="B8521" s="774" t="s">
        <v>8271</v>
      </c>
      <c r="C8521" s="774" t="s">
        <v>7728</v>
      </c>
      <c r="D8521" s="774" t="s">
        <v>7723</v>
      </c>
      <c r="E8521" s="717">
        <v>2.71</v>
      </c>
    </row>
    <row r="8522" spans="1:5">
      <c r="A8522" s="774">
        <v>37594</v>
      </c>
      <c r="B8522" s="774" t="s">
        <v>8272</v>
      </c>
      <c r="C8522" s="774" t="s">
        <v>7728</v>
      </c>
      <c r="D8522" s="774" t="s">
        <v>7723</v>
      </c>
      <c r="E8522" s="717">
        <v>3.37</v>
      </c>
    </row>
    <row r="8523" spans="1:5">
      <c r="A8523" s="774">
        <v>37592</v>
      </c>
      <c r="B8523" s="774" t="s">
        <v>8273</v>
      </c>
      <c r="C8523" s="774" t="s">
        <v>7728</v>
      </c>
      <c r="D8523" s="774" t="s">
        <v>7723</v>
      </c>
      <c r="E8523" s="717">
        <v>2.14</v>
      </c>
    </row>
    <row r="8524" spans="1:5">
      <c r="A8524" s="774">
        <v>7266</v>
      </c>
      <c r="B8524" s="774" t="s">
        <v>8274</v>
      </c>
      <c r="C8524" s="774" t="s">
        <v>8275</v>
      </c>
      <c r="D8524" s="774" t="s">
        <v>7726</v>
      </c>
      <c r="E8524" s="717">
        <v>825</v>
      </c>
    </row>
    <row r="8525" spans="1:5">
      <c r="A8525" s="774">
        <v>7270</v>
      </c>
      <c r="B8525" s="774" t="s">
        <v>8276</v>
      </c>
      <c r="C8525" s="774" t="s">
        <v>7728</v>
      </c>
      <c r="D8525" s="774" t="s">
        <v>7723</v>
      </c>
      <c r="E8525" s="717">
        <v>0.95</v>
      </c>
    </row>
    <row r="8526" spans="1:5">
      <c r="A8526" s="774">
        <v>7267</v>
      </c>
      <c r="B8526" s="774" t="s">
        <v>8277</v>
      </c>
      <c r="C8526" s="774" t="s">
        <v>7728</v>
      </c>
      <c r="D8526" s="774" t="s">
        <v>7723</v>
      </c>
      <c r="E8526" s="717">
        <v>0.74</v>
      </c>
    </row>
    <row r="8527" spans="1:5">
      <c r="A8527" s="774">
        <v>7269</v>
      </c>
      <c r="B8527" s="774" t="s">
        <v>8278</v>
      </c>
      <c r="C8527" s="774" t="s">
        <v>7728</v>
      </c>
      <c r="D8527" s="774" t="s">
        <v>7723</v>
      </c>
      <c r="E8527" s="717">
        <v>0.76</v>
      </c>
    </row>
    <row r="8528" spans="1:5">
      <c r="A8528" s="774">
        <v>7271</v>
      </c>
      <c r="B8528" s="774" t="s">
        <v>8279</v>
      </c>
      <c r="C8528" s="774" t="s">
        <v>7728</v>
      </c>
      <c r="D8528" s="774" t="s">
        <v>7723</v>
      </c>
      <c r="E8528" s="717">
        <v>0.82</v>
      </c>
    </row>
    <row r="8529" spans="1:5">
      <c r="A8529" s="774">
        <v>7268</v>
      </c>
      <c r="B8529" s="774" t="s">
        <v>8280</v>
      </c>
      <c r="C8529" s="774" t="s">
        <v>7728</v>
      </c>
      <c r="D8529" s="774" t="s">
        <v>7723</v>
      </c>
      <c r="E8529" s="717">
        <v>1.1499999999999999</v>
      </c>
    </row>
    <row r="8530" spans="1:5">
      <c r="A8530" s="774">
        <v>34556</v>
      </c>
      <c r="B8530" s="774" t="s">
        <v>8281</v>
      </c>
      <c r="C8530" s="774" t="s">
        <v>7728</v>
      </c>
      <c r="D8530" s="774" t="s">
        <v>7723</v>
      </c>
      <c r="E8530" s="717">
        <v>3.22</v>
      </c>
    </row>
    <row r="8531" spans="1:5">
      <c r="A8531" s="774">
        <v>37873</v>
      </c>
      <c r="B8531" s="774" t="s">
        <v>8282</v>
      </c>
      <c r="C8531" s="774" t="s">
        <v>7728</v>
      </c>
      <c r="D8531" s="774" t="s">
        <v>7723</v>
      </c>
      <c r="E8531" s="717">
        <v>3.28</v>
      </c>
    </row>
    <row r="8532" spans="1:5">
      <c r="A8532" s="774">
        <v>34564</v>
      </c>
      <c r="B8532" s="774" t="s">
        <v>8283</v>
      </c>
      <c r="C8532" s="774" t="s">
        <v>7728</v>
      </c>
      <c r="D8532" s="774" t="s">
        <v>7723</v>
      </c>
      <c r="E8532" s="717">
        <v>3.43</v>
      </c>
    </row>
    <row r="8533" spans="1:5">
      <c r="A8533" s="774">
        <v>34565</v>
      </c>
      <c r="B8533" s="774" t="s">
        <v>8284</v>
      </c>
      <c r="C8533" s="774" t="s">
        <v>7728</v>
      </c>
      <c r="D8533" s="774" t="s">
        <v>7723</v>
      </c>
      <c r="E8533" s="717">
        <v>3.63</v>
      </c>
    </row>
    <row r="8534" spans="1:5">
      <c r="A8534" s="774">
        <v>38590</v>
      </c>
      <c r="B8534" s="774" t="s">
        <v>8285</v>
      </c>
      <c r="C8534" s="774" t="s">
        <v>7728</v>
      </c>
      <c r="D8534" s="774" t="s">
        <v>7723</v>
      </c>
      <c r="E8534" s="717">
        <v>2.68</v>
      </c>
    </row>
    <row r="8535" spans="1:5">
      <c r="A8535" s="774">
        <v>34566</v>
      </c>
      <c r="B8535" s="774" t="s">
        <v>8286</v>
      </c>
      <c r="C8535" s="774" t="s">
        <v>7728</v>
      </c>
      <c r="D8535" s="774" t="s">
        <v>7723</v>
      </c>
      <c r="E8535" s="717">
        <v>2.82</v>
      </c>
    </row>
    <row r="8536" spans="1:5">
      <c r="A8536" s="774">
        <v>34567</v>
      </c>
      <c r="B8536" s="774" t="s">
        <v>8287</v>
      </c>
      <c r="C8536" s="774" t="s">
        <v>7728</v>
      </c>
      <c r="D8536" s="774" t="s">
        <v>7723</v>
      </c>
      <c r="E8536" s="717">
        <v>2.99</v>
      </c>
    </row>
    <row r="8537" spans="1:5">
      <c r="A8537" s="774">
        <v>38591</v>
      </c>
      <c r="B8537" s="774" t="s">
        <v>8288</v>
      </c>
      <c r="C8537" s="774" t="s">
        <v>7728</v>
      </c>
      <c r="D8537" s="774" t="s">
        <v>7723</v>
      </c>
      <c r="E8537" s="717">
        <v>2.71</v>
      </c>
    </row>
    <row r="8538" spans="1:5">
      <c r="A8538" s="774">
        <v>34568</v>
      </c>
      <c r="B8538" s="774" t="s">
        <v>8289</v>
      </c>
      <c r="C8538" s="774" t="s">
        <v>7728</v>
      </c>
      <c r="D8538" s="774" t="s">
        <v>7723</v>
      </c>
      <c r="E8538" s="717">
        <v>3.53</v>
      </c>
    </row>
    <row r="8539" spans="1:5">
      <c r="A8539" s="774">
        <v>34569</v>
      </c>
      <c r="B8539" s="774" t="s">
        <v>8290</v>
      </c>
      <c r="C8539" s="774" t="s">
        <v>7728</v>
      </c>
      <c r="D8539" s="774" t="s">
        <v>7723</v>
      </c>
      <c r="E8539" s="717">
        <v>3.63</v>
      </c>
    </row>
    <row r="8540" spans="1:5">
      <c r="A8540" s="774">
        <v>34570</v>
      </c>
      <c r="B8540" s="774" t="s">
        <v>8291</v>
      </c>
      <c r="C8540" s="774" t="s">
        <v>7728</v>
      </c>
      <c r="D8540" s="774" t="s">
        <v>7723</v>
      </c>
      <c r="E8540" s="717">
        <v>3.94</v>
      </c>
    </row>
    <row r="8541" spans="1:5">
      <c r="A8541" s="774">
        <v>25070</v>
      </c>
      <c r="B8541" s="774" t="s">
        <v>8292</v>
      </c>
      <c r="C8541" s="774" t="s">
        <v>7728</v>
      </c>
      <c r="D8541" s="774" t="s">
        <v>7723</v>
      </c>
      <c r="E8541" s="717">
        <v>2.97</v>
      </c>
    </row>
    <row r="8542" spans="1:5">
      <c r="A8542" s="774">
        <v>34571</v>
      </c>
      <c r="B8542" s="774" t="s">
        <v>8293</v>
      </c>
      <c r="C8542" s="774" t="s">
        <v>7728</v>
      </c>
      <c r="D8542" s="774" t="s">
        <v>7723</v>
      </c>
      <c r="E8542" s="717">
        <v>2.99</v>
      </c>
    </row>
    <row r="8543" spans="1:5">
      <c r="A8543" s="774">
        <v>34573</v>
      </c>
      <c r="B8543" s="774" t="s">
        <v>8294</v>
      </c>
      <c r="C8543" s="774" t="s">
        <v>7728</v>
      </c>
      <c r="D8543" s="774" t="s">
        <v>7723</v>
      </c>
      <c r="E8543" s="717">
        <v>3.15</v>
      </c>
    </row>
    <row r="8544" spans="1:5">
      <c r="A8544" s="774">
        <v>37107</v>
      </c>
      <c r="B8544" s="774" t="s">
        <v>8295</v>
      </c>
      <c r="C8544" s="774" t="s">
        <v>7728</v>
      </c>
      <c r="D8544" s="774" t="s">
        <v>7723</v>
      </c>
      <c r="E8544" s="717">
        <v>4.16</v>
      </c>
    </row>
    <row r="8545" spans="1:5">
      <c r="A8545" s="774">
        <v>34576</v>
      </c>
      <c r="B8545" s="774" t="s">
        <v>8296</v>
      </c>
      <c r="C8545" s="774" t="s">
        <v>7728</v>
      </c>
      <c r="D8545" s="774" t="s">
        <v>7723</v>
      </c>
      <c r="E8545" s="717">
        <v>4.59</v>
      </c>
    </row>
    <row r="8546" spans="1:5">
      <c r="A8546" s="774">
        <v>34577</v>
      </c>
      <c r="B8546" s="774" t="s">
        <v>8297</v>
      </c>
      <c r="C8546" s="774" t="s">
        <v>7728</v>
      </c>
      <c r="D8546" s="774" t="s">
        <v>7723</v>
      </c>
      <c r="E8546" s="717">
        <v>4.79</v>
      </c>
    </row>
    <row r="8547" spans="1:5">
      <c r="A8547" s="774">
        <v>34578</v>
      </c>
      <c r="B8547" s="774" t="s">
        <v>8298</v>
      </c>
      <c r="C8547" s="774" t="s">
        <v>7728</v>
      </c>
      <c r="D8547" s="774" t="s">
        <v>7723</v>
      </c>
      <c r="E8547" s="717">
        <v>5.2</v>
      </c>
    </row>
    <row r="8548" spans="1:5">
      <c r="A8548" s="774">
        <v>34579</v>
      </c>
      <c r="B8548" s="774" t="s">
        <v>8299</v>
      </c>
      <c r="C8548" s="774" t="s">
        <v>7728</v>
      </c>
      <c r="D8548" s="774" t="s">
        <v>7723</v>
      </c>
      <c r="E8548" s="717">
        <v>5.54</v>
      </c>
    </row>
    <row r="8549" spans="1:5">
      <c r="A8549" s="774">
        <v>25067</v>
      </c>
      <c r="B8549" s="774" t="s">
        <v>8300</v>
      </c>
      <c r="C8549" s="774" t="s">
        <v>7728</v>
      </c>
      <c r="D8549" s="774" t="s">
        <v>7723</v>
      </c>
      <c r="E8549" s="717">
        <v>3.71</v>
      </c>
    </row>
    <row r="8550" spans="1:5">
      <c r="A8550" s="774">
        <v>34580</v>
      </c>
      <c r="B8550" s="774" t="s">
        <v>8301</v>
      </c>
      <c r="C8550" s="774" t="s">
        <v>7728</v>
      </c>
      <c r="D8550" s="774" t="s">
        <v>7723</v>
      </c>
      <c r="E8550" s="717">
        <v>4.1399999999999997</v>
      </c>
    </row>
    <row r="8551" spans="1:5">
      <c r="A8551" s="774">
        <v>25071</v>
      </c>
      <c r="B8551" s="774" t="s">
        <v>8302</v>
      </c>
      <c r="C8551" s="774" t="s">
        <v>7728</v>
      </c>
      <c r="D8551" s="774" t="s">
        <v>7723</v>
      </c>
      <c r="E8551" s="717">
        <v>2.06</v>
      </c>
    </row>
    <row r="8552" spans="1:5">
      <c r="A8552" s="774">
        <v>38395</v>
      </c>
      <c r="B8552" s="774" t="s">
        <v>8303</v>
      </c>
      <c r="C8552" s="774" t="s">
        <v>7728</v>
      </c>
      <c r="D8552" s="774" t="s">
        <v>7723</v>
      </c>
      <c r="E8552" s="717">
        <v>7.29</v>
      </c>
    </row>
    <row r="8553" spans="1:5">
      <c r="A8553" s="774">
        <v>34583</v>
      </c>
      <c r="B8553" s="774" t="s">
        <v>8304</v>
      </c>
      <c r="C8553" s="774" t="s">
        <v>7725</v>
      </c>
      <c r="D8553" s="774" t="s">
        <v>7723</v>
      </c>
      <c r="E8553" s="717">
        <v>39.5</v>
      </c>
    </row>
    <row r="8554" spans="1:5">
      <c r="A8554" s="774">
        <v>34584</v>
      </c>
      <c r="B8554" s="774" t="s">
        <v>8305</v>
      </c>
      <c r="C8554" s="774" t="s">
        <v>7725</v>
      </c>
      <c r="D8554" s="774" t="s">
        <v>7723</v>
      </c>
      <c r="E8554" s="717">
        <v>22.11</v>
      </c>
    </row>
    <row r="8555" spans="1:5">
      <c r="A8555" s="774">
        <v>709</v>
      </c>
      <c r="B8555" s="774" t="s">
        <v>8306</v>
      </c>
      <c r="C8555" s="774" t="s">
        <v>7725</v>
      </c>
      <c r="D8555" s="774" t="s">
        <v>7737</v>
      </c>
      <c r="E8555" s="717">
        <v>578.34</v>
      </c>
    </row>
    <row r="8556" spans="1:5">
      <c r="A8556" s="774">
        <v>34599</v>
      </c>
      <c r="B8556" s="774" t="s">
        <v>8307</v>
      </c>
      <c r="C8556" s="774" t="s">
        <v>7728</v>
      </c>
      <c r="D8556" s="774" t="s">
        <v>7723</v>
      </c>
      <c r="E8556" s="717">
        <v>2.12</v>
      </c>
    </row>
    <row r="8557" spans="1:5">
      <c r="A8557" s="774">
        <v>34592</v>
      </c>
      <c r="B8557" s="774" t="s">
        <v>8308</v>
      </c>
      <c r="C8557" s="774" t="s">
        <v>7728</v>
      </c>
      <c r="D8557" s="774" t="s">
        <v>7723</v>
      </c>
      <c r="E8557" s="717">
        <v>2.36</v>
      </c>
    </row>
    <row r="8558" spans="1:5">
      <c r="A8558" s="774">
        <v>37103</v>
      </c>
      <c r="B8558" s="774" t="s">
        <v>8309</v>
      </c>
      <c r="C8558" s="774" t="s">
        <v>7728</v>
      </c>
      <c r="D8558" s="774" t="s">
        <v>7723</v>
      </c>
      <c r="E8558" s="717">
        <v>2.7</v>
      </c>
    </row>
    <row r="8559" spans="1:5">
      <c r="A8559" s="774">
        <v>34555</v>
      </c>
      <c r="B8559" s="774" t="s">
        <v>8310</v>
      </c>
      <c r="C8559" s="774" t="s">
        <v>7728</v>
      </c>
      <c r="D8559" s="774" t="s">
        <v>7723</v>
      </c>
      <c r="E8559" s="717">
        <v>3.43</v>
      </c>
    </row>
    <row r="8560" spans="1:5">
      <c r="A8560" s="774">
        <v>674</v>
      </c>
      <c r="B8560" s="774" t="s">
        <v>8311</v>
      </c>
      <c r="C8560" s="774" t="s">
        <v>7725</v>
      </c>
      <c r="D8560" s="774" t="s">
        <v>7737</v>
      </c>
      <c r="E8560" s="717">
        <v>48.64</v>
      </c>
    </row>
    <row r="8561" spans="1:5">
      <c r="A8561" s="774">
        <v>34600</v>
      </c>
      <c r="B8561" s="774" t="s">
        <v>8312</v>
      </c>
      <c r="C8561" s="774" t="s">
        <v>7725</v>
      </c>
      <c r="D8561" s="774" t="s">
        <v>7737</v>
      </c>
      <c r="E8561" s="717">
        <v>71.45</v>
      </c>
    </row>
    <row r="8562" spans="1:5">
      <c r="A8562" s="774">
        <v>652</v>
      </c>
      <c r="B8562" s="774" t="s">
        <v>8313</v>
      </c>
      <c r="C8562" s="774" t="s">
        <v>7725</v>
      </c>
      <c r="D8562" s="774" t="s">
        <v>7737</v>
      </c>
      <c r="E8562" s="717">
        <v>109.45</v>
      </c>
    </row>
    <row r="8563" spans="1:5">
      <c r="A8563" s="774">
        <v>651</v>
      </c>
      <c r="B8563" s="774" t="s">
        <v>8314</v>
      </c>
      <c r="C8563" s="774" t="s">
        <v>7728</v>
      </c>
      <c r="D8563" s="774" t="s">
        <v>7723</v>
      </c>
      <c r="E8563" s="717">
        <v>2.6</v>
      </c>
    </row>
    <row r="8564" spans="1:5">
      <c r="A8564" s="774">
        <v>654</v>
      </c>
      <c r="B8564" s="774" t="s">
        <v>8315</v>
      </c>
      <c r="C8564" s="774" t="s">
        <v>7728</v>
      </c>
      <c r="D8564" s="774" t="s">
        <v>7723</v>
      </c>
      <c r="E8564" s="717">
        <v>3.22</v>
      </c>
    </row>
    <row r="8565" spans="1:5">
      <c r="A8565" s="774">
        <v>650</v>
      </c>
      <c r="B8565" s="774" t="s">
        <v>8316</v>
      </c>
      <c r="C8565" s="774" t="s">
        <v>7728</v>
      </c>
      <c r="D8565" s="774" t="s">
        <v>7726</v>
      </c>
      <c r="E8565" s="717">
        <v>2.08</v>
      </c>
    </row>
    <row r="8566" spans="1:5">
      <c r="A8566" s="774">
        <v>716</v>
      </c>
      <c r="B8566" s="774" t="s">
        <v>8317</v>
      </c>
      <c r="C8566" s="774" t="s">
        <v>7728</v>
      </c>
      <c r="D8566" s="774" t="s">
        <v>7723</v>
      </c>
      <c r="E8566" s="717">
        <v>17.13</v>
      </c>
    </row>
    <row r="8567" spans="1:5">
      <c r="A8567" s="774">
        <v>715</v>
      </c>
      <c r="B8567" s="774" t="s">
        <v>8318</v>
      </c>
      <c r="C8567" s="774" t="s">
        <v>7728</v>
      </c>
      <c r="D8567" s="774" t="s">
        <v>7726</v>
      </c>
      <c r="E8567" s="717">
        <v>16.95</v>
      </c>
    </row>
    <row r="8568" spans="1:5">
      <c r="A8568" s="774">
        <v>718</v>
      </c>
      <c r="B8568" s="774" t="s">
        <v>8319</v>
      </c>
      <c r="C8568" s="774" t="s">
        <v>7728</v>
      </c>
      <c r="D8568" s="774" t="s">
        <v>7723</v>
      </c>
      <c r="E8568" s="717">
        <v>25.25</v>
      </c>
    </row>
    <row r="8569" spans="1:5">
      <c r="A8569" s="774">
        <v>11981</v>
      </c>
      <c r="B8569" s="774" t="s">
        <v>8320</v>
      </c>
      <c r="C8569" s="774" t="s">
        <v>7728</v>
      </c>
      <c r="D8569" s="774" t="s">
        <v>7723</v>
      </c>
      <c r="E8569" s="717">
        <v>17.309999999999999</v>
      </c>
    </row>
    <row r="8570" spans="1:5">
      <c r="A8570" s="774">
        <v>34586</v>
      </c>
      <c r="B8570" s="774" t="s">
        <v>8321</v>
      </c>
      <c r="C8570" s="774" t="s">
        <v>7728</v>
      </c>
      <c r="D8570" s="774" t="s">
        <v>7723</v>
      </c>
      <c r="E8570" s="717">
        <v>2.31</v>
      </c>
    </row>
    <row r="8571" spans="1:5">
      <c r="A8571" s="774">
        <v>38603</v>
      </c>
      <c r="B8571" s="774" t="s">
        <v>853</v>
      </c>
      <c r="C8571" s="774" t="s">
        <v>7728</v>
      </c>
      <c r="D8571" s="774" t="s">
        <v>7723</v>
      </c>
      <c r="E8571" s="717">
        <v>2.8</v>
      </c>
    </row>
    <row r="8572" spans="1:5">
      <c r="A8572" s="774">
        <v>34588</v>
      </c>
      <c r="B8572" s="774" t="s">
        <v>8322</v>
      </c>
      <c r="C8572" s="774" t="s">
        <v>7728</v>
      </c>
      <c r="D8572" s="774" t="s">
        <v>7723</v>
      </c>
      <c r="E8572" s="717">
        <v>3.02</v>
      </c>
    </row>
    <row r="8573" spans="1:5">
      <c r="A8573" s="774">
        <v>34590</v>
      </c>
      <c r="B8573" s="774" t="s">
        <v>8323</v>
      </c>
      <c r="C8573" s="774" t="s">
        <v>7728</v>
      </c>
      <c r="D8573" s="774" t="s">
        <v>7723</v>
      </c>
      <c r="E8573" s="717">
        <v>2.76</v>
      </c>
    </row>
    <row r="8574" spans="1:5">
      <c r="A8574" s="774">
        <v>34591</v>
      </c>
      <c r="B8574" s="774" t="s">
        <v>850</v>
      </c>
      <c r="C8574" s="774" t="s">
        <v>7728</v>
      </c>
      <c r="D8574" s="774" t="s">
        <v>7723</v>
      </c>
      <c r="E8574" s="717">
        <v>3.74</v>
      </c>
    </row>
    <row r="8575" spans="1:5">
      <c r="A8575" s="774">
        <v>41372</v>
      </c>
      <c r="B8575" s="774" t="s">
        <v>8324</v>
      </c>
      <c r="C8575" s="774" t="s">
        <v>7725</v>
      </c>
      <c r="D8575" s="774" t="s">
        <v>7737</v>
      </c>
      <c r="E8575" s="717">
        <v>68.27</v>
      </c>
    </row>
    <row r="8576" spans="1:5">
      <c r="A8576" s="774">
        <v>41371</v>
      </c>
      <c r="B8576" s="774" t="s">
        <v>8325</v>
      </c>
      <c r="C8576" s="774" t="s">
        <v>7725</v>
      </c>
      <c r="D8576" s="774" t="s">
        <v>7737</v>
      </c>
      <c r="E8576" s="717">
        <v>40.35</v>
      </c>
    </row>
    <row r="8577" spans="1:5">
      <c r="A8577" s="774">
        <v>40517</v>
      </c>
      <c r="B8577" s="774" t="s">
        <v>8326</v>
      </c>
      <c r="C8577" s="774" t="s">
        <v>7725</v>
      </c>
      <c r="D8577" s="774" t="s">
        <v>7723</v>
      </c>
      <c r="E8577" s="717">
        <v>40.119999999999997</v>
      </c>
    </row>
    <row r="8578" spans="1:5">
      <c r="A8578" s="774">
        <v>40515</v>
      </c>
      <c r="B8578" s="774" t="s">
        <v>8327</v>
      </c>
      <c r="C8578" s="774" t="s">
        <v>7725</v>
      </c>
      <c r="D8578" s="774" t="s">
        <v>7723</v>
      </c>
      <c r="E8578" s="717">
        <v>90.27</v>
      </c>
    </row>
    <row r="8579" spans="1:5">
      <c r="A8579" s="774">
        <v>40529</v>
      </c>
      <c r="B8579" s="774" t="s">
        <v>8328</v>
      </c>
      <c r="C8579" s="774" t="s">
        <v>7725</v>
      </c>
      <c r="D8579" s="774" t="s">
        <v>7723</v>
      </c>
      <c r="E8579" s="717">
        <v>57.67</v>
      </c>
    </row>
    <row r="8580" spans="1:5">
      <c r="A8580" s="774">
        <v>36170</v>
      </c>
      <c r="B8580" s="774" t="s">
        <v>835</v>
      </c>
      <c r="C8580" s="774" t="s">
        <v>7725</v>
      </c>
      <c r="D8580" s="774" t="s">
        <v>7726</v>
      </c>
      <c r="E8580" s="717">
        <v>47.85</v>
      </c>
    </row>
    <row r="8581" spans="1:5">
      <c r="A8581" s="774">
        <v>40524</v>
      </c>
      <c r="B8581" s="774" t="s">
        <v>836</v>
      </c>
      <c r="C8581" s="774" t="s">
        <v>7725</v>
      </c>
      <c r="D8581" s="774" t="s">
        <v>7723</v>
      </c>
      <c r="E8581" s="717">
        <v>56.41</v>
      </c>
    </row>
    <row r="8582" spans="1:5">
      <c r="A8582" s="774">
        <v>36156</v>
      </c>
      <c r="B8582" s="774" t="s">
        <v>8329</v>
      </c>
      <c r="C8582" s="774" t="s">
        <v>7725</v>
      </c>
      <c r="D8582" s="774" t="s">
        <v>7723</v>
      </c>
      <c r="E8582" s="717">
        <v>43.88</v>
      </c>
    </row>
    <row r="8583" spans="1:5">
      <c r="A8583" s="774">
        <v>36155</v>
      </c>
      <c r="B8583" s="774" t="s">
        <v>834</v>
      </c>
      <c r="C8583" s="774" t="s">
        <v>7725</v>
      </c>
      <c r="D8583" s="774" t="s">
        <v>7723</v>
      </c>
      <c r="E8583" s="717">
        <v>37.880000000000003</v>
      </c>
    </row>
    <row r="8584" spans="1:5">
      <c r="A8584" s="774">
        <v>36154</v>
      </c>
      <c r="B8584" s="774" t="s">
        <v>8330</v>
      </c>
      <c r="C8584" s="774" t="s">
        <v>7725</v>
      </c>
      <c r="D8584" s="774" t="s">
        <v>7723</v>
      </c>
      <c r="E8584" s="717">
        <v>52.65</v>
      </c>
    </row>
    <row r="8585" spans="1:5">
      <c r="A8585" s="774">
        <v>695</v>
      </c>
      <c r="B8585" s="774" t="s">
        <v>8331</v>
      </c>
      <c r="C8585" s="774" t="s">
        <v>7725</v>
      </c>
      <c r="D8585" s="774" t="s">
        <v>7723</v>
      </c>
      <c r="E8585" s="717">
        <v>38.67</v>
      </c>
    </row>
    <row r="8586" spans="1:5">
      <c r="A8586" s="774">
        <v>679</v>
      </c>
      <c r="B8586" s="774" t="s">
        <v>8332</v>
      </c>
      <c r="C8586" s="774" t="s">
        <v>7725</v>
      </c>
      <c r="D8586" s="774" t="s">
        <v>7723</v>
      </c>
      <c r="E8586" s="717">
        <v>57.67</v>
      </c>
    </row>
    <row r="8587" spans="1:5">
      <c r="A8587" s="774">
        <v>711</v>
      </c>
      <c r="B8587" s="774" t="s">
        <v>8333</v>
      </c>
      <c r="C8587" s="774" t="s">
        <v>7725</v>
      </c>
      <c r="D8587" s="774" t="s">
        <v>7723</v>
      </c>
      <c r="E8587" s="717">
        <v>38.15</v>
      </c>
    </row>
    <row r="8588" spans="1:5">
      <c r="A8588" s="774">
        <v>712</v>
      </c>
      <c r="B8588" s="774" t="s">
        <v>8334</v>
      </c>
      <c r="C8588" s="774" t="s">
        <v>7725</v>
      </c>
      <c r="D8588" s="774" t="s">
        <v>7723</v>
      </c>
      <c r="E8588" s="717">
        <v>48.05</v>
      </c>
    </row>
    <row r="8589" spans="1:5">
      <c r="A8589" s="774">
        <v>12614</v>
      </c>
      <c r="B8589" s="774" t="s">
        <v>8335</v>
      </c>
      <c r="C8589" s="774" t="s">
        <v>7728</v>
      </c>
      <c r="D8589" s="774" t="s">
        <v>7737</v>
      </c>
      <c r="E8589" s="717">
        <v>16</v>
      </c>
    </row>
    <row r="8590" spans="1:5">
      <c r="A8590" s="774">
        <v>6140</v>
      </c>
      <c r="B8590" s="774" t="s">
        <v>8336</v>
      </c>
      <c r="C8590" s="774" t="s">
        <v>7728</v>
      </c>
      <c r="D8590" s="774" t="s">
        <v>7723</v>
      </c>
      <c r="E8590" s="717">
        <v>2.96</v>
      </c>
    </row>
    <row r="8591" spans="1:5">
      <c r="A8591" s="774">
        <v>38399</v>
      </c>
      <c r="B8591" s="774" t="s">
        <v>8337</v>
      </c>
      <c r="C8591" s="774" t="s">
        <v>7728</v>
      </c>
      <c r="D8591" s="774" t="s">
        <v>7723</v>
      </c>
      <c r="E8591" s="717">
        <v>181.2</v>
      </c>
    </row>
    <row r="8592" spans="1:5">
      <c r="A8592" s="774">
        <v>735</v>
      </c>
      <c r="B8592" s="774" t="s">
        <v>8338</v>
      </c>
      <c r="C8592" s="774" t="s">
        <v>7728</v>
      </c>
      <c r="D8592" s="774" t="s">
        <v>7723</v>
      </c>
      <c r="E8592" s="718">
        <v>1984.57</v>
      </c>
    </row>
    <row r="8593" spans="1:5">
      <c r="A8593" s="774">
        <v>736</v>
      </c>
      <c r="B8593" s="774" t="s">
        <v>8339</v>
      </c>
      <c r="C8593" s="774" t="s">
        <v>7728</v>
      </c>
      <c r="D8593" s="774" t="s">
        <v>7723</v>
      </c>
      <c r="E8593" s="718">
        <v>1668.66</v>
      </c>
    </row>
    <row r="8594" spans="1:5">
      <c r="A8594" s="774">
        <v>729</v>
      </c>
      <c r="B8594" s="774" t="s">
        <v>8340</v>
      </c>
      <c r="C8594" s="774" t="s">
        <v>7728</v>
      </c>
      <c r="D8594" s="774" t="s">
        <v>7726</v>
      </c>
      <c r="E8594" s="717">
        <v>680</v>
      </c>
    </row>
    <row r="8595" spans="1:5">
      <c r="A8595" s="774">
        <v>39925</v>
      </c>
      <c r="B8595" s="774" t="s">
        <v>8341</v>
      </c>
      <c r="C8595" s="774" t="s">
        <v>7728</v>
      </c>
      <c r="D8595" s="774" t="s">
        <v>7723</v>
      </c>
      <c r="E8595" s="718">
        <v>9825.94</v>
      </c>
    </row>
    <row r="8596" spans="1:5">
      <c r="A8596" s="774">
        <v>731</v>
      </c>
      <c r="B8596" s="774" t="s">
        <v>8342</v>
      </c>
      <c r="C8596" s="774" t="s">
        <v>7728</v>
      </c>
      <c r="D8596" s="774" t="s">
        <v>7723</v>
      </c>
      <c r="E8596" s="717">
        <v>661.81</v>
      </c>
    </row>
    <row r="8597" spans="1:5">
      <c r="A8597" s="774">
        <v>10575</v>
      </c>
      <c r="B8597" s="774" t="s">
        <v>8343</v>
      </c>
      <c r="C8597" s="774" t="s">
        <v>7728</v>
      </c>
      <c r="D8597" s="774" t="s">
        <v>7723</v>
      </c>
      <c r="E8597" s="718">
        <v>1032.8</v>
      </c>
    </row>
    <row r="8598" spans="1:5">
      <c r="A8598" s="774">
        <v>733</v>
      </c>
      <c r="B8598" s="774" t="s">
        <v>8344</v>
      </c>
      <c r="C8598" s="774" t="s">
        <v>7728</v>
      </c>
      <c r="D8598" s="774" t="s">
        <v>7723</v>
      </c>
      <c r="E8598" s="718">
        <v>1130.79</v>
      </c>
    </row>
    <row r="8599" spans="1:5">
      <c r="A8599" s="774">
        <v>732</v>
      </c>
      <c r="B8599" s="774" t="s">
        <v>8345</v>
      </c>
      <c r="C8599" s="774" t="s">
        <v>7728</v>
      </c>
      <c r="D8599" s="774" t="s">
        <v>7723</v>
      </c>
      <c r="E8599" s="718">
        <v>1115.5899999999999</v>
      </c>
    </row>
    <row r="8600" spans="1:5">
      <c r="A8600" s="774">
        <v>737</v>
      </c>
      <c r="B8600" s="774" t="s">
        <v>8346</v>
      </c>
      <c r="C8600" s="774" t="s">
        <v>7728</v>
      </c>
      <c r="D8600" s="774" t="s">
        <v>7723</v>
      </c>
      <c r="E8600" s="718">
        <v>6255.89</v>
      </c>
    </row>
    <row r="8601" spans="1:5">
      <c r="A8601" s="774">
        <v>738</v>
      </c>
      <c r="B8601" s="774" t="s">
        <v>8347</v>
      </c>
      <c r="C8601" s="774" t="s">
        <v>7728</v>
      </c>
      <c r="D8601" s="774" t="s">
        <v>7723</v>
      </c>
      <c r="E8601" s="718">
        <v>2900.81</v>
      </c>
    </row>
    <row r="8602" spans="1:5">
      <c r="A8602" s="774">
        <v>740</v>
      </c>
      <c r="B8602" s="774" t="s">
        <v>8348</v>
      </c>
      <c r="C8602" s="774" t="s">
        <v>7728</v>
      </c>
      <c r="D8602" s="774" t="s">
        <v>7723</v>
      </c>
      <c r="E8602" s="718">
        <v>5885.14</v>
      </c>
    </row>
    <row r="8603" spans="1:5">
      <c r="A8603" s="774">
        <v>734</v>
      </c>
      <c r="B8603" s="774" t="s">
        <v>8349</v>
      </c>
      <c r="C8603" s="774" t="s">
        <v>7728</v>
      </c>
      <c r="D8603" s="774" t="s">
        <v>7723</v>
      </c>
      <c r="E8603" s="718">
        <v>1195.9100000000001</v>
      </c>
    </row>
    <row r="8604" spans="1:5">
      <c r="A8604" s="774">
        <v>39008</v>
      </c>
      <c r="B8604" s="774" t="s">
        <v>8350</v>
      </c>
      <c r="C8604" s="774" t="s">
        <v>7728</v>
      </c>
      <c r="D8604" s="774" t="s">
        <v>7723</v>
      </c>
      <c r="E8604" s="718">
        <v>48151.7</v>
      </c>
    </row>
    <row r="8605" spans="1:5">
      <c r="A8605" s="774">
        <v>39009</v>
      </c>
      <c r="B8605" s="774" t="s">
        <v>8351</v>
      </c>
      <c r="C8605" s="774" t="s">
        <v>7728</v>
      </c>
      <c r="D8605" s="774" t="s">
        <v>7723</v>
      </c>
      <c r="E8605" s="718">
        <v>51588.58</v>
      </c>
    </row>
    <row r="8606" spans="1:5">
      <c r="A8606" s="774">
        <v>10587</v>
      </c>
      <c r="B8606" s="774" t="s">
        <v>8352</v>
      </c>
      <c r="C8606" s="774" t="s">
        <v>7728</v>
      </c>
      <c r="D8606" s="774" t="s">
        <v>7723</v>
      </c>
      <c r="E8606" s="718">
        <v>3269.75</v>
      </c>
    </row>
    <row r="8607" spans="1:5">
      <c r="A8607" s="774">
        <v>759</v>
      </c>
      <c r="B8607" s="774" t="s">
        <v>8353</v>
      </c>
      <c r="C8607" s="774" t="s">
        <v>7728</v>
      </c>
      <c r="D8607" s="774" t="s">
        <v>7723</v>
      </c>
      <c r="E8607" s="718">
        <v>4701.25</v>
      </c>
    </row>
    <row r="8608" spans="1:5">
      <c r="A8608" s="774">
        <v>761</v>
      </c>
      <c r="B8608" s="774" t="s">
        <v>8354</v>
      </c>
      <c r="C8608" s="774" t="s">
        <v>7728</v>
      </c>
      <c r="D8608" s="774" t="s">
        <v>7723</v>
      </c>
      <c r="E8608" s="718">
        <v>7969.01</v>
      </c>
    </row>
    <row r="8609" spans="1:5">
      <c r="A8609" s="774">
        <v>750</v>
      </c>
      <c r="B8609" s="774" t="s">
        <v>8355</v>
      </c>
      <c r="C8609" s="774" t="s">
        <v>7728</v>
      </c>
      <c r="D8609" s="774" t="s">
        <v>7723</v>
      </c>
      <c r="E8609" s="718">
        <v>7565.94</v>
      </c>
    </row>
    <row r="8610" spans="1:5">
      <c r="A8610" s="774">
        <v>755</v>
      </c>
      <c r="B8610" s="774" t="s">
        <v>8356</v>
      </c>
      <c r="C8610" s="774" t="s">
        <v>7728</v>
      </c>
      <c r="D8610" s="774" t="s">
        <v>7723</v>
      </c>
      <c r="E8610" s="718">
        <v>31046.959999999999</v>
      </c>
    </row>
    <row r="8611" spans="1:5">
      <c r="A8611" s="774">
        <v>749</v>
      </c>
      <c r="B8611" s="774" t="s">
        <v>8357</v>
      </c>
      <c r="C8611" s="774" t="s">
        <v>7728</v>
      </c>
      <c r="D8611" s="774" t="s">
        <v>7723</v>
      </c>
      <c r="E8611" s="718">
        <v>11418.5</v>
      </c>
    </row>
    <row r="8612" spans="1:5">
      <c r="A8612" s="774">
        <v>756</v>
      </c>
      <c r="B8612" s="774" t="s">
        <v>8358</v>
      </c>
      <c r="C8612" s="774" t="s">
        <v>7728</v>
      </c>
      <c r="D8612" s="774" t="s">
        <v>7723</v>
      </c>
      <c r="E8612" s="718">
        <v>33860.870000000003</v>
      </c>
    </row>
    <row r="8613" spans="1:5">
      <c r="A8613" s="774">
        <v>757</v>
      </c>
      <c r="B8613" s="774" t="s">
        <v>8359</v>
      </c>
      <c r="C8613" s="774" t="s">
        <v>7728</v>
      </c>
      <c r="D8613" s="774" t="s">
        <v>7723</v>
      </c>
      <c r="E8613" s="718">
        <v>15375</v>
      </c>
    </row>
    <row r="8614" spans="1:5">
      <c r="A8614" s="774">
        <v>10588</v>
      </c>
      <c r="B8614" s="774" t="s">
        <v>8360</v>
      </c>
      <c r="C8614" s="774" t="s">
        <v>7728</v>
      </c>
      <c r="D8614" s="774" t="s">
        <v>7723</v>
      </c>
      <c r="E8614" s="718">
        <v>3394.41</v>
      </c>
    </row>
    <row r="8615" spans="1:5">
      <c r="A8615" s="774">
        <v>10592</v>
      </c>
      <c r="B8615" s="774" t="s">
        <v>8361</v>
      </c>
      <c r="C8615" s="774" t="s">
        <v>7728</v>
      </c>
      <c r="D8615" s="774" t="s">
        <v>7726</v>
      </c>
      <c r="E8615" s="718">
        <v>4100</v>
      </c>
    </row>
    <row r="8616" spans="1:5">
      <c r="A8616" s="774">
        <v>10589</v>
      </c>
      <c r="B8616" s="774" t="s">
        <v>8362</v>
      </c>
      <c r="C8616" s="774" t="s">
        <v>7728</v>
      </c>
      <c r="D8616" s="774" t="s">
        <v>7723</v>
      </c>
      <c r="E8616" s="718">
        <v>5508.09</v>
      </c>
    </row>
    <row r="8617" spans="1:5">
      <c r="A8617" s="774">
        <v>760</v>
      </c>
      <c r="B8617" s="774" t="s">
        <v>8363</v>
      </c>
      <c r="C8617" s="774" t="s">
        <v>7728</v>
      </c>
      <c r="D8617" s="774" t="s">
        <v>7723</v>
      </c>
      <c r="E8617" s="718">
        <v>30750</v>
      </c>
    </row>
    <row r="8618" spans="1:5">
      <c r="A8618" s="774">
        <v>751</v>
      </c>
      <c r="B8618" s="774" t="s">
        <v>8364</v>
      </c>
      <c r="C8618" s="774" t="s">
        <v>7728</v>
      </c>
      <c r="D8618" s="774" t="s">
        <v>7723</v>
      </c>
      <c r="E8618" s="718">
        <v>4843.12</v>
      </c>
    </row>
    <row r="8619" spans="1:5">
      <c r="A8619" s="774">
        <v>754</v>
      </c>
      <c r="B8619" s="774" t="s">
        <v>8365</v>
      </c>
      <c r="C8619" s="774" t="s">
        <v>7728</v>
      </c>
      <c r="D8619" s="774" t="s">
        <v>7723</v>
      </c>
      <c r="E8619" s="718">
        <v>7687.5</v>
      </c>
    </row>
    <row r="8620" spans="1:5">
      <c r="A8620" s="774">
        <v>14013</v>
      </c>
      <c r="B8620" s="774" t="s">
        <v>8366</v>
      </c>
      <c r="C8620" s="774" t="s">
        <v>7728</v>
      </c>
      <c r="D8620" s="774" t="s">
        <v>7723</v>
      </c>
      <c r="E8620" s="718">
        <v>169047.69</v>
      </c>
    </row>
    <row r="8621" spans="1:5">
      <c r="A8621" s="774">
        <v>39917</v>
      </c>
      <c r="B8621" s="774" t="s">
        <v>8367</v>
      </c>
      <c r="C8621" s="774" t="s">
        <v>7728</v>
      </c>
      <c r="D8621" s="774" t="s">
        <v>7723</v>
      </c>
      <c r="E8621" s="718">
        <v>73964.490000000005</v>
      </c>
    </row>
    <row r="8622" spans="1:5">
      <c r="A8622" s="774">
        <v>38167</v>
      </c>
      <c r="B8622" s="774" t="s">
        <v>8368</v>
      </c>
      <c r="C8622" s="774" t="s">
        <v>8219</v>
      </c>
      <c r="D8622" s="774" t="s">
        <v>7723</v>
      </c>
      <c r="E8622" s="717">
        <v>21.11</v>
      </c>
    </row>
    <row r="8623" spans="1:5">
      <c r="A8623" s="774">
        <v>36145</v>
      </c>
      <c r="B8623" s="774" t="s">
        <v>8369</v>
      </c>
      <c r="C8623" s="774" t="s">
        <v>8219</v>
      </c>
      <c r="D8623" s="774" t="s">
        <v>7723</v>
      </c>
      <c r="E8623" s="717">
        <v>34.56</v>
      </c>
    </row>
    <row r="8624" spans="1:5">
      <c r="A8624" s="774">
        <v>12893</v>
      </c>
      <c r="B8624" s="774" t="s">
        <v>8370</v>
      </c>
      <c r="C8624" s="774" t="s">
        <v>8219</v>
      </c>
      <c r="D8624" s="774" t="s">
        <v>7723</v>
      </c>
      <c r="E8624" s="717">
        <v>57.6</v>
      </c>
    </row>
    <row r="8625" spans="1:5">
      <c r="A8625" s="774">
        <v>11685</v>
      </c>
      <c r="B8625" s="774" t="s">
        <v>8371</v>
      </c>
      <c r="C8625" s="774" t="s">
        <v>7728</v>
      </c>
      <c r="D8625" s="774" t="s">
        <v>7723</v>
      </c>
      <c r="E8625" s="717">
        <v>23.94</v>
      </c>
    </row>
    <row r="8626" spans="1:5">
      <c r="A8626" s="774">
        <v>11679</v>
      </c>
      <c r="B8626" s="774" t="s">
        <v>8372</v>
      </c>
      <c r="C8626" s="774" t="s">
        <v>7728</v>
      </c>
      <c r="D8626" s="774" t="s">
        <v>7723</v>
      </c>
      <c r="E8626" s="717">
        <v>9.1</v>
      </c>
    </row>
    <row r="8627" spans="1:5">
      <c r="A8627" s="774">
        <v>11680</v>
      </c>
      <c r="B8627" s="774" t="s">
        <v>8373</v>
      </c>
      <c r="C8627" s="774" t="s">
        <v>7728</v>
      </c>
      <c r="D8627" s="774" t="s">
        <v>7723</v>
      </c>
      <c r="E8627" s="717">
        <v>7.5</v>
      </c>
    </row>
    <row r="8628" spans="1:5">
      <c r="A8628" s="774">
        <v>2512</v>
      </c>
      <c r="B8628" s="774" t="s">
        <v>8374</v>
      </c>
      <c r="C8628" s="774" t="s">
        <v>7728</v>
      </c>
      <c r="D8628" s="774" t="s">
        <v>7737</v>
      </c>
      <c r="E8628" s="717">
        <v>22.86</v>
      </c>
    </row>
    <row r="8629" spans="1:5">
      <c r="A8629" s="774">
        <v>4374</v>
      </c>
      <c r="B8629" s="774" t="s">
        <v>8375</v>
      </c>
      <c r="C8629" s="774" t="s">
        <v>7728</v>
      </c>
      <c r="D8629" s="774" t="s">
        <v>7723</v>
      </c>
      <c r="E8629" s="717">
        <v>0.59</v>
      </c>
    </row>
    <row r="8630" spans="1:5">
      <c r="A8630" s="774">
        <v>7568</v>
      </c>
      <c r="B8630" s="774" t="s">
        <v>8376</v>
      </c>
      <c r="C8630" s="774" t="s">
        <v>7728</v>
      </c>
      <c r="D8630" s="774" t="s">
        <v>7723</v>
      </c>
      <c r="E8630" s="717">
        <v>0.98</v>
      </c>
    </row>
    <row r="8631" spans="1:5">
      <c r="A8631" s="774">
        <v>7584</v>
      </c>
      <c r="B8631" s="774" t="s">
        <v>8377</v>
      </c>
      <c r="C8631" s="774" t="s">
        <v>7728</v>
      </c>
      <c r="D8631" s="774" t="s">
        <v>7723</v>
      </c>
      <c r="E8631" s="717">
        <v>1.49</v>
      </c>
    </row>
    <row r="8632" spans="1:5">
      <c r="A8632" s="774">
        <v>11945</v>
      </c>
      <c r="B8632" s="774" t="s">
        <v>8378</v>
      </c>
      <c r="C8632" s="774" t="s">
        <v>7728</v>
      </c>
      <c r="D8632" s="774" t="s">
        <v>7723</v>
      </c>
      <c r="E8632" s="717">
        <v>0.09</v>
      </c>
    </row>
    <row r="8633" spans="1:5">
      <c r="A8633" s="774">
        <v>11946</v>
      </c>
      <c r="B8633" s="774" t="s">
        <v>8379</v>
      </c>
      <c r="C8633" s="774" t="s">
        <v>7728</v>
      </c>
      <c r="D8633" s="774" t="s">
        <v>7723</v>
      </c>
      <c r="E8633" s="717">
        <v>0.11</v>
      </c>
    </row>
    <row r="8634" spans="1:5">
      <c r="A8634" s="774">
        <v>4375</v>
      </c>
      <c r="B8634" s="774" t="s">
        <v>8380</v>
      </c>
      <c r="C8634" s="774" t="s">
        <v>7728</v>
      </c>
      <c r="D8634" s="774" t="s">
        <v>7726</v>
      </c>
      <c r="E8634" s="717">
        <v>0.16</v>
      </c>
    </row>
    <row r="8635" spans="1:5">
      <c r="A8635" s="774">
        <v>11950</v>
      </c>
      <c r="B8635" s="774" t="s">
        <v>8381</v>
      </c>
      <c r="C8635" s="774" t="s">
        <v>7728</v>
      </c>
      <c r="D8635" s="774" t="s">
        <v>7723</v>
      </c>
      <c r="E8635" s="717">
        <v>0.33</v>
      </c>
    </row>
    <row r="8636" spans="1:5">
      <c r="A8636" s="774">
        <v>4376</v>
      </c>
      <c r="B8636" s="774" t="s">
        <v>8382</v>
      </c>
      <c r="C8636" s="774" t="s">
        <v>7728</v>
      </c>
      <c r="D8636" s="774" t="s">
        <v>7723</v>
      </c>
      <c r="E8636" s="717">
        <v>0.31</v>
      </c>
    </row>
    <row r="8637" spans="1:5">
      <c r="A8637" s="774">
        <v>7583</v>
      </c>
      <c r="B8637" s="774" t="s">
        <v>8383</v>
      </c>
      <c r="C8637" s="774" t="s">
        <v>7728</v>
      </c>
      <c r="D8637" s="774" t="s">
        <v>7723</v>
      </c>
      <c r="E8637" s="717">
        <v>0.67</v>
      </c>
    </row>
    <row r="8638" spans="1:5">
      <c r="A8638" s="774">
        <v>4350</v>
      </c>
      <c r="B8638" s="774" t="s">
        <v>8384</v>
      </c>
      <c r="C8638" s="774" t="s">
        <v>7728</v>
      </c>
      <c r="D8638" s="774" t="s">
        <v>7723</v>
      </c>
      <c r="E8638" s="717">
        <v>0.56999999999999995</v>
      </c>
    </row>
    <row r="8639" spans="1:5">
      <c r="A8639" s="774">
        <v>39886</v>
      </c>
      <c r="B8639" s="774" t="s">
        <v>8385</v>
      </c>
      <c r="C8639" s="774" t="s">
        <v>7728</v>
      </c>
      <c r="D8639" s="774" t="s">
        <v>7737</v>
      </c>
      <c r="E8639" s="717">
        <v>4.16</v>
      </c>
    </row>
    <row r="8640" spans="1:5">
      <c r="A8640" s="774">
        <v>39887</v>
      </c>
      <c r="B8640" s="774" t="s">
        <v>8386</v>
      </c>
      <c r="C8640" s="774" t="s">
        <v>7728</v>
      </c>
      <c r="D8640" s="774" t="s">
        <v>7737</v>
      </c>
      <c r="E8640" s="717">
        <v>6.25</v>
      </c>
    </row>
    <row r="8641" spans="1:5">
      <c r="A8641" s="774">
        <v>39888</v>
      </c>
      <c r="B8641" s="774" t="s">
        <v>8387</v>
      </c>
      <c r="C8641" s="774" t="s">
        <v>7728</v>
      </c>
      <c r="D8641" s="774" t="s">
        <v>7737</v>
      </c>
      <c r="E8641" s="717">
        <v>14.29</v>
      </c>
    </row>
    <row r="8642" spans="1:5">
      <c r="A8642" s="774">
        <v>39890</v>
      </c>
      <c r="B8642" s="774" t="s">
        <v>8388</v>
      </c>
      <c r="C8642" s="774" t="s">
        <v>7728</v>
      </c>
      <c r="D8642" s="774" t="s">
        <v>7737</v>
      </c>
      <c r="E8642" s="717">
        <v>24.39</v>
      </c>
    </row>
    <row r="8643" spans="1:5">
      <c r="A8643" s="774">
        <v>39891</v>
      </c>
      <c r="B8643" s="774" t="s">
        <v>8389</v>
      </c>
      <c r="C8643" s="774" t="s">
        <v>7728</v>
      </c>
      <c r="D8643" s="774" t="s">
        <v>7737</v>
      </c>
      <c r="E8643" s="717">
        <v>34.39</v>
      </c>
    </row>
    <row r="8644" spans="1:5">
      <c r="A8644" s="774">
        <v>39892</v>
      </c>
      <c r="B8644" s="774" t="s">
        <v>8390</v>
      </c>
      <c r="C8644" s="774" t="s">
        <v>7728</v>
      </c>
      <c r="D8644" s="774" t="s">
        <v>7737</v>
      </c>
      <c r="E8644" s="717">
        <v>107.19</v>
      </c>
    </row>
    <row r="8645" spans="1:5">
      <c r="A8645" s="774">
        <v>790</v>
      </c>
      <c r="B8645" s="774" t="s">
        <v>8391</v>
      </c>
      <c r="C8645" s="774" t="s">
        <v>7728</v>
      </c>
      <c r="D8645" s="774" t="s">
        <v>7723</v>
      </c>
      <c r="E8645" s="717">
        <v>11.58</v>
      </c>
    </row>
    <row r="8646" spans="1:5">
      <c r="A8646" s="774">
        <v>766</v>
      </c>
      <c r="B8646" s="774" t="s">
        <v>8392</v>
      </c>
      <c r="C8646" s="774" t="s">
        <v>7728</v>
      </c>
      <c r="D8646" s="774" t="s">
        <v>7723</v>
      </c>
      <c r="E8646" s="717">
        <v>11.58</v>
      </c>
    </row>
    <row r="8647" spans="1:5">
      <c r="A8647" s="774">
        <v>791</v>
      </c>
      <c r="B8647" s="774" t="s">
        <v>8393</v>
      </c>
      <c r="C8647" s="774" t="s">
        <v>7728</v>
      </c>
      <c r="D8647" s="774" t="s">
        <v>7723</v>
      </c>
      <c r="E8647" s="717">
        <v>11.58</v>
      </c>
    </row>
    <row r="8648" spans="1:5">
      <c r="A8648" s="774">
        <v>767</v>
      </c>
      <c r="B8648" s="774" t="s">
        <v>8394</v>
      </c>
      <c r="C8648" s="774" t="s">
        <v>7728</v>
      </c>
      <c r="D8648" s="774" t="s">
        <v>7723</v>
      </c>
      <c r="E8648" s="717">
        <v>11.58</v>
      </c>
    </row>
    <row r="8649" spans="1:5">
      <c r="A8649" s="774">
        <v>768</v>
      </c>
      <c r="B8649" s="774" t="s">
        <v>8395</v>
      </c>
      <c r="C8649" s="774" t="s">
        <v>7728</v>
      </c>
      <c r="D8649" s="774" t="s">
        <v>7723</v>
      </c>
      <c r="E8649" s="717">
        <v>9.1</v>
      </c>
    </row>
    <row r="8650" spans="1:5">
      <c r="A8650" s="774">
        <v>789</v>
      </c>
      <c r="B8650" s="774" t="s">
        <v>8396</v>
      </c>
      <c r="C8650" s="774" t="s">
        <v>7728</v>
      </c>
      <c r="D8650" s="774" t="s">
        <v>7723</v>
      </c>
      <c r="E8650" s="717">
        <v>8.9</v>
      </c>
    </row>
    <row r="8651" spans="1:5">
      <c r="A8651" s="774">
        <v>769</v>
      </c>
      <c r="B8651" s="774" t="s">
        <v>8397</v>
      </c>
      <c r="C8651" s="774" t="s">
        <v>7728</v>
      </c>
      <c r="D8651" s="774" t="s">
        <v>7723</v>
      </c>
      <c r="E8651" s="717">
        <v>9.1</v>
      </c>
    </row>
    <row r="8652" spans="1:5">
      <c r="A8652" s="774">
        <v>770</v>
      </c>
      <c r="B8652" s="774" t="s">
        <v>8398</v>
      </c>
      <c r="C8652" s="774" t="s">
        <v>7728</v>
      </c>
      <c r="D8652" s="774" t="s">
        <v>7723</v>
      </c>
      <c r="E8652" s="717">
        <v>3.21</v>
      </c>
    </row>
    <row r="8653" spans="1:5">
      <c r="A8653" s="774">
        <v>12394</v>
      </c>
      <c r="B8653" s="774" t="s">
        <v>8399</v>
      </c>
      <c r="C8653" s="774" t="s">
        <v>7728</v>
      </c>
      <c r="D8653" s="774" t="s">
        <v>7723</v>
      </c>
      <c r="E8653" s="717">
        <v>3.21</v>
      </c>
    </row>
    <row r="8654" spans="1:5">
      <c r="A8654" s="774">
        <v>764</v>
      </c>
      <c r="B8654" s="774" t="s">
        <v>8400</v>
      </c>
      <c r="C8654" s="774" t="s">
        <v>7728</v>
      </c>
      <c r="D8654" s="774" t="s">
        <v>7726</v>
      </c>
      <c r="E8654" s="717">
        <v>5.6</v>
      </c>
    </row>
    <row r="8655" spans="1:5">
      <c r="A8655" s="774">
        <v>765</v>
      </c>
      <c r="B8655" s="774" t="s">
        <v>8401</v>
      </c>
      <c r="C8655" s="774" t="s">
        <v>7728</v>
      </c>
      <c r="D8655" s="774" t="s">
        <v>7723</v>
      </c>
      <c r="E8655" s="717">
        <v>5.6</v>
      </c>
    </row>
    <row r="8656" spans="1:5">
      <c r="A8656" s="774">
        <v>787</v>
      </c>
      <c r="B8656" s="774" t="s">
        <v>8402</v>
      </c>
      <c r="C8656" s="774" t="s">
        <v>7728</v>
      </c>
      <c r="D8656" s="774" t="s">
        <v>7723</v>
      </c>
      <c r="E8656" s="717">
        <v>25.01</v>
      </c>
    </row>
    <row r="8657" spans="1:5">
      <c r="A8657" s="774">
        <v>774</v>
      </c>
      <c r="B8657" s="774" t="s">
        <v>8403</v>
      </c>
      <c r="C8657" s="774" t="s">
        <v>7728</v>
      </c>
      <c r="D8657" s="774" t="s">
        <v>7723</v>
      </c>
      <c r="E8657" s="717">
        <v>25.01</v>
      </c>
    </row>
    <row r="8658" spans="1:5">
      <c r="A8658" s="774">
        <v>773</v>
      </c>
      <c r="B8658" s="774" t="s">
        <v>8404</v>
      </c>
      <c r="C8658" s="774" t="s">
        <v>7728</v>
      </c>
      <c r="D8658" s="774" t="s">
        <v>7723</v>
      </c>
      <c r="E8658" s="717">
        <v>25.01</v>
      </c>
    </row>
    <row r="8659" spans="1:5">
      <c r="A8659" s="774">
        <v>775</v>
      </c>
      <c r="B8659" s="774" t="s">
        <v>8405</v>
      </c>
      <c r="C8659" s="774" t="s">
        <v>7728</v>
      </c>
      <c r="D8659" s="774" t="s">
        <v>7723</v>
      </c>
      <c r="E8659" s="717">
        <v>25.01</v>
      </c>
    </row>
    <row r="8660" spans="1:5">
      <c r="A8660" s="774">
        <v>788</v>
      </c>
      <c r="B8660" s="774" t="s">
        <v>8406</v>
      </c>
      <c r="C8660" s="774" t="s">
        <v>7728</v>
      </c>
      <c r="D8660" s="774" t="s">
        <v>7723</v>
      </c>
      <c r="E8660" s="717">
        <v>15.54</v>
      </c>
    </row>
    <row r="8661" spans="1:5">
      <c r="A8661" s="774">
        <v>772</v>
      </c>
      <c r="B8661" s="774" t="s">
        <v>8407</v>
      </c>
      <c r="C8661" s="774" t="s">
        <v>7728</v>
      </c>
      <c r="D8661" s="774" t="s">
        <v>7723</v>
      </c>
      <c r="E8661" s="717">
        <v>15.54</v>
      </c>
    </row>
    <row r="8662" spans="1:5">
      <c r="A8662" s="774">
        <v>771</v>
      </c>
      <c r="B8662" s="774" t="s">
        <v>8408</v>
      </c>
      <c r="C8662" s="774" t="s">
        <v>7728</v>
      </c>
      <c r="D8662" s="774" t="s">
        <v>7723</v>
      </c>
      <c r="E8662" s="717">
        <v>15.54</v>
      </c>
    </row>
    <row r="8663" spans="1:5">
      <c r="A8663" s="774">
        <v>779</v>
      </c>
      <c r="B8663" s="774" t="s">
        <v>8409</v>
      </c>
      <c r="C8663" s="774" t="s">
        <v>7728</v>
      </c>
      <c r="D8663" s="774" t="s">
        <v>7723</v>
      </c>
      <c r="E8663" s="717">
        <v>3.86</v>
      </c>
    </row>
    <row r="8664" spans="1:5">
      <c r="A8664" s="774">
        <v>776</v>
      </c>
      <c r="B8664" s="774" t="s">
        <v>8410</v>
      </c>
      <c r="C8664" s="774" t="s">
        <v>7728</v>
      </c>
      <c r="D8664" s="774" t="s">
        <v>7723</v>
      </c>
      <c r="E8664" s="717">
        <v>36.869999999999997</v>
      </c>
    </row>
    <row r="8665" spans="1:5">
      <c r="A8665" s="774">
        <v>777</v>
      </c>
      <c r="B8665" s="774" t="s">
        <v>8411</v>
      </c>
      <c r="C8665" s="774" t="s">
        <v>7728</v>
      </c>
      <c r="D8665" s="774" t="s">
        <v>7723</v>
      </c>
      <c r="E8665" s="717">
        <v>35.85</v>
      </c>
    </row>
    <row r="8666" spans="1:5">
      <c r="A8666" s="774">
        <v>780</v>
      </c>
      <c r="B8666" s="774" t="s">
        <v>8412</v>
      </c>
      <c r="C8666" s="774" t="s">
        <v>7728</v>
      </c>
      <c r="D8666" s="774" t="s">
        <v>7723</v>
      </c>
      <c r="E8666" s="717">
        <v>36.020000000000003</v>
      </c>
    </row>
    <row r="8667" spans="1:5">
      <c r="A8667" s="774">
        <v>778</v>
      </c>
      <c r="B8667" s="774" t="s">
        <v>8413</v>
      </c>
      <c r="C8667" s="774" t="s">
        <v>7728</v>
      </c>
      <c r="D8667" s="774" t="s">
        <v>7723</v>
      </c>
      <c r="E8667" s="717">
        <v>36.869999999999997</v>
      </c>
    </row>
    <row r="8668" spans="1:5">
      <c r="A8668" s="774">
        <v>781</v>
      </c>
      <c r="B8668" s="774" t="s">
        <v>8414</v>
      </c>
      <c r="C8668" s="774" t="s">
        <v>7728</v>
      </c>
      <c r="D8668" s="774" t="s">
        <v>7723</v>
      </c>
      <c r="E8668" s="717">
        <v>68.13</v>
      </c>
    </row>
    <row r="8669" spans="1:5">
      <c r="A8669" s="774">
        <v>786</v>
      </c>
      <c r="B8669" s="774" t="s">
        <v>8415</v>
      </c>
      <c r="C8669" s="774" t="s">
        <v>7728</v>
      </c>
      <c r="D8669" s="774" t="s">
        <v>7723</v>
      </c>
      <c r="E8669" s="717">
        <v>68.13</v>
      </c>
    </row>
    <row r="8670" spans="1:5">
      <c r="A8670" s="774">
        <v>782</v>
      </c>
      <c r="B8670" s="774" t="s">
        <v>8416</v>
      </c>
      <c r="C8670" s="774" t="s">
        <v>7728</v>
      </c>
      <c r="D8670" s="774" t="s">
        <v>7723</v>
      </c>
      <c r="E8670" s="717">
        <v>68.13</v>
      </c>
    </row>
    <row r="8671" spans="1:5">
      <c r="A8671" s="774">
        <v>783</v>
      </c>
      <c r="B8671" s="774" t="s">
        <v>8417</v>
      </c>
      <c r="C8671" s="774" t="s">
        <v>7728</v>
      </c>
      <c r="D8671" s="774" t="s">
        <v>7723</v>
      </c>
      <c r="E8671" s="717">
        <v>186.47</v>
      </c>
    </row>
    <row r="8672" spans="1:5">
      <c r="A8672" s="774">
        <v>785</v>
      </c>
      <c r="B8672" s="774" t="s">
        <v>8418</v>
      </c>
      <c r="C8672" s="774" t="s">
        <v>7728</v>
      </c>
      <c r="D8672" s="774" t="s">
        <v>7723</v>
      </c>
      <c r="E8672" s="717">
        <v>197.02</v>
      </c>
    </row>
    <row r="8673" spans="1:5">
      <c r="A8673" s="774">
        <v>784</v>
      </c>
      <c r="B8673" s="774" t="s">
        <v>8419</v>
      </c>
      <c r="C8673" s="774" t="s">
        <v>7728</v>
      </c>
      <c r="D8673" s="774" t="s">
        <v>7723</v>
      </c>
      <c r="E8673" s="717">
        <v>211.36</v>
      </c>
    </row>
    <row r="8674" spans="1:5">
      <c r="A8674" s="774">
        <v>831</v>
      </c>
      <c r="B8674" s="774" t="s">
        <v>8420</v>
      </c>
      <c r="C8674" s="774" t="s">
        <v>7728</v>
      </c>
      <c r="D8674" s="774" t="s">
        <v>7723</v>
      </c>
      <c r="E8674" s="717">
        <v>78.569999999999993</v>
      </c>
    </row>
    <row r="8675" spans="1:5">
      <c r="A8675" s="774">
        <v>828</v>
      </c>
      <c r="B8675" s="774" t="s">
        <v>8421</v>
      </c>
      <c r="C8675" s="774" t="s">
        <v>7728</v>
      </c>
      <c r="D8675" s="774" t="s">
        <v>7723</v>
      </c>
      <c r="E8675" s="717">
        <v>0.45</v>
      </c>
    </row>
    <row r="8676" spans="1:5">
      <c r="A8676" s="774">
        <v>829</v>
      </c>
      <c r="B8676" s="774" t="s">
        <v>8422</v>
      </c>
      <c r="C8676" s="774" t="s">
        <v>7728</v>
      </c>
      <c r="D8676" s="774" t="s">
        <v>7723</v>
      </c>
      <c r="E8676" s="717">
        <v>0.95</v>
      </c>
    </row>
    <row r="8677" spans="1:5">
      <c r="A8677" s="774">
        <v>812</v>
      </c>
      <c r="B8677" s="774" t="s">
        <v>8423</v>
      </c>
      <c r="C8677" s="774" t="s">
        <v>7728</v>
      </c>
      <c r="D8677" s="774" t="s">
        <v>7723</v>
      </c>
      <c r="E8677" s="717">
        <v>2.06</v>
      </c>
    </row>
    <row r="8678" spans="1:5">
      <c r="A8678" s="774">
        <v>819</v>
      </c>
      <c r="B8678" s="774" t="s">
        <v>8424</v>
      </c>
      <c r="C8678" s="774" t="s">
        <v>7728</v>
      </c>
      <c r="D8678" s="774" t="s">
        <v>7723</v>
      </c>
      <c r="E8678" s="717">
        <v>3.39</v>
      </c>
    </row>
    <row r="8679" spans="1:5">
      <c r="A8679" s="774">
        <v>818</v>
      </c>
      <c r="B8679" s="774" t="s">
        <v>8425</v>
      </c>
      <c r="C8679" s="774" t="s">
        <v>7728</v>
      </c>
      <c r="D8679" s="774" t="s">
        <v>7723</v>
      </c>
      <c r="E8679" s="717">
        <v>5.7</v>
      </c>
    </row>
    <row r="8680" spans="1:5">
      <c r="A8680" s="774">
        <v>823</v>
      </c>
      <c r="B8680" s="774" t="s">
        <v>8426</v>
      </c>
      <c r="C8680" s="774" t="s">
        <v>7728</v>
      </c>
      <c r="D8680" s="774" t="s">
        <v>7723</v>
      </c>
      <c r="E8680" s="717">
        <v>17.190000000000001</v>
      </c>
    </row>
    <row r="8681" spans="1:5">
      <c r="A8681" s="774">
        <v>830</v>
      </c>
      <c r="B8681" s="774" t="s">
        <v>8427</v>
      </c>
      <c r="C8681" s="774" t="s">
        <v>7728</v>
      </c>
      <c r="D8681" s="774" t="s">
        <v>7723</v>
      </c>
      <c r="E8681" s="717">
        <v>14.16</v>
      </c>
    </row>
    <row r="8682" spans="1:5">
      <c r="A8682" s="774">
        <v>826</v>
      </c>
      <c r="B8682" s="774" t="s">
        <v>8428</v>
      </c>
      <c r="C8682" s="774" t="s">
        <v>7728</v>
      </c>
      <c r="D8682" s="774" t="s">
        <v>7723</v>
      </c>
      <c r="E8682" s="717">
        <v>44.06</v>
      </c>
    </row>
    <row r="8683" spans="1:5">
      <c r="A8683" s="774">
        <v>827</v>
      </c>
      <c r="B8683" s="774" t="s">
        <v>8429</v>
      </c>
      <c r="C8683" s="774" t="s">
        <v>7728</v>
      </c>
      <c r="D8683" s="774" t="s">
        <v>7723</v>
      </c>
      <c r="E8683" s="717">
        <v>37.229999999999997</v>
      </c>
    </row>
    <row r="8684" spans="1:5">
      <c r="A8684" s="774">
        <v>832</v>
      </c>
      <c r="B8684" s="774" t="s">
        <v>8430</v>
      </c>
      <c r="C8684" s="774" t="s">
        <v>7728</v>
      </c>
      <c r="D8684" s="774" t="s">
        <v>7723</v>
      </c>
      <c r="E8684" s="717">
        <v>2.57</v>
      </c>
    </row>
    <row r="8685" spans="1:5">
      <c r="A8685" s="774">
        <v>833</v>
      </c>
      <c r="B8685" s="774" t="s">
        <v>8431</v>
      </c>
      <c r="C8685" s="774" t="s">
        <v>7728</v>
      </c>
      <c r="D8685" s="774" t="s">
        <v>7723</v>
      </c>
      <c r="E8685" s="717">
        <v>3.65</v>
      </c>
    </row>
    <row r="8686" spans="1:5">
      <c r="A8686" s="774">
        <v>834</v>
      </c>
      <c r="B8686" s="774" t="s">
        <v>8432</v>
      </c>
      <c r="C8686" s="774" t="s">
        <v>7728</v>
      </c>
      <c r="D8686" s="774" t="s">
        <v>7723</v>
      </c>
      <c r="E8686" s="717">
        <v>4</v>
      </c>
    </row>
    <row r="8687" spans="1:5">
      <c r="A8687" s="774">
        <v>825</v>
      </c>
      <c r="B8687" s="774" t="s">
        <v>8433</v>
      </c>
      <c r="C8687" s="774" t="s">
        <v>7728</v>
      </c>
      <c r="D8687" s="774" t="s">
        <v>7723</v>
      </c>
      <c r="E8687" s="717">
        <v>4.47</v>
      </c>
    </row>
    <row r="8688" spans="1:5">
      <c r="A8688" s="774">
        <v>813</v>
      </c>
      <c r="B8688" s="774" t="s">
        <v>8434</v>
      </c>
      <c r="C8688" s="774" t="s">
        <v>7728</v>
      </c>
      <c r="D8688" s="774" t="s">
        <v>7723</v>
      </c>
      <c r="E8688" s="717">
        <v>4.3899999999999997</v>
      </c>
    </row>
    <row r="8689" spans="1:5">
      <c r="A8689" s="774">
        <v>820</v>
      </c>
      <c r="B8689" s="774" t="s">
        <v>8435</v>
      </c>
      <c r="C8689" s="774" t="s">
        <v>7728</v>
      </c>
      <c r="D8689" s="774" t="s">
        <v>7723</v>
      </c>
      <c r="E8689" s="717">
        <v>5.57</v>
      </c>
    </row>
    <row r="8690" spans="1:5">
      <c r="A8690" s="774">
        <v>816</v>
      </c>
      <c r="B8690" s="774" t="s">
        <v>8436</v>
      </c>
      <c r="C8690" s="774" t="s">
        <v>7728</v>
      </c>
      <c r="D8690" s="774" t="s">
        <v>7723</v>
      </c>
      <c r="E8690" s="717">
        <v>9.48</v>
      </c>
    </row>
    <row r="8691" spans="1:5">
      <c r="A8691" s="774">
        <v>814</v>
      </c>
      <c r="B8691" s="774" t="s">
        <v>8437</v>
      </c>
      <c r="C8691" s="774" t="s">
        <v>7728</v>
      </c>
      <c r="D8691" s="774" t="s">
        <v>7723</v>
      </c>
      <c r="E8691" s="717">
        <v>11.46</v>
      </c>
    </row>
    <row r="8692" spans="1:5">
      <c r="A8692" s="774">
        <v>815</v>
      </c>
      <c r="B8692" s="774" t="s">
        <v>8438</v>
      </c>
      <c r="C8692" s="774" t="s">
        <v>7728</v>
      </c>
      <c r="D8692" s="774" t="s">
        <v>7723</v>
      </c>
      <c r="E8692" s="717">
        <v>12.38</v>
      </c>
    </row>
    <row r="8693" spans="1:5">
      <c r="A8693" s="774">
        <v>822</v>
      </c>
      <c r="B8693" s="774" t="s">
        <v>8439</v>
      </c>
      <c r="C8693" s="774" t="s">
        <v>7728</v>
      </c>
      <c r="D8693" s="774" t="s">
        <v>7723</v>
      </c>
      <c r="E8693" s="717">
        <v>15.08</v>
      </c>
    </row>
    <row r="8694" spans="1:5">
      <c r="A8694" s="774">
        <v>821</v>
      </c>
      <c r="B8694" s="774" t="s">
        <v>8440</v>
      </c>
      <c r="C8694" s="774" t="s">
        <v>7728</v>
      </c>
      <c r="D8694" s="774" t="s">
        <v>7723</v>
      </c>
      <c r="E8694" s="717">
        <v>17.63</v>
      </c>
    </row>
    <row r="8695" spans="1:5">
      <c r="A8695" s="774">
        <v>817</v>
      </c>
      <c r="B8695" s="774" t="s">
        <v>8441</v>
      </c>
      <c r="C8695" s="774" t="s">
        <v>7728</v>
      </c>
      <c r="D8695" s="774" t="s">
        <v>7723</v>
      </c>
      <c r="E8695" s="717">
        <v>20.96</v>
      </c>
    </row>
    <row r="8696" spans="1:5">
      <c r="A8696" s="774">
        <v>20086</v>
      </c>
      <c r="B8696" s="774" t="s">
        <v>8442</v>
      </c>
      <c r="C8696" s="774" t="s">
        <v>7728</v>
      </c>
      <c r="D8696" s="774" t="s">
        <v>7723</v>
      </c>
      <c r="E8696" s="717">
        <v>2.2000000000000002</v>
      </c>
    </row>
    <row r="8697" spans="1:5">
      <c r="A8697" s="774">
        <v>39191</v>
      </c>
      <c r="B8697" s="774" t="s">
        <v>8443</v>
      </c>
      <c r="C8697" s="774" t="s">
        <v>7728</v>
      </c>
      <c r="D8697" s="774" t="s">
        <v>7723</v>
      </c>
      <c r="E8697" s="717">
        <v>12.23</v>
      </c>
    </row>
    <row r="8698" spans="1:5">
      <c r="A8698" s="774">
        <v>39190</v>
      </c>
      <c r="B8698" s="774" t="s">
        <v>8444</v>
      </c>
      <c r="C8698" s="774" t="s">
        <v>7728</v>
      </c>
      <c r="D8698" s="774" t="s">
        <v>7723</v>
      </c>
      <c r="E8698" s="717">
        <v>12.78</v>
      </c>
    </row>
    <row r="8699" spans="1:5">
      <c r="A8699" s="774">
        <v>39189</v>
      </c>
      <c r="B8699" s="774" t="s">
        <v>8445</v>
      </c>
      <c r="C8699" s="774" t="s">
        <v>7728</v>
      </c>
      <c r="D8699" s="774" t="s">
        <v>7723</v>
      </c>
      <c r="E8699" s="717">
        <v>13.53</v>
      </c>
    </row>
    <row r="8700" spans="1:5">
      <c r="A8700" s="774">
        <v>39186</v>
      </c>
      <c r="B8700" s="774" t="s">
        <v>8446</v>
      </c>
      <c r="C8700" s="774" t="s">
        <v>7728</v>
      </c>
      <c r="D8700" s="774" t="s">
        <v>7723</v>
      </c>
      <c r="E8700" s="717">
        <v>12.1</v>
      </c>
    </row>
    <row r="8701" spans="1:5">
      <c r="A8701" s="774">
        <v>39188</v>
      </c>
      <c r="B8701" s="774" t="s">
        <v>8447</v>
      </c>
      <c r="C8701" s="774" t="s">
        <v>7728</v>
      </c>
      <c r="D8701" s="774" t="s">
        <v>7723</v>
      </c>
      <c r="E8701" s="717">
        <v>9.9600000000000009</v>
      </c>
    </row>
    <row r="8702" spans="1:5">
      <c r="A8702" s="774">
        <v>39187</v>
      </c>
      <c r="B8702" s="774" t="s">
        <v>8448</v>
      </c>
      <c r="C8702" s="774" t="s">
        <v>7728</v>
      </c>
      <c r="D8702" s="774" t="s">
        <v>7723</v>
      </c>
      <c r="E8702" s="717">
        <v>10.44</v>
      </c>
    </row>
    <row r="8703" spans="1:5">
      <c r="A8703" s="774">
        <v>39184</v>
      </c>
      <c r="B8703" s="774" t="s">
        <v>8449</v>
      </c>
      <c r="C8703" s="774" t="s">
        <v>7728</v>
      </c>
      <c r="D8703" s="774" t="s">
        <v>7723</v>
      </c>
      <c r="E8703" s="717">
        <v>3.92</v>
      </c>
    </row>
    <row r="8704" spans="1:5">
      <c r="A8704" s="774">
        <v>39185</v>
      </c>
      <c r="B8704" s="774" t="s">
        <v>8450</v>
      </c>
      <c r="C8704" s="774" t="s">
        <v>7728</v>
      </c>
      <c r="D8704" s="774" t="s">
        <v>7723</v>
      </c>
      <c r="E8704" s="717">
        <v>3.58</v>
      </c>
    </row>
    <row r="8705" spans="1:5">
      <c r="A8705" s="774">
        <v>39198</v>
      </c>
      <c r="B8705" s="774" t="s">
        <v>8451</v>
      </c>
      <c r="C8705" s="774" t="s">
        <v>7728</v>
      </c>
      <c r="D8705" s="774" t="s">
        <v>7723</v>
      </c>
      <c r="E8705" s="717">
        <v>40.14</v>
      </c>
    </row>
    <row r="8706" spans="1:5">
      <c r="A8706" s="774">
        <v>39197</v>
      </c>
      <c r="B8706" s="774" t="s">
        <v>8452</v>
      </c>
      <c r="C8706" s="774" t="s">
        <v>7728</v>
      </c>
      <c r="D8706" s="774" t="s">
        <v>7723</v>
      </c>
      <c r="E8706" s="717">
        <v>41.93</v>
      </c>
    </row>
    <row r="8707" spans="1:5">
      <c r="A8707" s="774">
        <v>39196</v>
      </c>
      <c r="B8707" s="774" t="s">
        <v>8453</v>
      </c>
      <c r="C8707" s="774" t="s">
        <v>7728</v>
      </c>
      <c r="D8707" s="774" t="s">
        <v>7723</v>
      </c>
      <c r="E8707" s="717">
        <v>43.24</v>
      </c>
    </row>
    <row r="8708" spans="1:5">
      <c r="A8708" s="774">
        <v>39199</v>
      </c>
      <c r="B8708" s="774" t="s">
        <v>8454</v>
      </c>
      <c r="C8708" s="774" t="s">
        <v>7728</v>
      </c>
      <c r="D8708" s="774" t="s">
        <v>7723</v>
      </c>
      <c r="E8708" s="717">
        <v>38.630000000000003</v>
      </c>
    </row>
    <row r="8709" spans="1:5">
      <c r="A8709" s="774">
        <v>39195</v>
      </c>
      <c r="B8709" s="774" t="s">
        <v>8455</v>
      </c>
      <c r="C8709" s="774" t="s">
        <v>7728</v>
      </c>
      <c r="D8709" s="774" t="s">
        <v>7723</v>
      </c>
      <c r="E8709" s="717">
        <v>22.3</v>
      </c>
    </row>
    <row r="8710" spans="1:5">
      <c r="A8710" s="774">
        <v>39194</v>
      </c>
      <c r="B8710" s="774" t="s">
        <v>8456</v>
      </c>
      <c r="C8710" s="774" t="s">
        <v>7728</v>
      </c>
      <c r="D8710" s="774" t="s">
        <v>7723</v>
      </c>
      <c r="E8710" s="717">
        <v>23.86</v>
      </c>
    </row>
    <row r="8711" spans="1:5">
      <c r="A8711" s="774">
        <v>39193</v>
      </c>
      <c r="B8711" s="774" t="s">
        <v>8457</v>
      </c>
      <c r="C8711" s="774" t="s">
        <v>7728</v>
      </c>
      <c r="D8711" s="774" t="s">
        <v>7723</v>
      </c>
      <c r="E8711" s="717">
        <v>26.15</v>
      </c>
    </row>
    <row r="8712" spans="1:5">
      <c r="A8712" s="774">
        <v>39192</v>
      </c>
      <c r="B8712" s="774" t="s">
        <v>8458</v>
      </c>
      <c r="C8712" s="774" t="s">
        <v>7728</v>
      </c>
      <c r="D8712" s="774" t="s">
        <v>7723</v>
      </c>
      <c r="E8712" s="717">
        <v>27.2</v>
      </c>
    </row>
    <row r="8713" spans="1:5">
      <c r="A8713" s="774">
        <v>39920</v>
      </c>
      <c r="B8713" s="774" t="s">
        <v>8459</v>
      </c>
      <c r="C8713" s="774" t="s">
        <v>7728</v>
      </c>
      <c r="D8713" s="774" t="s">
        <v>7723</v>
      </c>
      <c r="E8713" s="717">
        <v>3.29</v>
      </c>
    </row>
    <row r="8714" spans="1:5">
      <c r="A8714" s="774">
        <v>39201</v>
      </c>
      <c r="B8714" s="774" t="s">
        <v>8460</v>
      </c>
      <c r="C8714" s="774" t="s">
        <v>7728</v>
      </c>
      <c r="D8714" s="774" t="s">
        <v>7723</v>
      </c>
      <c r="E8714" s="717">
        <v>47.99</v>
      </c>
    </row>
    <row r="8715" spans="1:5">
      <c r="A8715" s="774">
        <v>39200</v>
      </c>
      <c r="B8715" s="774" t="s">
        <v>8461</v>
      </c>
      <c r="C8715" s="774" t="s">
        <v>7728</v>
      </c>
      <c r="D8715" s="774" t="s">
        <v>7723</v>
      </c>
      <c r="E8715" s="717">
        <v>48.38</v>
      </c>
    </row>
    <row r="8716" spans="1:5">
      <c r="A8716" s="774">
        <v>39203</v>
      </c>
      <c r="B8716" s="774" t="s">
        <v>8462</v>
      </c>
      <c r="C8716" s="774" t="s">
        <v>7728</v>
      </c>
      <c r="D8716" s="774" t="s">
        <v>7723</v>
      </c>
      <c r="E8716" s="717">
        <v>39.06</v>
      </c>
    </row>
    <row r="8717" spans="1:5">
      <c r="A8717" s="774">
        <v>39202</v>
      </c>
      <c r="B8717" s="774" t="s">
        <v>8463</v>
      </c>
      <c r="C8717" s="774" t="s">
        <v>7728</v>
      </c>
      <c r="D8717" s="774" t="s">
        <v>7723</v>
      </c>
      <c r="E8717" s="717">
        <v>45.89</v>
      </c>
    </row>
    <row r="8718" spans="1:5">
      <c r="A8718" s="774">
        <v>39205</v>
      </c>
      <c r="B8718" s="774" t="s">
        <v>8464</v>
      </c>
      <c r="C8718" s="774" t="s">
        <v>7728</v>
      </c>
      <c r="D8718" s="774" t="s">
        <v>7723</v>
      </c>
      <c r="E8718" s="717">
        <v>76.56</v>
      </c>
    </row>
    <row r="8719" spans="1:5">
      <c r="A8719" s="774">
        <v>39204</v>
      </c>
      <c r="B8719" s="774" t="s">
        <v>8465</v>
      </c>
      <c r="C8719" s="774" t="s">
        <v>7728</v>
      </c>
      <c r="D8719" s="774" t="s">
        <v>7723</v>
      </c>
      <c r="E8719" s="717">
        <v>78.41</v>
      </c>
    </row>
    <row r="8720" spans="1:5">
      <c r="A8720" s="774">
        <v>39206</v>
      </c>
      <c r="B8720" s="774" t="s">
        <v>8466</v>
      </c>
      <c r="C8720" s="774" t="s">
        <v>7728</v>
      </c>
      <c r="D8720" s="774" t="s">
        <v>7723</v>
      </c>
      <c r="E8720" s="717">
        <v>74.39</v>
      </c>
    </row>
    <row r="8721" spans="1:5">
      <c r="A8721" s="774">
        <v>797</v>
      </c>
      <c r="B8721" s="774" t="s">
        <v>8467</v>
      </c>
      <c r="C8721" s="774" t="s">
        <v>7728</v>
      </c>
      <c r="D8721" s="774" t="s">
        <v>7723</v>
      </c>
      <c r="E8721" s="717">
        <v>8.1999999999999993</v>
      </c>
    </row>
    <row r="8722" spans="1:5">
      <c r="A8722" s="774">
        <v>798</v>
      </c>
      <c r="B8722" s="774" t="s">
        <v>8468</v>
      </c>
      <c r="C8722" s="774" t="s">
        <v>7728</v>
      </c>
      <c r="D8722" s="774" t="s">
        <v>7723</v>
      </c>
      <c r="E8722" s="717">
        <v>1.1200000000000001</v>
      </c>
    </row>
    <row r="8723" spans="1:5">
      <c r="A8723" s="774">
        <v>796</v>
      </c>
      <c r="B8723" s="774" t="s">
        <v>8469</v>
      </c>
      <c r="C8723" s="774" t="s">
        <v>7728</v>
      </c>
      <c r="D8723" s="774" t="s">
        <v>7723</v>
      </c>
      <c r="E8723" s="717">
        <v>7.85</v>
      </c>
    </row>
    <row r="8724" spans="1:5">
      <c r="A8724" s="774">
        <v>799</v>
      </c>
      <c r="B8724" s="774" t="s">
        <v>8470</v>
      </c>
      <c r="C8724" s="774" t="s">
        <v>7728</v>
      </c>
      <c r="D8724" s="774" t="s">
        <v>7723</v>
      </c>
      <c r="E8724" s="717">
        <v>3.69</v>
      </c>
    </row>
    <row r="8725" spans="1:5">
      <c r="A8725" s="774">
        <v>792</v>
      </c>
      <c r="B8725" s="774" t="s">
        <v>8471</v>
      </c>
      <c r="C8725" s="774" t="s">
        <v>7728</v>
      </c>
      <c r="D8725" s="774" t="s">
        <v>7723</v>
      </c>
      <c r="E8725" s="717">
        <v>3.75</v>
      </c>
    </row>
    <row r="8726" spans="1:5">
      <c r="A8726" s="774">
        <v>804</v>
      </c>
      <c r="B8726" s="774" t="s">
        <v>8472</v>
      </c>
      <c r="C8726" s="774" t="s">
        <v>7728</v>
      </c>
      <c r="D8726" s="774" t="s">
        <v>7723</v>
      </c>
      <c r="E8726" s="717">
        <v>18.62</v>
      </c>
    </row>
    <row r="8727" spans="1:5">
      <c r="A8727" s="774">
        <v>793</v>
      </c>
      <c r="B8727" s="774" t="s">
        <v>8473</v>
      </c>
      <c r="C8727" s="774" t="s">
        <v>7728</v>
      </c>
      <c r="D8727" s="774" t="s">
        <v>7723</v>
      </c>
      <c r="E8727" s="717">
        <v>7.99</v>
      </c>
    </row>
    <row r="8728" spans="1:5">
      <c r="A8728" s="774">
        <v>801</v>
      </c>
      <c r="B8728" s="774" t="s">
        <v>8474</v>
      </c>
      <c r="C8728" s="774" t="s">
        <v>7728</v>
      </c>
      <c r="D8728" s="774" t="s">
        <v>7723</v>
      </c>
      <c r="E8728" s="717">
        <v>5.7</v>
      </c>
    </row>
    <row r="8729" spans="1:5">
      <c r="A8729" s="774">
        <v>794</v>
      </c>
      <c r="B8729" s="774" t="s">
        <v>8475</v>
      </c>
      <c r="C8729" s="774" t="s">
        <v>7728</v>
      </c>
      <c r="D8729" s="774" t="s">
        <v>7723</v>
      </c>
      <c r="E8729" s="717">
        <v>5.89</v>
      </c>
    </row>
    <row r="8730" spans="1:5">
      <c r="A8730" s="774">
        <v>802</v>
      </c>
      <c r="B8730" s="774" t="s">
        <v>8476</v>
      </c>
      <c r="C8730" s="774" t="s">
        <v>7728</v>
      </c>
      <c r="D8730" s="774" t="s">
        <v>7723</v>
      </c>
      <c r="E8730" s="717">
        <v>16.420000000000002</v>
      </c>
    </row>
    <row r="8731" spans="1:5">
      <c r="A8731" s="774">
        <v>803</v>
      </c>
      <c r="B8731" s="774" t="s">
        <v>8477</v>
      </c>
      <c r="C8731" s="774" t="s">
        <v>7728</v>
      </c>
      <c r="D8731" s="774" t="s">
        <v>7723</v>
      </c>
      <c r="E8731" s="717">
        <v>14.32</v>
      </c>
    </row>
    <row r="8732" spans="1:5">
      <c r="A8732" s="774">
        <v>38001</v>
      </c>
      <c r="B8732" s="774" t="s">
        <v>8478</v>
      </c>
      <c r="C8732" s="774" t="s">
        <v>7728</v>
      </c>
      <c r="D8732" s="774" t="s">
        <v>7723</v>
      </c>
      <c r="E8732" s="717">
        <v>1.02</v>
      </c>
    </row>
    <row r="8733" spans="1:5">
      <c r="A8733" s="774">
        <v>38002</v>
      </c>
      <c r="B8733" s="774" t="s">
        <v>8479</v>
      </c>
      <c r="C8733" s="774" t="s">
        <v>7728</v>
      </c>
      <c r="D8733" s="774" t="s">
        <v>7723</v>
      </c>
      <c r="E8733" s="717">
        <v>1.89</v>
      </c>
    </row>
    <row r="8734" spans="1:5">
      <c r="A8734" s="774">
        <v>38003</v>
      </c>
      <c r="B8734" s="774" t="s">
        <v>8480</v>
      </c>
      <c r="C8734" s="774" t="s">
        <v>7728</v>
      </c>
      <c r="D8734" s="774" t="s">
        <v>7723</v>
      </c>
      <c r="E8734" s="717">
        <v>22.73</v>
      </c>
    </row>
    <row r="8735" spans="1:5">
      <c r="A8735" s="774">
        <v>38004</v>
      </c>
      <c r="B8735" s="774" t="s">
        <v>8481</v>
      </c>
      <c r="C8735" s="774" t="s">
        <v>7728</v>
      </c>
      <c r="D8735" s="774" t="s">
        <v>7723</v>
      </c>
      <c r="E8735" s="717">
        <v>30.39</v>
      </c>
    </row>
    <row r="8736" spans="1:5">
      <c r="A8736" s="774">
        <v>36327</v>
      </c>
      <c r="B8736" s="774" t="s">
        <v>8482</v>
      </c>
      <c r="C8736" s="774" t="s">
        <v>7728</v>
      </c>
      <c r="D8736" s="774" t="s">
        <v>7737</v>
      </c>
      <c r="E8736" s="717">
        <v>1.97</v>
      </c>
    </row>
    <row r="8737" spans="1:5">
      <c r="A8737" s="774">
        <v>38992</v>
      </c>
      <c r="B8737" s="774" t="s">
        <v>8483</v>
      </c>
      <c r="C8737" s="774" t="s">
        <v>7728</v>
      </c>
      <c r="D8737" s="774" t="s">
        <v>7737</v>
      </c>
      <c r="E8737" s="717">
        <v>3.15</v>
      </c>
    </row>
    <row r="8738" spans="1:5">
      <c r="A8738" s="774">
        <v>38993</v>
      </c>
      <c r="B8738" s="774" t="s">
        <v>8484</v>
      </c>
      <c r="C8738" s="774" t="s">
        <v>7728</v>
      </c>
      <c r="D8738" s="774" t="s">
        <v>7737</v>
      </c>
      <c r="E8738" s="717">
        <v>9</v>
      </c>
    </row>
    <row r="8739" spans="1:5">
      <c r="A8739" s="774">
        <v>38418</v>
      </c>
      <c r="B8739" s="774" t="s">
        <v>8485</v>
      </c>
      <c r="C8739" s="774" t="s">
        <v>7728</v>
      </c>
      <c r="D8739" s="774" t="s">
        <v>7723</v>
      </c>
      <c r="E8739" s="717">
        <v>6.4</v>
      </c>
    </row>
    <row r="8740" spans="1:5">
      <c r="A8740" s="774">
        <v>39178</v>
      </c>
      <c r="B8740" s="774" t="s">
        <v>8486</v>
      </c>
      <c r="C8740" s="774" t="s">
        <v>7728</v>
      </c>
      <c r="D8740" s="774" t="s">
        <v>7723</v>
      </c>
      <c r="E8740" s="717">
        <v>1.32</v>
      </c>
    </row>
    <row r="8741" spans="1:5">
      <c r="A8741" s="774">
        <v>39177</v>
      </c>
      <c r="B8741" s="774" t="s">
        <v>8487</v>
      </c>
      <c r="C8741" s="774" t="s">
        <v>7728</v>
      </c>
      <c r="D8741" s="774" t="s">
        <v>7723</v>
      </c>
      <c r="E8741" s="717">
        <v>1.19</v>
      </c>
    </row>
    <row r="8742" spans="1:5">
      <c r="A8742" s="774">
        <v>39174</v>
      </c>
      <c r="B8742" s="774" t="s">
        <v>8488</v>
      </c>
      <c r="C8742" s="774" t="s">
        <v>7728</v>
      </c>
      <c r="D8742" s="774" t="s">
        <v>7723</v>
      </c>
      <c r="E8742" s="717">
        <v>0.59</v>
      </c>
    </row>
    <row r="8743" spans="1:5">
      <c r="A8743" s="774">
        <v>39176</v>
      </c>
      <c r="B8743" s="774" t="s">
        <v>8489</v>
      </c>
      <c r="C8743" s="774" t="s">
        <v>7728</v>
      </c>
      <c r="D8743" s="774" t="s">
        <v>7723</v>
      </c>
      <c r="E8743" s="717">
        <v>0.78</v>
      </c>
    </row>
    <row r="8744" spans="1:5">
      <c r="A8744" s="774">
        <v>39180</v>
      </c>
      <c r="B8744" s="774" t="s">
        <v>8490</v>
      </c>
      <c r="C8744" s="774" t="s">
        <v>7728</v>
      </c>
      <c r="D8744" s="774" t="s">
        <v>7723</v>
      </c>
      <c r="E8744" s="717">
        <v>3.59</v>
      </c>
    </row>
    <row r="8745" spans="1:5">
      <c r="A8745" s="774">
        <v>39179</v>
      </c>
      <c r="B8745" s="774" t="s">
        <v>8491</v>
      </c>
      <c r="C8745" s="774" t="s">
        <v>7728</v>
      </c>
      <c r="D8745" s="774" t="s">
        <v>7723</v>
      </c>
      <c r="E8745" s="717">
        <v>3.18</v>
      </c>
    </row>
    <row r="8746" spans="1:5">
      <c r="A8746" s="774">
        <v>39175</v>
      </c>
      <c r="B8746" s="774" t="s">
        <v>8492</v>
      </c>
      <c r="C8746" s="774" t="s">
        <v>7728</v>
      </c>
      <c r="D8746" s="774" t="s">
        <v>7723</v>
      </c>
      <c r="E8746" s="717">
        <v>0.73</v>
      </c>
    </row>
    <row r="8747" spans="1:5">
      <c r="A8747" s="774">
        <v>39217</v>
      </c>
      <c r="B8747" s="774" t="s">
        <v>8493</v>
      </c>
      <c r="C8747" s="774" t="s">
        <v>7728</v>
      </c>
      <c r="D8747" s="774" t="s">
        <v>7723</v>
      </c>
      <c r="E8747" s="717">
        <v>0.56000000000000005</v>
      </c>
    </row>
    <row r="8748" spans="1:5">
      <c r="A8748" s="774">
        <v>39181</v>
      </c>
      <c r="B8748" s="774" t="s">
        <v>8494</v>
      </c>
      <c r="C8748" s="774" t="s">
        <v>7728</v>
      </c>
      <c r="D8748" s="774" t="s">
        <v>7723</v>
      </c>
      <c r="E8748" s="717">
        <v>4.82</v>
      </c>
    </row>
    <row r="8749" spans="1:5">
      <c r="A8749" s="774">
        <v>39182</v>
      </c>
      <c r="B8749" s="774" t="s">
        <v>8495</v>
      </c>
      <c r="C8749" s="774" t="s">
        <v>7728</v>
      </c>
      <c r="D8749" s="774" t="s">
        <v>7723</v>
      </c>
      <c r="E8749" s="717">
        <v>6.77</v>
      </c>
    </row>
    <row r="8750" spans="1:5">
      <c r="A8750" s="774">
        <v>12616</v>
      </c>
      <c r="B8750" s="774" t="s">
        <v>8496</v>
      </c>
      <c r="C8750" s="774" t="s">
        <v>7728</v>
      </c>
      <c r="D8750" s="774" t="s">
        <v>7737</v>
      </c>
      <c r="E8750" s="717">
        <v>4.75</v>
      </c>
    </row>
    <row r="8751" spans="1:5">
      <c r="A8751" s="774">
        <v>1049</v>
      </c>
      <c r="B8751" s="774" t="s">
        <v>8497</v>
      </c>
      <c r="C8751" s="774" t="s">
        <v>7728</v>
      </c>
      <c r="D8751" s="774" t="s">
        <v>7723</v>
      </c>
      <c r="E8751" s="717">
        <v>5.67</v>
      </c>
    </row>
    <row r="8752" spans="1:5">
      <c r="A8752" s="774">
        <v>1099</v>
      </c>
      <c r="B8752" s="774" t="s">
        <v>8498</v>
      </c>
      <c r="C8752" s="774" t="s">
        <v>7728</v>
      </c>
      <c r="D8752" s="774" t="s">
        <v>7723</v>
      </c>
      <c r="E8752" s="717">
        <v>4.34</v>
      </c>
    </row>
    <row r="8753" spans="1:5">
      <c r="A8753" s="774">
        <v>39678</v>
      </c>
      <c r="B8753" s="774" t="s">
        <v>8499</v>
      </c>
      <c r="C8753" s="774" t="s">
        <v>7728</v>
      </c>
      <c r="D8753" s="774" t="s">
        <v>7723</v>
      </c>
      <c r="E8753" s="717">
        <v>1.75</v>
      </c>
    </row>
    <row r="8754" spans="1:5">
      <c r="A8754" s="774">
        <v>1050</v>
      </c>
      <c r="B8754" s="774" t="s">
        <v>8500</v>
      </c>
      <c r="C8754" s="774" t="s">
        <v>7728</v>
      </c>
      <c r="D8754" s="774" t="s">
        <v>7723</v>
      </c>
      <c r="E8754" s="717">
        <v>2.96</v>
      </c>
    </row>
    <row r="8755" spans="1:5">
      <c r="A8755" s="774">
        <v>1101</v>
      </c>
      <c r="B8755" s="774" t="s">
        <v>8501</v>
      </c>
      <c r="C8755" s="774" t="s">
        <v>7728</v>
      </c>
      <c r="D8755" s="774" t="s">
        <v>7723</v>
      </c>
      <c r="E8755" s="717">
        <v>18.71</v>
      </c>
    </row>
    <row r="8756" spans="1:5">
      <c r="A8756" s="774">
        <v>1100</v>
      </c>
      <c r="B8756" s="774" t="s">
        <v>8502</v>
      </c>
      <c r="C8756" s="774" t="s">
        <v>7728</v>
      </c>
      <c r="D8756" s="774" t="s">
        <v>7723</v>
      </c>
      <c r="E8756" s="717">
        <v>9.65</v>
      </c>
    </row>
    <row r="8757" spans="1:5">
      <c r="A8757" s="774">
        <v>39679</v>
      </c>
      <c r="B8757" s="774" t="s">
        <v>8503</v>
      </c>
      <c r="C8757" s="774" t="s">
        <v>7728</v>
      </c>
      <c r="D8757" s="774" t="s">
        <v>7723</v>
      </c>
      <c r="E8757" s="717">
        <v>37.28</v>
      </c>
    </row>
    <row r="8758" spans="1:5">
      <c r="A8758" s="774">
        <v>1098</v>
      </c>
      <c r="B8758" s="774" t="s">
        <v>8504</v>
      </c>
      <c r="C8758" s="774" t="s">
        <v>7728</v>
      </c>
      <c r="D8758" s="774" t="s">
        <v>7723</v>
      </c>
      <c r="E8758" s="717">
        <v>2.31</v>
      </c>
    </row>
    <row r="8759" spans="1:5">
      <c r="A8759" s="774">
        <v>1102</v>
      </c>
      <c r="B8759" s="774" t="s">
        <v>8505</v>
      </c>
      <c r="C8759" s="774" t="s">
        <v>7728</v>
      </c>
      <c r="D8759" s="774" t="s">
        <v>7723</v>
      </c>
      <c r="E8759" s="717">
        <v>27.9</v>
      </c>
    </row>
    <row r="8760" spans="1:5">
      <c r="A8760" s="774">
        <v>1051</v>
      </c>
      <c r="B8760" s="774" t="s">
        <v>8506</v>
      </c>
      <c r="C8760" s="774" t="s">
        <v>7728</v>
      </c>
      <c r="D8760" s="774" t="s">
        <v>7723</v>
      </c>
      <c r="E8760" s="717">
        <v>40.549999999999997</v>
      </c>
    </row>
    <row r="8761" spans="1:5">
      <c r="A8761" s="774">
        <v>37399</v>
      </c>
      <c r="B8761" s="774" t="s">
        <v>8507</v>
      </c>
      <c r="C8761" s="774" t="s">
        <v>7728</v>
      </c>
      <c r="D8761" s="774" t="s">
        <v>7723</v>
      </c>
      <c r="E8761" s="717">
        <v>20.309999999999999</v>
      </c>
    </row>
    <row r="8762" spans="1:5">
      <c r="A8762" s="774">
        <v>41955</v>
      </c>
      <c r="B8762" s="774" t="s">
        <v>8508</v>
      </c>
      <c r="C8762" s="774" t="s">
        <v>7748</v>
      </c>
      <c r="D8762" s="774" t="s">
        <v>7723</v>
      </c>
      <c r="E8762" s="717">
        <v>50.2</v>
      </c>
    </row>
    <row r="8763" spans="1:5">
      <c r="A8763" s="774">
        <v>41953</v>
      </c>
      <c r="B8763" s="774" t="s">
        <v>8509</v>
      </c>
      <c r="C8763" s="774" t="s">
        <v>7748</v>
      </c>
      <c r="D8763" s="774" t="s">
        <v>7723</v>
      </c>
      <c r="E8763" s="717">
        <v>47.91</v>
      </c>
    </row>
    <row r="8764" spans="1:5">
      <c r="A8764" s="774">
        <v>41954</v>
      </c>
      <c r="B8764" s="774" t="s">
        <v>8510</v>
      </c>
      <c r="C8764" s="774" t="s">
        <v>7748</v>
      </c>
      <c r="D8764" s="774" t="s">
        <v>7723</v>
      </c>
      <c r="E8764" s="717">
        <v>47.45</v>
      </c>
    </row>
    <row r="8765" spans="1:5">
      <c r="A8765" s="774">
        <v>25004</v>
      </c>
      <c r="B8765" s="774" t="s">
        <v>8511</v>
      </c>
      <c r="C8765" s="774" t="s">
        <v>7748</v>
      </c>
      <c r="D8765" s="774" t="s">
        <v>7737</v>
      </c>
      <c r="E8765" s="717">
        <v>17.670000000000002</v>
      </c>
    </row>
    <row r="8766" spans="1:5">
      <c r="A8766" s="774">
        <v>25002</v>
      </c>
      <c r="B8766" s="774" t="s">
        <v>8512</v>
      </c>
      <c r="C8766" s="774" t="s">
        <v>7748</v>
      </c>
      <c r="D8766" s="774" t="s">
        <v>7737</v>
      </c>
      <c r="E8766" s="717">
        <v>17.809999999999999</v>
      </c>
    </row>
    <row r="8767" spans="1:5">
      <c r="A8767" s="774">
        <v>37409</v>
      </c>
      <c r="B8767" s="774" t="s">
        <v>8513</v>
      </c>
      <c r="C8767" s="774" t="s">
        <v>7748</v>
      </c>
      <c r="D8767" s="774" t="s">
        <v>7737</v>
      </c>
      <c r="E8767" s="717">
        <v>17.52</v>
      </c>
    </row>
    <row r="8768" spans="1:5">
      <c r="A8768" s="774">
        <v>841</v>
      </c>
      <c r="B8768" s="774" t="s">
        <v>8514</v>
      </c>
      <c r="C8768" s="774" t="s">
        <v>7748</v>
      </c>
      <c r="D8768" s="774" t="s">
        <v>7737</v>
      </c>
      <c r="E8768" s="717">
        <v>18.100000000000001</v>
      </c>
    </row>
    <row r="8769" spans="1:5">
      <c r="A8769" s="774">
        <v>25005</v>
      </c>
      <c r="B8769" s="774" t="s">
        <v>8515</v>
      </c>
      <c r="C8769" s="774" t="s">
        <v>7748</v>
      </c>
      <c r="D8769" s="774" t="s">
        <v>7737</v>
      </c>
      <c r="E8769" s="717">
        <v>19.84</v>
      </c>
    </row>
    <row r="8770" spans="1:5">
      <c r="A8770" s="774">
        <v>25003</v>
      </c>
      <c r="B8770" s="774" t="s">
        <v>8516</v>
      </c>
      <c r="C8770" s="774" t="s">
        <v>7748</v>
      </c>
      <c r="D8770" s="774" t="s">
        <v>7737</v>
      </c>
      <c r="E8770" s="717">
        <v>21.2</v>
      </c>
    </row>
    <row r="8771" spans="1:5">
      <c r="A8771" s="774">
        <v>37410</v>
      </c>
      <c r="B8771" s="774" t="s">
        <v>8517</v>
      </c>
      <c r="C8771" s="774" t="s">
        <v>7748</v>
      </c>
      <c r="D8771" s="774" t="s">
        <v>7737</v>
      </c>
      <c r="E8771" s="717">
        <v>19.84</v>
      </c>
    </row>
    <row r="8772" spans="1:5">
      <c r="A8772" s="774">
        <v>842</v>
      </c>
      <c r="B8772" s="774" t="s">
        <v>8518</v>
      </c>
      <c r="C8772" s="774" t="s">
        <v>7748</v>
      </c>
      <c r="D8772" s="774" t="s">
        <v>7737</v>
      </c>
      <c r="E8772" s="717">
        <v>22.32</v>
      </c>
    </row>
    <row r="8773" spans="1:5">
      <c r="A8773" s="774">
        <v>862</v>
      </c>
      <c r="B8773" s="774" t="s">
        <v>8519</v>
      </c>
      <c r="C8773" s="774" t="s">
        <v>7760</v>
      </c>
      <c r="D8773" s="774" t="s">
        <v>7723</v>
      </c>
      <c r="E8773" s="717">
        <v>7</v>
      </c>
    </row>
    <row r="8774" spans="1:5">
      <c r="A8774" s="774">
        <v>866</v>
      </c>
      <c r="B8774" s="774" t="s">
        <v>8520</v>
      </c>
      <c r="C8774" s="774" t="s">
        <v>7760</v>
      </c>
      <c r="D8774" s="774" t="s">
        <v>7723</v>
      </c>
      <c r="E8774" s="717">
        <v>86.05</v>
      </c>
    </row>
    <row r="8775" spans="1:5">
      <c r="A8775" s="774">
        <v>892</v>
      </c>
      <c r="B8775" s="774" t="s">
        <v>8521</v>
      </c>
      <c r="C8775" s="774" t="s">
        <v>7760</v>
      </c>
      <c r="D8775" s="774" t="s">
        <v>7723</v>
      </c>
      <c r="E8775" s="717">
        <v>109.43</v>
      </c>
    </row>
    <row r="8776" spans="1:5">
      <c r="A8776" s="774">
        <v>857</v>
      </c>
      <c r="B8776" s="774" t="s">
        <v>8522</v>
      </c>
      <c r="C8776" s="774" t="s">
        <v>7760</v>
      </c>
      <c r="D8776" s="774" t="s">
        <v>7726</v>
      </c>
      <c r="E8776" s="717">
        <v>11.14</v>
      </c>
    </row>
    <row r="8777" spans="1:5">
      <c r="A8777" s="774">
        <v>37404</v>
      </c>
      <c r="B8777" s="774" t="s">
        <v>8523</v>
      </c>
      <c r="C8777" s="774" t="s">
        <v>7760</v>
      </c>
      <c r="D8777" s="774" t="s">
        <v>7723</v>
      </c>
      <c r="E8777" s="717">
        <v>131.59</v>
      </c>
    </row>
    <row r="8778" spans="1:5">
      <c r="A8778" s="774">
        <v>868</v>
      </c>
      <c r="B8778" s="774" t="s">
        <v>8524</v>
      </c>
      <c r="C8778" s="774" t="s">
        <v>7760</v>
      </c>
      <c r="D8778" s="774" t="s">
        <v>7723</v>
      </c>
      <c r="E8778" s="717">
        <v>17.2</v>
      </c>
    </row>
    <row r="8779" spans="1:5">
      <c r="A8779" s="774">
        <v>870</v>
      </c>
      <c r="B8779" s="774" t="s">
        <v>8525</v>
      </c>
      <c r="C8779" s="774" t="s">
        <v>7760</v>
      </c>
      <c r="D8779" s="774" t="s">
        <v>7723</v>
      </c>
      <c r="E8779" s="717">
        <v>226.75</v>
      </c>
    </row>
    <row r="8780" spans="1:5">
      <c r="A8780" s="774">
        <v>863</v>
      </c>
      <c r="B8780" s="774" t="s">
        <v>8526</v>
      </c>
      <c r="C8780" s="774" t="s">
        <v>7760</v>
      </c>
      <c r="D8780" s="774" t="s">
        <v>7723</v>
      </c>
      <c r="E8780" s="717">
        <v>23.77</v>
      </c>
    </row>
    <row r="8781" spans="1:5">
      <c r="A8781" s="774">
        <v>867</v>
      </c>
      <c r="B8781" s="774" t="s">
        <v>8527</v>
      </c>
      <c r="C8781" s="774" t="s">
        <v>7760</v>
      </c>
      <c r="D8781" s="774" t="s">
        <v>7723</v>
      </c>
      <c r="E8781" s="717">
        <v>33.1</v>
      </c>
    </row>
    <row r="8782" spans="1:5">
      <c r="A8782" s="774">
        <v>891</v>
      </c>
      <c r="B8782" s="774" t="s">
        <v>8528</v>
      </c>
      <c r="C8782" s="774" t="s">
        <v>7760</v>
      </c>
      <c r="D8782" s="774" t="s">
        <v>7723</v>
      </c>
      <c r="E8782" s="717">
        <v>380.8</v>
      </c>
    </row>
    <row r="8783" spans="1:5">
      <c r="A8783" s="774">
        <v>864</v>
      </c>
      <c r="B8783" s="774" t="s">
        <v>8529</v>
      </c>
      <c r="C8783" s="774" t="s">
        <v>7760</v>
      </c>
      <c r="D8783" s="774" t="s">
        <v>7723</v>
      </c>
      <c r="E8783" s="717">
        <v>46.64</v>
      </c>
    </row>
    <row r="8784" spans="1:5">
      <c r="A8784" s="774">
        <v>865</v>
      </c>
      <c r="B8784" s="774" t="s">
        <v>8530</v>
      </c>
      <c r="C8784" s="774" t="s">
        <v>7760</v>
      </c>
      <c r="D8784" s="774" t="s">
        <v>7723</v>
      </c>
      <c r="E8784" s="717">
        <v>65.69</v>
      </c>
    </row>
    <row r="8785" spans="1:5">
      <c r="A8785" s="774">
        <v>1006</v>
      </c>
      <c r="B8785" s="774" t="s">
        <v>8531</v>
      </c>
      <c r="C8785" s="774" t="s">
        <v>7760</v>
      </c>
      <c r="D8785" s="774" t="s">
        <v>7723</v>
      </c>
      <c r="E8785" s="717">
        <v>120.37</v>
      </c>
    </row>
    <row r="8786" spans="1:5">
      <c r="A8786" s="774">
        <v>948</v>
      </c>
      <c r="B8786" s="774" t="s">
        <v>8532</v>
      </c>
      <c r="C8786" s="774" t="s">
        <v>7760</v>
      </c>
      <c r="D8786" s="774" t="s">
        <v>7737</v>
      </c>
      <c r="E8786" s="717">
        <v>27.69</v>
      </c>
    </row>
    <row r="8787" spans="1:5">
      <c r="A8787" s="774">
        <v>947</v>
      </c>
      <c r="B8787" s="774" t="s">
        <v>8533</v>
      </c>
      <c r="C8787" s="774" t="s">
        <v>7760</v>
      </c>
      <c r="D8787" s="774" t="s">
        <v>7737</v>
      </c>
      <c r="E8787" s="717">
        <v>28.16</v>
      </c>
    </row>
    <row r="8788" spans="1:5">
      <c r="A8788" s="774">
        <v>911</v>
      </c>
      <c r="B8788" s="774" t="s">
        <v>8534</v>
      </c>
      <c r="C8788" s="774" t="s">
        <v>7760</v>
      </c>
      <c r="D8788" s="774" t="s">
        <v>7737</v>
      </c>
      <c r="E8788" s="717">
        <v>40.950000000000003</v>
      </c>
    </row>
    <row r="8789" spans="1:5">
      <c r="A8789" s="774">
        <v>925</v>
      </c>
      <c r="B8789" s="774" t="s">
        <v>8535</v>
      </c>
      <c r="C8789" s="774" t="s">
        <v>7760</v>
      </c>
      <c r="D8789" s="774" t="s">
        <v>7737</v>
      </c>
      <c r="E8789" s="717">
        <v>37.85</v>
      </c>
    </row>
    <row r="8790" spans="1:5">
      <c r="A8790" s="774">
        <v>954</v>
      </c>
      <c r="B8790" s="774" t="s">
        <v>8536</v>
      </c>
      <c r="C8790" s="774" t="s">
        <v>7760</v>
      </c>
      <c r="D8790" s="774" t="s">
        <v>7737</v>
      </c>
      <c r="E8790" s="717">
        <v>41.82</v>
      </c>
    </row>
    <row r="8791" spans="1:5">
      <c r="A8791" s="774">
        <v>901</v>
      </c>
      <c r="B8791" s="774" t="s">
        <v>8537</v>
      </c>
      <c r="C8791" s="774" t="s">
        <v>7760</v>
      </c>
      <c r="D8791" s="774" t="s">
        <v>7737</v>
      </c>
      <c r="E8791" s="717">
        <v>44.76</v>
      </c>
    </row>
    <row r="8792" spans="1:5">
      <c r="A8792" s="774">
        <v>926</v>
      </c>
      <c r="B8792" s="774" t="s">
        <v>8538</v>
      </c>
      <c r="C8792" s="774" t="s">
        <v>7760</v>
      </c>
      <c r="D8792" s="774" t="s">
        <v>7737</v>
      </c>
      <c r="E8792" s="717">
        <v>47.3</v>
      </c>
    </row>
    <row r="8793" spans="1:5">
      <c r="A8793" s="774">
        <v>912</v>
      </c>
      <c r="B8793" s="774" t="s">
        <v>8539</v>
      </c>
      <c r="C8793" s="774" t="s">
        <v>7760</v>
      </c>
      <c r="D8793" s="774" t="s">
        <v>7737</v>
      </c>
      <c r="E8793" s="717">
        <v>47.59</v>
      </c>
    </row>
    <row r="8794" spans="1:5">
      <c r="A8794" s="774">
        <v>955</v>
      </c>
      <c r="B8794" s="774" t="s">
        <v>8540</v>
      </c>
      <c r="C8794" s="774" t="s">
        <v>7760</v>
      </c>
      <c r="D8794" s="774" t="s">
        <v>7737</v>
      </c>
      <c r="E8794" s="717">
        <v>56.8</v>
      </c>
    </row>
    <row r="8795" spans="1:5">
      <c r="A8795" s="774">
        <v>946</v>
      </c>
      <c r="B8795" s="774" t="s">
        <v>8541</v>
      </c>
      <c r="C8795" s="774" t="s">
        <v>7760</v>
      </c>
      <c r="D8795" s="774" t="s">
        <v>7737</v>
      </c>
      <c r="E8795" s="717">
        <v>63.86</v>
      </c>
    </row>
    <row r="8796" spans="1:5">
      <c r="A8796" s="774">
        <v>953</v>
      </c>
      <c r="B8796" s="774" t="s">
        <v>8542</v>
      </c>
      <c r="C8796" s="774" t="s">
        <v>7760</v>
      </c>
      <c r="D8796" s="774" t="s">
        <v>7737</v>
      </c>
      <c r="E8796" s="717">
        <v>58.12</v>
      </c>
    </row>
    <row r="8797" spans="1:5">
      <c r="A8797" s="774">
        <v>902</v>
      </c>
      <c r="B8797" s="774" t="s">
        <v>8543</v>
      </c>
      <c r="C8797" s="774" t="s">
        <v>7760</v>
      </c>
      <c r="D8797" s="774" t="s">
        <v>7737</v>
      </c>
      <c r="E8797" s="717">
        <v>70.650000000000006</v>
      </c>
    </row>
    <row r="8798" spans="1:5">
      <c r="A8798" s="774">
        <v>927</v>
      </c>
      <c r="B8798" s="774" t="s">
        <v>8544</v>
      </c>
      <c r="C8798" s="774" t="s">
        <v>7760</v>
      </c>
      <c r="D8798" s="774" t="s">
        <v>7737</v>
      </c>
      <c r="E8798" s="717">
        <v>68.48</v>
      </c>
    </row>
    <row r="8799" spans="1:5">
      <c r="A8799" s="774">
        <v>913</v>
      </c>
      <c r="B8799" s="774" t="s">
        <v>8545</v>
      </c>
      <c r="C8799" s="774" t="s">
        <v>7760</v>
      </c>
      <c r="D8799" s="774" t="s">
        <v>7737</v>
      </c>
      <c r="E8799" s="717">
        <v>76.430000000000007</v>
      </c>
    </row>
    <row r="8800" spans="1:5">
      <c r="A8800" s="774">
        <v>903</v>
      </c>
      <c r="B8800" s="774" t="s">
        <v>8546</v>
      </c>
      <c r="C8800" s="774" t="s">
        <v>7760</v>
      </c>
      <c r="D8800" s="774" t="s">
        <v>7737</v>
      </c>
      <c r="E8800" s="717">
        <v>86.5</v>
      </c>
    </row>
    <row r="8801" spans="1:5">
      <c r="A8801" s="774">
        <v>945</v>
      </c>
      <c r="B8801" s="774" t="s">
        <v>8547</v>
      </c>
      <c r="C8801" s="774" t="s">
        <v>7760</v>
      </c>
      <c r="D8801" s="774" t="s">
        <v>7737</v>
      </c>
      <c r="E8801" s="717">
        <v>91.51</v>
      </c>
    </row>
    <row r="8802" spans="1:5">
      <c r="A8802" s="774">
        <v>914</v>
      </c>
      <c r="B8802" s="774" t="s">
        <v>8548</v>
      </c>
      <c r="C8802" s="774" t="s">
        <v>7760</v>
      </c>
      <c r="D8802" s="774" t="s">
        <v>7737</v>
      </c>
      <c r="E8802" s="717">
        <v>93.74</v>
      </c>
    </row>
    <row r="8803" spans="1:5">
      <c r="A8803" s="774">
        <v>993</v>
      </c>
      <c r="B8803" s="774" t="s">
        <v>8549</v>
      </c>
      <c r="C8803" s="774" t="s">
        <v>7760</v>
      </c>
      <c r="D8803" s="774" t="s">
        <v>7723</v>
      </c>
      <c r="E8803" s="717">
        <v>2.59</v>
      </c>
    </row>
    <row r="8804" spans="1:5">
      <c r="A8804" s="774">
        <v>1020</v>
      </c>
      <c r="B8804" s="774" t="s">
        <v>8550</v>
      </c>
      <c r="C8804" s="774" t="s">
        <v>7760</v>
      </c>
      <c r="D8804" s="774" t="s">
        <v>7723</v>
      </c>
      <c r="E8804" s="717">
        <v>11.28</v>
      </c>
    </row>
    <row r="8805" spans="1:5">
      <c r="A8805" s="774">
        <v>1017</v>
      </c>
      <c r="B8805" s="774" t="s">
        <v>8551</v>
      </c>
      <c r="C8805" s="774" t="s">
        <v>7760</v>
      </c>
      <c r="D8805" s="774" t="s">
        <v>7723</v>
      </c>
      <c r="E8805" s="717">
        <v>124.01</v>
      </c>
    </row>
    <row r="8806" spans="1:5">
      <c r="A8806" s="774">
        <v>999</v>
      </c>
      <c r="B8806" s="774" t="s">
        <v>8552</v>
      </c>
      <c r="C8806" s="774" t="s">
        <v>7760</v>
      </c>
      <c r="D8806" s="774" t="s">
        <v>7723</v>
      </c>
      <c r="E8806" s="717">
        <v>153.65</v>
      </c>
    </row>
    <row r="8807" spans="1:5">
      <c r="A8807" s="774">
        <v>995</v>
      </c>
      <c r="B8807" s="774" t="s">
        <v>8553</v>
      </c>
      <c r="C8807" s="774" t="s">
        <v>7760</v>
      </c>
      <c r="D8807" s="774" t="s">
        <v>7723</v>
      </c>
      <c r="E8807" s="717">
        <v>17.309999999999999</v>
      </c>
    </row>
    <row r="8808" spans="1:5">
      <c r="A8808" s="774">
        <v>1000</v>
      </c>
      <c r="B8808" s="774" t="s">
        <v>8554</v>
      </c>
      <c r="C8808" s="774" t="s">
        <v>7760</v>
      </c>
      <c r="D8808" s="774" t="s">
        <v>7723</v>
      </c>
      <c r="E8808" s="717">
        <v>188.36</v>
      </c>
    </row>
    <row r="8809" spans="1:5">
      <c r="A8809" s="774">
        <v>1022</v>
      </c>
      <c r="B8809" s="774" t="s">
        <v>8555</v>
      </c>
      <c r="C8809" s="774" t="s">
        <v>7760</v>
      </c>
      <c r="D8809" s="774" t="s">
        <v>7723</v>
      </c>
      <c r="E8809" s="717">
        <v>3.6</v>
      </c>
    </row>
    <row r="8810" spans="1:5">
      <c r="A8810" s="774">
        <v>1015</v>
      </c>
      <c r="B8810" s="774" t="s">
        <v>8556</v>
      </c>
      <c r="C8810" s="774" t="s">
        <v>7760</v>
      </c>
      <c r="D8810" s="774" t="s">
        <v>7723</v>
      </c>
      <c r="E8810" s="717">
        <v>248.02</v>
      </c>
    </row>
    <row r="8811" spans="1:5">
      <c r="A8811" s="774">
        <v>996</v>
      </c>
      <c r="B8811" s="774" t="s">
        <v>8557</v>
      </c>
      <c r="C8811" s="774" t="s">
        <v>7760</v>
      </c>
      <c r="D8811" s="774" t="s">
        <v>7723</v>
      </c>
      <c r="E8811" s="717">
        <v>26.35</v>
      </c>
    </row>
    <row r="8812" spans="1:5">
      <c r="A8812" s="774">
        <v>1001</v>
      </c>
      <c r="B8812" s="774" t="s">
        <v>8558</v>
      </c>
      <c r="C8812" s="774" t="s">
        <v>7760</v>
      </c>
      <c r="D8812" s="774" t="s">
        <v>7723</v>
      </c>
      <c r="E8812" s="717">
        <v>310.39</v>
      </c>
    </row>
    <row r="8813" spans="1:5">
      <c r="A8813" s="774">
        <v>1019</v>
      </c>
      <c r="B8813" s="774" t="s">
        <v>8559</v>
      </c>
      <c r="C8813" s="774" t="s">
        <v>7760</v>
      </c>
      <c r="D8813" s="774" t="s">
        <v>7723</v>
      </c>
      <c r="E8813" s="717">
        <v>36.32</v>
      </c>
    </row>
    <row r="8814" spans="1:5">
      <c r="A8814" s="774">
        <v>1021</v>
      </c>
      <c r="B8814" s="774" t="s">
        <v>8560</v>
      </c>
      <c r="C8814" s="774" t="s">
        <v>7760</v>
      </c>
      <c r="D8814" s="774" t="s">
        <v>7723</v>
      </c>
      <c r="E8814" s="717">
        <v>5.16</v>
      </c>
    </row>
    <row r="8815" spans="1:5">
      <c r="A8815" s="774">
        <v>39249</v>
      </c>
      <c r="B8815" s="774" t="s">
        <v>8561</v>
      </c>
      <c r="C8815" s="774" t="s">
        <v>7760</v>
      </c>
      <c r="D8815" s="774" t="s">
        <v>7723</v>
      </c>
      <c r="E8815" s="717">
        <v>404.91</v>
      </c>
    </row>
    <row r="8816" spans="1:5">
      <c r="A8816" s="774">
        <v>1018</v>
      </c>
      <c r="B8816" s="774" t="s">
        <v>8562</v>
      </c>
      <c r="C8816" s="774" t="s">
        <v>7760</v>
      </c>
      <c r="D8816" s="774" t="s">
        <v>7723</v>
      </c>
      <c r="E8816" s="717">
        <v>51.77</v>
      </c>
    </row>
    <row r="8817" spans="1:5">
      <c r="A8817" s="774">
        <v>39250</v>
      </c>
      <c r="B8817" s="774" t="s">
        <v>8563</v>
      </c>
      <c r="C8817" s="774" t="s">
        <v>7760</v>
      </c>
      <c r="D8817" s="774" t="s">
        <v>7723</v>
      </c>
      <c r="E8817" s="717">
        <v>520.14</v>
      </c>
    </row>
    <row r="8818" spans="1:5">
      <c r="A8818" s="774">
        <v>994</v>
      </c>
      <c r="B8818" s="774" t="s">
        <v>8564</v>
      </c>
      <c r="C8818" s="774" t="s">
        <v>7760</v>
      </c>
      <c r="D8818" s="774" t="s">
        <v>7723</v>
      </c>
      <c r="E8818" s="717">
        <v>7.04</v>
      </c>
    </row>
    <row r="8819" spans="1:5">
      <c r="A8819" s="774">
        <v>977</v>
      </c>
      <c r="B8819" s="774" t="s">
        <v>8565</v>
      </c>
      <c r="C8819" s="774" t="s">
        <v>7760</v>
      </c>
      <c r="D8819" s="774" t="s">
        <v>7723</v>
      </c>
      <c r="E8819" s="717">
        <v>71.72</v>
      </c>
    </row>
    <row r="8820" spans="1:5">
      <c r="A8820" s="774">
        <v>998</v>
      </c>
      <c r="B8820" s="774" t="s">
        <v>8566</v>
      </c>
      <c r="C8820" s="774" t="s">
        <v>7760</v>
      </c>
      <c r="D8820" s="774" t="s">
        <v>7723</v>
      </c>
      <c r="E8820" s="717">
        <v>95.27</v>
      </c>
    </row>
    <row r="8821" spans="1:5">
      <c r="A8821" s="774">
        <v>39251</v>
      </c>
      <c r="B8821" s="774" t="s">
        <v>8567</v>
      </c>
      <c r="C8821" s="774" t="s">
        <v>7760</v>
      </c>
      <c r="D8821" s="774" t="s">
        <v>7723</v>
      </c>
      <c r="E8821" s="717">
        <v>0.69</v>
      </c>
    </row>
    <row r="8822" spans="1:5">
      <c r="A8822" s="774">
        <v>1011</v>
      </c>
      <c r="B8822" s="774" t="s">
        <v>8568</v>
      </c>
      <c r="C8822" s="774" t="s">
        <v>7760</v>
      </c>
      <c r="D8822" s="774" t="s">
        <v>7723</v>
      </c>
      <c r="E8822" s="717">
        <v>0.96</v>
      </c>
    </row>
    <row r="8823" spans="1:5">
      <c r="A8823" s="774">
        <v>39252</v>
      </c>
      <c r="B8823" s="774" t="s">
        <v>8569</v>
      </c>
      <c r="C8823" s="774" t="s">
        <v>7760</v>
      </c>
      <c r="D8823" s="774" t="s">
        <v>7723</v>
      </c>
      <c r="E8823" s="717">
        <v>1.1399999999999999</v>
      </c>
    </row>
    <row r="8824" spans="1:5">
      <c r="A8824" s="774">
        <v>1013</v>
      </c>
      <c r="B8824" s="774" t="s">
        <v>8570</v>
      </c>
      <c r="C8824" s="774" t="s">
        <v>7760</v>
      </c>
      <c r="D8824" s="774" t="s">
        <v>7723</v>
      </c>
      <c r="E8824" s="717">
        <v>1.52</v>
      </c>
    </row>
    <row r="8825" spans="1:5">
      <c r="A8825" s="774">
        <v>980</v>
      </c>
      <c r="B8825" s="774" t="s">
        <v>8571</v>
      </c>
      <c r="C8825" s="774" t="s">
        <v>7760</v>
      </c>
      <c r="D8825" s="774" t="s">
        <v>7723</v>
      </c>
      <c r="E8825" s="717">
        <v>10.35</v>
      </c>
    </row>
    <row r="8826" spans="1:5">
      <c r="A8826" s="774">
        <v>39237</v>
      </c>
      <c r="B8826" s="774" t="s">
        <v>8572</v>
      </c>
      <c r="C8826" s="774" t="s">
        <v>7760</v>
      </c>
      <c r="D8826" s="774" t="s">
        <v>7723</v>
      </c>
      <c r="E8826" s="717">
        <v>122.71</v>
      </c>
    </row>
    <row r="8827" spans="1:5">
      <c r="A8827" s="774">
        <v>39238</v>
      </c>
      <c r="B8827" s="774" t="s">
        <v>8573</v>
      </c>
      <c r="C8827" s="774" t="s">
        <v>7760</v>
      </c>
      <c r="D8827" s="774" t="s">
        <v>7723</v>
      </c>
      <c r="E8827" s="717">
        <v>153.19999999999999</v>
      </c>
    </row>
    <row r="8828" spans="1:5">
      <c r="A8828" s="774">
        <v>979</v>
      </c>
      <c r="B8828" s="774" t="s">
        <v>8574</v>
      </c>
      <c r="C8828" s="774" t="s">
        <v>7760</v>
      </c>
      <c r="D8828" s="774" t="s">
        <v>7726</v>
      </c>
      <c r="E8828" s="717">
        <v>15.95</v>
      </c>
    </row>
    <row r="8829" spans="1:5">
      <c r="A8829" s="774">
        <v>39239</v>
      </c>
      <c r="B8829" s="774" t="s">
        <v>8575</v>
      </c>
      <c r="C8829" s="774" t="s">
        <v>7760</v>
      </c>
      <c r="D8829" s="774" t="s">
        <v>7723</v>
      </c>
      <c r="E8829" s="717">
        <v>186.45</v>
      </c>
    </row>
    <row r="8830" spans="1:5">
      <c r="A8830" s="774">
        <v>1014</v>
      </c>
      <c r="B8830" s="774" t="s">
        <v>8576</v>
      </c>
      <c r="C8830" s="774" t="s">
        <v>7760</v>
      </c>
      <c r="D8830" s="774" t="s">
        <v>7723</v>
      </c>
      <c r="E8830" s="717">
        <v>2.42</v>
      </c>
    </row>
    <row r="8831" spans="1:5">
      <c r="A8831" s="774">
        <v>39240</v>
      </c>
      <c r="B8831" s="774" t="s">
        <v>8577</v>
      </c>
      <c r="C8831" s="774" t="s">
        <v>7760</v>
      </c>
      <c r="D8831" s="774" t="s">
        <v>7723</v>
      </c>
      <c r="E8831" s="717">
        <v>246.43</v>
      </c>
    </row>
    <row r="8832" spans="1:5">
      <c r="A8832" s="774">
        <v>39232</v>
      </c>
      <c r="B8832" s="774" t="s">
        <v>8578</v>
      </c>
      <c r="C8832" s="774" t="s">
        <v>7760</v>
      </c>
      <c r="D8832" s="774" t="s">
        <v>7723</v>
      </c>
      <c r="E8832" s="717">
        <v>25.59</v>
      </c>
    </row>
    <row r="8833" spans="1:5">
      <c r="A8833" s="774">
        <v>39233</v>
      </c>
      <c r="B8833" s="774" t="s">
        <v>8579</v>
      </c>
      <c r="C8833" s="774" t="s">
        <v>7760</v>
      </c>
      <c r="D8833" s="774" t="s">
        <v>7723</v>
      </c>
      <c r="E8833" s="717">
        <v>35.18</v>
      </c>
    </row>
    <row r="8834" spans="1:5">
      <c r="A8834" s="774">
        <v>981</v>
      </c>
      <c r="B8834" s="774" t="s">
        <v>8580</v>
      </c>
      <c r="C8834" s="774" t="s">
        <v>7760</v>
      </c>
      <c r="D8834" s="774" t="s">
        <v>7723</v>
      </c>
      <c r="E8834" s="717">
        <v>4.32</v>
      </c>
    </row>
    <row r="8835" spans="1:5">
      <c r="A8835" s="774">
        <v>39234</v>
      </c>
      <c r="B8835" s="774" t="s">
        <v>8581</v>
      </c>
      <c r="C8835" s="774" t="s">
        <v>7760</v>
      </c>
      <c r="D8835" s="774" t="s">
        <v>7723</v>
      </c>
      <c r="E8835" s="717">
        <v>51.63</v>
      </c>
    </row>
    <row r="8836" spans="1:5">
      <c r="A8836" s="774">
        <v>982</v>
      </c>
      <c r="B8836" s="774" t="s">
        <v>8582</v>
      </c>
      <c r="C8836" s="774" t="s">
        <v>7760</v>
      </c>
      <c r="D8836" s="774" t="s">
        <v>7723</v>
      </c>
      <c r="E8836" s="717">
        <v>6.06</v>
      </c>
    </row>
    <row r="8837" spans="1:5">
      <c r="A8837" s="774">
        <v>39235</v>
      </c>
      <c r="B8837" s="774" t="s">
        <v>8583</v>
      </c>
      <c r="C8837" s="774" t="s">
        <v>7760</v>
      </c>
      <c r="D8837" s="774" t="s">
        <v>7723</v>
      </c>
      <c r="E8837" s="717">
        <v>72.62</v>
      </c>
    </row>
    <row r="8838" spans="1:5">
      <c r="A8838" s="774">
        <v>39236</v>
      </c>
      <c r="B8838" s="774" t="s">
        <v>8584</v>
      </c>
      <c r="C8838" s="774" t="s">
        <v>7760</v>
      </c>
      <c r="D8838" s="774" t="s">
        <v>7723</v>
      </c>
      <c r="E8838" s="717">
        <v>95.2</v>
      </c>
    </row>
    <row r="8839" spans="1:5">
      <c r="A8839" s="774">
        <v>876</v>
      </c>
      <c r="B8839" s="774" t="s">
        <v>8585</v>
      </c>
      <c r="C8839" s="774" t="s">
        <v>7760</v>
      </c>
      <c r="D8839" s="774" t="s">
        <v>7723</v>
      </c>
      <c r="E8839" s="717">
        <v>245.74</v>
      </c>
    </row>
    <row r="8840" spans="1:5">
      <c r="A8840" s="774">
        <v>877</v>
      </c>
      <c r="B8840" s="774" t="s">
        <v>8586</v>
      </c>
      <c r="C8840" s="774" t="s">
        <v>7760</v>
      </c>
      <c r="D8840" s="774" t="s">
        <v>7723</v>
      </c>
      <c r="E8840" s="717">
        <v>288.89</v>
      </c>
    </row>
    <row r="8841" spans="1:5">
      <c r="A8841" s="774">
        <v>882</v>
      </c>
      <c r="B8841" s="774" t="s">
        <v>8587</v>
      </c>
      <c r="C8841" s="774" t="s">
        <v>7760</v>
      </c>
      <c r="D8841" s="774" t="s">
        <v>7723</v>
      </c>
      <c r="E8841" s="717">
        <v>314.79000000000002</v>
      </c>
    </row>
    <row r="8842" spans="1:5">
      <c r="A8842" s="774">
        <v>878</v>
      </c>
      <c r="B8842" s="774" t="s">
        <v>8588</v>
      </c>
      <c r="C8842" s="774" t="s">
        <v>7760</v>
      </c>
      <c r="D8842" s="774" t="s">
        <v>7723</v>
      </c>
      <c r="E8842" s="717">
        <v>391.36</v>
      </c>
    </row>
    <row r="8843" spans="1:5">
      <c r="A8843" s="774">
        <v>879</v>
      </c>
      <c r="B8843" s="774" t="s">
        <v>8589</v>
      </c>
      <c r="C8843" s="774" t="s">
        <v>7760</v>
      </c>
      <c r="D8843" s="774" t="s">
        <v>7723</v>
      </c>
      <c r="E8843" s="717">
        <v>461.28</v>
      </c>
    </row>
    <row r="8844" spans="1:5">
      <c r="A8844" s="774">
        <v>880</v>
      </c>
      <c r="B8844" s="774" t="s">
        <v>8590</v>
      </c>
      <c r="C8844" s="774" t="s">
        <v>7760</v>
      </c>
      <c r="D8844" s="774" t="s">
        <v>7723</v>
      </c>
      <c r="E8844" s="717">
        <v>542.76</v>
      </c>
    </row>
    <row r="8845" spans="1:5">
      <c r="A8845" s="774">
        <v>873</v>
      </c>
      <c r="B8845" s="774" t="s">
        <v>8591</v>
      </c>
      <c r="C8845" s="774" t="s">
        <v>7760</v>
      </c>
      <c r="D8845" s="774" t="s">
        <v>7723</v>
      </c>
      <c r="E8845" s="717">
        <v>165.03</v>
      </c>
    </row>
    <row r="8846" spans="1:5">
      <c r="A8846" s="774">
        <v>881</v>
      </c>
      <c r="B8846" s="774" t="s">
        <v>8592</v>
      </c>
      <c r="C8846" s="774" t="s">
        <v>7760</v>
      </c>
      <c r="D8846" s="774" t="s">
        <v>7723</v>
      </c>
      <c r="E8846" s="717">
        <v>741.85</v>
      </c>
    </row>
    <row r="8847" spans="1:5">
      <c r="A8847" s="774">
        <v>874</v>
      </c>
      <c r="B8847" s="774" t="s">
        <v>8593</v>
      </c>
      <c r="C8847" s="774" t="s">
        <v>7760</v>
      </c>
      <c r="D8847" s="774" t="s">
        <v>7723</v>
      </c>
      <c r="E8847" s="717">
        <v>195.85</v>
      </c>
    </row>
    <row r="8848" spans="1:5">
      <c r="A8848" s="774">
        <v>875</v>
      </c>
      <c r="B8848" s="774" t="s">
        <v>8594</v>
      </c>
      <c r="C8848" s="774" t="s">
        <v>7760</v>
      </c>
      <c r="D8848" s="774" t="s">
        <v>7723</v>
      </c>
      <c r="E8848" s="717">
        <v>233.67</v>
      </c>
    </row>
    <row r="8849" spans="1:5">
      <c r="A8849" s="774">
        <v>983</v>
      </c>
      <c r="B8849" s="774" t="s">
        <v>8595</v>
      </c>
      <c r="C8849" s="774" t="s">
        <v>7760</v>
      </c>
      <c r="D8849" s="774" t="s">
        <v>7723</v>
      </c>
      <c r="E8849" s="717">
        <v>1.46</v>
      </c>
    </row>
    <row r="8850" spans="1:5">
      <c r="A8850" s="774">
        <v>985</v>
      </c>
      <c r="B8850" s="774" t="s">
        <v>8596</v>
      </c>
      <c r="C8850" s="774" t="s">
        <v>7760</v>
      </c>
      <c r="D8850" s="774" t="s">
        <v>7723</v>
      </c>
      <c r="E8850" s="717">
        <v>10.97</v>
      </c>
    </row>
    <row r="8851" spans="1:5">
      <c r="A8851" s="774">
        <v>990</v>
      </c>
      <c r="B8851" s="774" t="s">
        <v>8597</v>
      </c>
      <c r="C8851" s="774" t="s">
        <v>7760</v>
      </c>
      <c r="D8851" s="774" t="s">
        <v>7723</v>
      </c>
      <c r="E8851" s="717">
        <v>150.22</v>
      </c>
    </row>
    <row r="8852" spans="1:5">
      <c r="A8852" s="774">
        <v>39241</v>
      </c>
      <c r="B8852" s="774" t="s">
        <v>8598</v>
      </c>
      <c r="C8852" s="774" t="s">
        <v>7760</v>
      </c>
      <c r="D8852" s="774" t="s">
        <v>7723</v>
      </c>
      <c r="E8852" s="717">
        <v>17.170000000000002</v>
      </c>
    </row>
    <row r="8853" spans="1:5">
      <c r="A8853" s="774">
        <v>1005</v>
      </c>
      <c r="B8853" s="774" t="s">
        <v>8599</v>
      </c>
      <c r="C8853" s="774" t="s">
        <v>7760</v>
      </c>
      <c r="D8853" s="774" t="s">
        <v>7723</v>
      </c>
      <c r="E8853" s="717">
        <v>184.37</v>
      </c>
    </row>
    <row r="8854" spans="1:5">
      <c r="A8854" s="774">
        <v>984</v>
      </c>
      <c r="B8854" s="774" t="s">
        <v>8600</v>
      </c>
      <c r="C8854" s="774" t="s">
        <v>7760</v>
      </c>
      <c r="D8854" s="774" t="s">
        <v>7723</v>
      </c>
      <c r="E8854" s="717">
        <v>3.79</v>
      </c>
    </row>
    <row r="8855" spans="1:5">
      <c r="A8855" s="774">
        <v>991</v>
      </c>
      <c r="B8855" s="774" t="s">
        <v>8601</v>
      </c>
      <c r="C8855" s="774" t="s">
        <v>7760</v>
      </c>
      <c r="D8855" s="774" t="s">
        <v>7723</v>
      </c>
      <c r="E8855" s="717">
        <v>243.62</v>
      </c>
    </row>
    <row r="8856" spans="1:5">
      <c r="A8856" s="774">
        <v>986</v>
      </c>
      <c r="B8856" s="774" t="s">
        <v>8602</v>
      </c>
      <c r="C8856" s="774" t="s">
        <v>7760</v>
      </c>
      <c r="D8856" s="774" t="s">
        <v>7723</v>
      </c>
      <c r="E8856" s="717">
        <v>26.25</v>
      </c>
    </row>
    <row r="8857" spans="1:5">
      <c r="A8857" s="774">
        <v>1024</v>
      </c>
      <c r="B8857" s="774" t="s">
        <v>8603</v>
      </c>
      <c r="C8857" s="774" t="s">
        <v>7760</v>
      </c>
      <c r="D8857" s="774" t="s">
        <v>7723</v>
      </c>
      <c r="E8857" s="717">
        <v>301.52999999999997</v>
      </c>
    </row>
    <row r="8858" spans="1:5">
      <c r="A8858" s="774">
        <v>987</v>
      </c>
      <c r="B8858" s="774" t="s">
        <v>8604</v>
      </c>
      <c r="C8858" s="774" t="s">
        <v>7760</v>
      </c>
      <c r="D8858" s="774" t="s">
        <v>7723</v>
      </c>
      <c r="E8858" s="717">
        <v>35.67</v>
      </c>
    </row>
    <row r="8859" spans="1:5">
      <c r="A8859" s="774">
        <v>1003</v>
      </c>
      <c r="B8859" s="774" t="s">
        <v>8605</v>
      </c>
      <c r="C8859" s="774" t="s">
        <v>7760</v>
      </c>
      <c r="D8859" s="774" t="s">
        <v>7723</v>
      </c>
      <c r="E8859" s="717">
        <v>5.55</v>
      </c>
    </row>
    <row r="8860" spans="1:5">
      <c r="A8860" s="774">
        <v>992</v>
      </c>
      <c r="B8860" s="774" t="s">
        <v>8606</v>
      </c>
      <c r="C8860" s="774" t="s">
        <v>7760</v>
      </c>
      <c r="D8860" s="774" t="s">
        <v>7723</v>
      </c>
      <c r="E8860" s="717">
        <v>390.11</v>
      </c>
    </row>
    <row r="8861" spans="1:5">
      <c r="A8861" s="774">
        <v>1007</v>
      </c>
      <c r="B8861" s="774" t="s">
        <v>8607</v>
      </c>
      <c r="C8861" s="774" t="s">
        <v>7760</v>
      </c>
      <c r="D8861" s="774" t="s">
        <v>7723</v>
      </c>
      <c r="E8861" s="717">
        <v>50.59</v>
      </c>
    </row>
    <row r="8862" spans="1:5">
      <c r="A8862" s="774">
        <v>39242</v>
      </c>
      <c r="B8862" s="774" t="s">
        <v>8608</v>
      </c>
      <c r="C8862" s="774" t="s">
        <v>7760</v>
      </c>
      <c r="D8862" s="774" t="s">
        <v>7723</v>
      </c>
      <c r="E8862" s="717">
        <v>483.36</v>
      </c>
    </row>
    <row r="8863" spans="1:5">
      <c r="A8863" s="774">
        <v>1008</v>
      </c>
      <c r="B8863" s="774" t="s">
        <v>8609</v>
      </c>
      <c r="C8863" s="774" t="s">
        <v>7760</v>
      </c>
      <c r="D8863" s="774" t="s">
        <v>7723</v>
      </c>
      <c r="E8863" s="717">
        <v>6.3</v>
      </c>
    </row>
    <row r="8864" spans="1:5">
      <c r="A8864" s="774">
        <v>988</v>
      </c>
      <c r="B8864" s="774" t="s">
        <v>8610</v>
      </c>
      <c r="C8864" s="774" t="s">
        <v>7760</v>
      </c>
      <c r="D8864" s="774" t="s">
        <v>7723</v>
      </c>
      <c r="E8864" s="717">
        <v>69.88</v>
      </c>
    </row>
    <row r="8865" spans="1:5">
      <c r="A8865" s="774">
        <v>989</v>
      </c>
      <c r="B8865" s="774" t="s">
        <v>8611</v>
      </c>
      <c r="C8865" s="774" t="s">
        <v>7760</v>
      </c>
      <c r="D8865" s="774" t="s">
        <v>7723</v>
      </c>
      <c r="E8865" s="717">
        <v>94.66</v>
      </c>
    </row>
    <row r="8866" spans="1:5">
      <c r="A8866" s="774">
        <v>39598</v>
      </c>
      <c r="B8866" s="774" t="s">
        <v>8612</v>
      </c>
      <c r="C8866" s="774" t="s">
        <v>7760</v>
      </c>
      <c r="D8866" s="774" t="s">
        <v>7723</v>
      </c>
      <c r="E8866" s="717">
        <v>1.31</v>
      </c>
    </row>
    <row r="8867" spans="1:5">
      <c r="A8867" s="774">
        <v>39599</v>
      </c>
      <c r="B8867" s="774" t="s">
        <v>8613</v>
      </c>
      <c r="C8867" s="774" t="s">
        <v>7760</v>
      </c>
      <c r="D8867" s="774" t="s">
        <v>7723</v>
      </c>
      <c r="E8867" s="717">
        <v>1.98</v>
      </c>
    </row>
    <row r="8868" spans="1:5">
      <c r="A8868" s="774">
        <v>34602</v>
      </c>
      <c r="B8868" s="774" t="s">
        <v>8614</v>
      </c>
      <c r="C8868" s="774" t="s">
        <v>7760</v>
      </c>
      <c r="D8868" s="774" t="s">
        <v>7737</v>
      </c>
      <c r="E8868" s="717">
        <v>2.61</v>
      </c>
    </row>
    <row r="8869" spans="1:5">
      <c r="A8869" s="774">
        <v>34603</v>
      </c>
      <c r="B8869" s="774" t="s">
        <v>8615</v>
      </c>
      <c r="C8869" s="774" t="s">
        <v>7760</v>
      </c>
      <c r="D8869" s="774" t="s">
        <v>7737</v>
      </c>
      <c r="E8869" s="717">
        <v>12.54</v>
      </c>
    </row>
    <row r="8870" spans="1:5">
      <c r="A8870" s="774">
        <v>34607</v>
      </c>
      <c r="B8870" s="774" t="s">
        <v>8616</v>
      </c>
      <c r="C8870" s="774" t="s">
        <v>7760</v>
      </c>
      <c r="D8870" s="774" t="s">
        <v>7737</v>
      </c>
      <c r="E8870" s="717">
        <v>5.59</v>
      </c>
    </row>
    <row r="8871" spans="1:5">
      <c r="A8871" s="774">
        <v>34609</v>
      </c>
      <c r="B8871" s="774" t="s">
        <v>8617</v>
      </c>
      <c r="C8871" s="774" t="s">
        <v>7760</v>
      </c>
      <c r="D8871" s="774" t="s">
        <v>7737</v>
      </c>
      <c r="E8871" s="717">
        <v>8.39</v>
      </c>
    </row>
    <row r="8872" spans="1:5">
      <c r="A8872" s="774">
        <v>34618</v>
      </c>
      <c r="B8872" s="774" t="s">
        <v>8618</v>
      </c>
      <c r="C8872" s="774" t="s">
        <v>7760</v>
      </c>
      <c r="D8872" s="774" t="s">
        <v>7737</v>
      </c>
      <c r="E8872" s="717">
        <v>3.46</v>
      </c>
    </row>
    <row r="8873" spans="1:5">
      <c r="A8873" s="774">
        <v>34620</v>
      </c>
      <c r="B8873" s="774" t="s">
        <v>8619</v>
      </c>
      <c r="C8873" s="774" t="s">
        <v>7760</v>
      </c>
      <c r="D8873" s="774" t="s">
        <v>7737</v>
      </c>
      <c r="E8873" s="717">
        <v>17.309999999999999</v>
      </c>
    </row>
    <row r="8874" spans="1:5">
      <c r="A8874" s="774">
        <v>34621</v>
      </c>
      <c r="B8874" s="774" t="s">
        <v>8620</v>
      </c>
      <c r="C8874" s="774" t="s">
        <v>7760</v>
      </c>
      <c r="D8874" s="774" t="s">
        <v>7737</v>
      </c>
      <c r="E8874" s="717">
        <v>8.0299999999999994</v>
      </c>
    </row>
    <row r="8875" spans="1:5">
      <c r="A8875" s="774">
        <v>34622</v>
      </c>
      <c r="B8875" s="774" t="s">
        <v>8621</v>
      </c>
      <c r="C8875" s="774" t="s">
        <v>7760</v>
      </c>
      <c r="D8875" s="774" t="s">
        <v>7737</v>
      </c>
      <c r="E8875" s="717">
        <v>11.37</v>
      </c>
    </row>
    <row r="8876" spans="1:5">
      <c r="A8876" s="774">
        <v>34624</v>
      </c>
      <c r="B8876" s="774" t="s">
        <v>8622</v>
      </c>
      <c r="C8876" s="774" t="s">
        <v>7760</v>
      </c>
      <c r="D8876" s="774" t="s">
        <v>7737</v>
      </c>
      <c r="E8876" s="717">
        <v>4.42</v>
      </c>
    </row>
    <row r="8877" spans="1:5">
      <c r="A8877" s="774">
        <v>34626</v>
      </c>
      <c r="B8877" s="774" t="s">
        <v>8623</v>
      </c>
      <c r="C8877" s="774" t="s">
        <v>7760</v>
      </c>
      <c r="D8877" s="774" t="s">
        <v>7737</v>
      </c>
      <c r="E8877" s="717">
        <v>23.79</v>
      </c>
    </row>
    <row r="8878" spans="1:5">
      <c r="A8878" s="774">
        <v>34627</v>
      </c>
      <c r="B8878" s="774" t="s">
        <v>8624</v>
      </c>
      <c r="C8878" s="774" t="s">
        <v>7760</v>
      </c>
      <c r="D8878" s="774" t="s">
        <v>7737</v>
      </c>
      <c r="E8878" s="717">
        <v>10.25</v>
      </c>
    </row>
    <row r="8879" spans="1:5">
      <c r="A8879" s="774">
        <v>34629</v>
      </c>
      <c r="B8879" s="774" t="s">
        <v>8625</v>
      </c>
      <c r="C8879" s="774" t="s">
        <v>7760</v>
      </c>
      <c r="D8879" s="774" t="s">
        <v>7737</v>
      </c>
      <c r="E8879" s="717">
        <v>15.01</v>
      </c>
    </row>
    <row r="8880" spans="1:5">
      <c r="A8880" s="774">
        <v>39257</v>
      </c>
      <c r="B8880" s="774" t="s">
        <v>8626</v>
      </c>
      <c r="C8880" s="774" t="s">
        <v>7760</v>
      </c>
      <c r="D8880" s="774" t="s">
        <v>7723</v>
      </c>
      <c r="E8880" s="717">
        <v>6.61</v>
      </c>
    </row>
    <row r="8881" spans="1:5">
      <c r="A8881" s="774">
        <v>39261</v>
      </c>
      <c r="B8881" s="774" t="s">
        <v>8627</v>
      </c>
      <c r="C8881" s="774" t="s">
        <v>7760</v>
      </c>
      <c r="D8881" s="774" t="s">
        <v>7723</v>
      </c>
      <c r="E8881" s="717">
        <v>35.22</v>
      </c>
    </row>
    <row r="8882" spans="1:5">
      <c r="A8882" s="774">
        <v>39268</v>
      </c>
      <c r="B8882" s="774" t="s">
        <v>8628</v>
      </c>
      <c r="C8882" s="774" t="s">
        <v>7760</v>
      </c>
      <c r="D8882" s="774" t="s">
        <v>7723</v>
      </c>
      <c r="E8882" s="717">
        <v>406.29</v>
      </c>
    </row>
    <row r="8883" spans="1:5">
      <c r="A8883" s="774">
        <v>39262</v>
      </c>
      <c r="B8883" s="774" t="s">
        <v>8629</v>
      </c>
      <c r="C8883" s="774" t="s">
        <v>7760</v>
      </c>
      <c r="D8883" s="774" t="s">
        <v>7723</v>
      </c>
      <c r="E8883" s="717">
        <v>55.06</v>
      </c>
    </row>
    <row r="8884" spans="1:5">
      <c r="A8884" s="774">
        <v>39258</v>
      </c>
      <c r="B8884" s="774" t="s">
        <v>8630</v>
      </c>
      <c r="C8884" s="774" t="s">
        <v>7760</v>
      </c>
      <c r="D8884" s="774" t="s">
        <v>7723</v>
      </c>
      <c r="E8884" s="717">
        <v>9.8000000000000007</v>
      </c>
    </row>
    <row r="8885" spans="1:5">
      <c r="A8885" s="774">
        <v>39263</v>
      </c>
      <c r="B8885" s="774" t="s">
        <v>8631</v>
      </c>
      <c r="C8885" s="774" t="s">
        <v>7760</v>
      </c>
      <c r="D8885" s="774" t="s">
        <v>7723</v>
      </c>
      <c r="E8885" s="717">
        <v>85.19</v>
      </c>
    </row>
    <row r="8886" spans="1:5">
      <c r="A8886" s="774">
        <v>39264</v>
      </c>
      <c r="B8886" s="774" t="s">
        <v>8632</v>
      </c>
      <c r="C8886" s="774" t="s">
        <v>7760</v>
      </c>
      <c r="D8886" s="774" t="s">
        <v>7723</v>
      </c>
      <c r="E8886" s="717">
        <v>115.35</v>
      </c>
    </row>
    <row r="8887" spans="1:5">
      <c r="A8887" s="774">
        <v>39259</v>
      </c>
      <c r="B8887" s="774" t="s">
        <v>8633</v>
      </c>
      <c r="C8887" s="774" t="s">
        <v>7760</v>
      </c>
      <c r="D8887" s="774" t="s">
        <v>7723</v>
      </c>
      <c r="E8887" s="717">
        <v>14.92</v>
      </c>
    </row>
    <row r="8888" spans="1:5">
      <c r="A8888" s="774">
        <v>39265</v>
      </c>
      <c r="B8888" s="774" t="s">
        <v>8634</v>
      </c>
      <c r="C8888" s="774" t="s">
        <v>7760</v>
      </c>
      <c r="D8888" s="774" t="s">
        <v>7723</v>
      </c>
      <c r="E8888" s="717">
        <v>169.93</v>
      </c>
    </row>
    <row r="8889" spans="1:5">
      <c r="A8889" s="774">
        <v>39260</v>
      </c>
      <c r="B8889" s="774" t="s">
        <v>8635</v>
      </c>
      <c r="C8889" s="774" t="s">
        <v>7760</v>
      </c>
      <c r="D8889" s="774" t="s">
        <v>7723</v>
      </c>
      <c r="E8889" s="717">
        <v>21.24</v>
      </c>
    </row>
    <row r="8890" spans="1:5">
      <c r="A8890" s="774">
        <v>39266</v>
      </c>
      <c r="B8890" s="774" t="s">
        <v>8636</v>
      </c>
      <c r="C8890" s="774" t="s">
        <v>7760</v>
      </c>
      <c r="D8890" s="774" t="s">
        <v>7723</v>
      </c>
      <c r="E8890" s="717">
        <v>238.43</v>
      </c>
    </row>
    <row r="8891" spans="1:5">
      <c r="A8891" s="774">
        <v>39267</v>
      </c>
      <c r="B8891" s="774" t="s">
        <v>8637</v>
      </c>
      <c r="C8891" s="774" t="s">
        <v>7760</v>
      </c>
      <c r="D8891" s="774" t="s">
        <v>7723</v>
      </c>
      <c r="E8891" s="717">
        <v>312.54000000000002</v>
      </c>
    </row>
    <row r="8892" spans="1:5">
      <c r="A8892" s="774">
        <v>11901</v>
      </c>
      <c r="B8892" s="774" t="s">
        <v>8638</v>
      </c>
      <c r="C8892" s="774" t="s">
        <v>7760</v>
      </c>
      <c r="D8892" s="774" t="s">
        <v>7726</v>
      </c>
      <c r="E8892" s="717">
        <v>0.6</v>
      </c>
    </row>
    <row r="8893" spans="1:5">
      <c r="A8893" s="774">
        <v>11902</v>
      </c>
      <c r="B8893" s="774" t="s">
        <v>8639</v>
      </c>
      <c r="C8893" s="774" t="s">
        <v>7760</v>
      </c>
      <c r="D8893" s="774" t="s">
        <v>7723</v>
      </c>
      <c r="E8893" s="717">
        <v>1.04</v>
      </c>
    </row>
    <row r="8894" spans="1:5">
      <c r="A8894" s="774">
        <v>11903</v>
      </c>
      <c r="B8894" s="774" t="s">
        <v>8640</v>
      </c>
      <c r="C8894" s="774" t="s">
        <v>7760</v>
      </c>
      <c r="D8894" s="774" t="s">
        <v>7723</v>
      </c>
      <c r="E8894" s="717">
        <v>1.61</v>
      </c>
    </row>
    <row r="8895" spans="1:5">
      <c r="A8895" s="774">
        <v>11904</v>
      </c>
      <c r="B8895" s="774" t="s">
        <v>8641</v>
      </c>
      <c r="C8895" s="774" t="s">
        <v>7760</v>
      </c>
      <c r="D8895" s="774" t="s">
        <v>7723</v>
      </c>
      <c r="E8895" s="717">
        <v>2.0499999999999998</v>
      </c>
    </row>
    <row r="8896" spans="1:5">
      <c r="A8896" s="774">
        <v>11905</v>
      </c>
      <c r="B8896" s="774" t="s">
        <v>8642</v>
      </c>
      <c r="C8896" s="774" t="s">
        <v>7760</v>
      </c>
      <c r="D8896" s="774" t="s">
        <v>7723</v>
      </c>
      <c r="E8896" s="717">
        <v>2.77</v>
      </c>
    </row>
    <row r="8897" spans="1:5">
      <c r="A8897" s="774">
        <v>11906</v>
      </c>
      <c r="B8897" s="774" t="s">
        <v>8643</v>
      </c>
      <c r="C8897" s="774" t="s">
        <v>7760</v>
      </c>
      <c r="D8897" s="774" t="s">
        <v>7723</v>
      </c>
      <c r="E8897" s="717">
        <v>3.18</v>
      </c>
    </row>
    <row r="8898" spans="1:5">
      <c r="A8898" s="774">
        <v>11919</v>
      </c>
      <c r="B8898" s="774" t="s">
        <v>8644</v>
      </c>
      <c r="C8898" s="774" t="s">
        <v>7760</v>
      </c>
      <c r="D8898" s="774" t="s">
        <v>7723</v>
      </c>
      <c r="E8898" s="717">
        <v>6.25</v>
      </c>
    </row>
    <row r="8899" spans="1:5">
      <c r="A8899" s="774">
        <v>11920</v>
      </c>
      <c r="B8899" s="774" t="s">
        <v>8645</v>
      </c>
      <c r="C8899" s="774" t="s">
        <v>7760</v>
      </c>
      <c r="D8899" s="774" t="s">
        <v>7723</v>
      </c>
      <c r="E8899" s="717">
        <v>12.11</v>
      </c>
    </row>
    <row r="8900" spans="1:5">
      <c r="A8900" s="774">
        <v>11924</v>
      </c>
      <c r="B8900" s="774" t="s">
        <v>8646</v>
      </c>
      <c r="C8900" s="774" t="s">
        <v>7760</v>
      </c>
      <c r="D8900" s="774" t="s">
        <v>7723</v>
      </c>
      <c r="E8900" s="717">
        <v>117.74</v>
      </c>
    </row>
    <row r="8901" spans="1:5">
      <c r="A8901" s="774">
        <v>11921</v>
      </c>
      <c r="B8901" s="774" t="s">
        <v>8647</v>
      </c>
      <c r="C8901" s="774" t="s">
        <v>7760</v>
      </c>
      <c r="D8901" s="774" t="s">
        <v>7723</v>
      </c>
      <c r="E8901" s="717">
        <v>16.48</v>
      </c>
    </row>
    <row r="8902" spans="1:5">
      <c r="A8902" s="774">
        <v>11922</v>
      </c>
      <c r="B8902" s="774" t="s">
        <v>8648</v>
      </c>
      <c r="C8902" s="774" t="s">
        <v>7760</v>
      </c>
      <c r="D8902" s="774" t="s">
        <v>7723</v>
      </c>
      <c r="E8902" s="717">
        <v>29.26</v>
      </c>
    </row>
    <row r="8903" spans="1:5">
      <c r="A8903" s="774">
        <v>11923</v>
      </c>
      <c r="B8903" s="774" t="s">
        <v>8649</v>
      </c>
      <c r="C8903" s="774" t="s">
        <v>7760</v>
      </c>
      <c r="D8903" s="774" t="s">
        <v>7723</v>
      </c>
      <c r="E8903" s="717">
        <v>47.8</v>
      </c>
    </row>
    <row r="8904" spans="1:5">
      <c r="A8904" s="774">
        <v>11916</v>
      </c>
      <c r="B8904" s="774" t="s">
        <v>8650</v>
      </c>
      <c r="C8904" s="774" t="s">
        <v>7760</v>
      </c>
      <c r="D8904" s="774" t="s">
        <v>7723</v>
      </c>
      <c r="E8904" s="717">
        <v>8.11</v>
      </c>
    </row>
    <row r="8905" spans="1:5">
      <c r="A8905" s="774">
        <v>11914</v>
      </c>
      <c r="B8905" s="774" t="s">
        <v>8651</v>
      </c>
      <c r="C8905" s="774" t="s">
        <v>7760</v>
      </c>
      <c r="D8905" s="774" t="s">
        <v>7723</v>
      </c>
      <c r="E8905" s="717">
        <v>58.89</v>
      </c>
    </row>
    <row r="8906" spans="1:5">
      <c r="A8906" s="774">
        <v>11917</v>
      </c>
      <c r="B8906" s="774" t="s">
        <v>8652</v>
      </c>
      <c r="C8906" s="774" t="s">
        <v>7760</v>
      </c>
      <c r="D8906" s="774" t="s">
        <v>7723</v>
      </c>
      <c r="E8906" s="717">
        <v>14.11</v>
      </c>
    </row>
    <row r="8907" spans="1:5">
      <c r="A8907" s="774">
        <v>11918</v>
      </c>
      <c r="B8907" s="774" t="s">
        <v>8653</v>
      </c>
      <c r="C8907" s="774" t="s">
        <v>7760</v>
      </c>
      <c r="D8907" s="774" t="s">
        <v>7723</v>
      </c>
      <c r="E8907" s="717">
        <v>19.149999999999999</v>
      </c>
    </row>
    <row r="8908" spans="1:5">
      <c r="A8908" s="774">
        <v>37734</v>
      </c>
      <c r="B8908" s="774" t="s">
        <v>8654</v>
      </c>
      <c r="C8908" s="774" t="s">
        <v>7728</v>
      </c>
      <c r="D8908" s="774" t="s">
        <v>7737</v>
      </c>
      <c r="E8908" s="718">
        <v>53627.62</v>
      </c>
    </row>
    <row r="8909" spans="1:5">
      <c r="A8909" s="774">
        <v>42251</v>
      </c>
      <c r="B8909" s="774" t="s">
        <v>8655</v>
      </c>
      <c r="C8909" s="774" t="s">
        <v>7728</v>
      </c>
      <c r="D8909" s="774" t="s">
        <v>7737</v>
      </c>
      <c r="E8909" s="718">
        <v>60897.43</v>
      </c>
    </row>
    <row r="8910" spans="1:5">
      <c r="A8910" s="774">
        <v>37733</v>
      </c>
      <c r="B8910" s="774" t="s">
        <v>8656</v>
      </c>
      <c r="C8910" s="774" t="s">
        <v>7728</v>
      </c>
      <c r="D8910" s="774" t="s">
        <v>7737</v>
      </c>
      <c r="E8910" s="718">
        <v>40209.79</v>
      </c>
    </row>
    <row r="8911" spans="1:5">
      <c r="A8911" s="774">
        <v>37735</v>
      </c>
      <c r="B8911" s="774" t="s">
        <v>8657</v>
      </c>
      <c r="C8911" s="774" t="s">
        <v>7728</v>
      </c>
      <c r="D8911" s="774" t="s">
        <v>7737</v>
      </c>
      <c r="E8911" s="718">
        <v>48452.79</v>
      </c>
    </row>
    <row r="8912" spans="1:5">
      <c r="A8912" s="774">
        <v>5090</v>
      </c>
      <c r="B8912" s="774" t="s">
        <v>8658</v>
      </c>
      <c r="C8912" s="774" t="s">
        <v>7728</v>
      </c>
      <c r="D8912" s="774" t="s">
        <v>7726</v>
      </c>
      <c r="E8912" s="717">
        <v>15.5</v>
      </c>
    </row>
    <row r="8913" spans="1:5">
      <c r="A8913" s="774">
        <v>5085</v>
      </c>
      <c r="B8913" s="774" t="s">
        <v>8659</v>
      </c>
      <c r="C8913" s="774" t="s">
        <v>7728</v>
      </c>
      <c r="D8913" s="774" t="s">
        <v>7723</v>
      </c>
      <c r="E8913" s="717">
        <v>23.07</v>
      </c>
    </row>
    <row r="8914" spans="1:5">
      <c r="A8914" s="774">
        <v>43603</v>
      </c>
      <c r="B8914" s="774" t="s">
        <v>8660</v>
      </c>
      <c r="C8914" s="774" t="s">
        <v>7728</v>
      </c>
      <c r="D8914" s="774" t="s">
        <v>7723</v>
      </c>
      <c r="E8914" s="717">
        <v>32.96</v>
      </c>
    </row>
    <row r="8915" spans="1:5">
      <c r="A8915" s="774">
        <v>38374</v>
      </c>
      <c r="B8915" s="774" t="s">
        <v>8661</v>
      </c>
      <c r="C8915" s="774" t="s">
        <v>7728</v>
      </c>
      <c r="D8915" s="774" t="s">
        <v>7723</v>
      </c>
      <c r="E8915" s="717">
        <v>866.34</v>
      </c>
    </row>
    <row r="8916" spans="1:5">
      <c r="A8916" s="774">
        <v>20209</v>
      </c>
      <c r="B8916" s="774" t="s">
        <v>8662</v>
      </c>
      <c r="C8916" s="774" t="s">
        <v>7760</v>
      </c>
      <c r="D8916" s="774" t="s">
        <v>7723</v>
      </c>
      <c r="E8916" s="717">
        <v>18.059999999999999</v>
      </c>
    </row>
    <row r="8917" spans="1:5">
      <c r="A8917" s="774">
        <v>20212</v>
      </c>
      <c r="B8917" s="774" t="s">
        <v>8663</v>
      </c>
      <c r="C8917" s="774" t="s">
        <v>7760</v>
      </c>
      <c r="D8917" s="774" t="s">
        <v>7723</v>
      </c>
      <c r="E8917" s="717">
        <v>15.12</v>
      </c>
    </row>
    <row r="8918" spans="1:5">
      <c r="A8918" s="774">
        <v>4433</v>
      </c>
      <c r="B8918" s="774" t="s">
        <v>8664</v>
      </c>
      <c r="C8918" s="774" t="s">
        <v>7760</v>
      </c>
      <c r="D8918" s="774" t="s">
        <v>7723</v>
      </c>
      <c r="E8918" s="717">
        <v>17.3</v>
      </c>
    </row>
    <row r="8919" spans="1:5">
      <c r="A8919" s="774">
        <v>4430</v>
      </c>
      <c r="B8919" s="774" t="s">
        <v>8665</v>
      </c>
      <c r="C8919" s="774" t="s">
        <v>7760</v>
      </c>
      <c r="D8919" s="774" t="s">
        <v>7726</v>
      </c>
      <c r="E8919" s="717">
        <v>8.85</v>
      </c>
    </row>
    <row r="8920" spans="1:5">
      <c r="A8920" s="774">
        <v>4400</v>
      </c>
      <c r="B8920" s="774" t="s">
        <v>8666</v>
      </c>
      <c r="C8920" s="774" t="s">
        <v>7760</v>
      </c>
      <c r="D8920" s="774" t="s">
        <v>7723</v>
      </c>
      <c r="E8920" s="717">
        <v>14.08</v>
      </c>
    </row>
    <row r="8921" spans="1:5">
      <c r="A8921" s="774">
        <v>2729</v>
      </c>
      <c r="B8921" s="774" t="s">
        <v>8667</v>
      </c>
      <c r="C8921" s="774" t="s">
        <v>7728</v>
      </c>
      <c r="D8921" s="774" t="s">
        <v>7737</v>
      </c>
      <c r="E8921" s="717">
        <v>18.739999999999998</v>
      </c>
    </row>
    <row r="8922" spans="1:5">
      <c r="A8922" s="774">
        <v>4513</v>
      </c>
      <c r="B8922" s="774" t="s">
        <v>8668</v>
      </c>
      <c r="C8922" s="774" t="s">
        <v>7760</v>
      </c>
      <c r="D8922" s="774" t="s">
        <v>7723</v>
      </c>
      <c r="E8922" s="717">
        <v>3.79</v>
      </c>
    </row>
    <row r="8923" spans="1:5">
      <c r="A8923" s="774">
        <v>11871</v>
      </c>
      <c r="B8923" s="774" t="s">
        <v>8669</v>
      </c>
      <c r="C8923" s="774" t="s">
        <v>7728</v>
      </c>
      <c r="D8923" s="774" t="s">
        <v>7737</v>
      </c>
      <c r="E8923" s="717">
        <v>283.5</v>
      </c>
    </row>
    <row r="8924" spans="1:5">
      <c r="A8924" s="774">
        <v>34636</v>
      </c>
      <c r="B8924" s="774" t="s">
        <v>8670</v>
      </c>
      <c r="C8924" s="774" t="s">
        <v>7728</v>
      </c>
      <c r="D8924" s="774" t="s">
        <v>7726</v>
      </c>
      <c r="E8924" s="717">
        <v>389</v>
      </c>
    </row>
    <row r="8925" spans="1:5">
      <c r="A8925" s="774">
        <v>34639</v>
      </c>
      <c r="B8925" s="774" t="s">
        <v>8671</v>
      </c>
      <c r="C8925" s="774" t="s">
        <v>7728</v>
      </c>
      <c r="D8925" s="774" t="s">
        <v>7723</v>
      </c>
      <c r="E8925" s="717">
        <v>790.05</v>
      </c>
    </row>
    <row r="8926" spans="1:5">
      <c r="A8926" s="774">
        <v>34640</v>
      </c>
      <c r="B8926" s="774" t="s">
        <v>8672</v>
      </c>
      <c r="C8926" s="774" t="s">
        <v>7728</v>
      </c>
      <c r="D8926" s="774" t="s">
        <v>7723</v>
      </c>
      <c r="E8926" s="717">
        <v>887.43</v>
      </c>
    </row>
    <row r="8927" spans="1:5">
      <c r="A8927" s="774">
        <v>34637</v>
      </c>
      <c r="B8927" s="774" t="s">
        <v>8673</v>
      </c>
      <c r="C8927" s="774" t="s">
        <v>7728</v>
      </c>
      <c r="D8927" s="774" t="s">
        <v>7723</v>
      </c>
      <c r="E8927" s="717">
        <v>223.34</v>
      </c>
    </row>
    <row r="8928" spans="1:5">
      <c r="A8928" s="774">
        <v>34638</v>
      </c>
      <c r="B8928" s="774" t="s">
        <v>8674</v>
      </c>
      <c r="C8928" s="774" t="s">
        <v>7728</v>
      </c>
      <c r="D8928" s="774" t="s">
        <v>7723</v>
      </c>
      <c r="E8928" s="717">
        <v>383</v>
      </c>
    </row>
    <row r="8929" spans="1:5">
      <c r="A8929" s="774">
        <v>11868</v>
      </c>
      <c r="B8929" s="774" t="s">
        <v>8675</v>
      </c>
      <c r="C8929" s="774" t="s">
        <v>7728</v>
      </c>
      <c r="D8929" s="774" t="s">
        <v>7737</v>
      </c>
      <c r="E8929" s="717">
        <v>389.63</v>
      </c>
    </row>
    <row r="8930" spans="1:5">
      <c r="A8930" s="774">
        <v>37106</v>
      </c>
      <c r="B8930" s="774" t="s">
        <v>8676</v>
      </c>
      <c r="C8930" s="774" t="s">
        <v>7728</v>
      </c>
      <c r="D8930" s="774" t="s">
        <v>7737</v>
      </c>
      <c r="E8930" s="718">
        <v>3763.4</v>
      </c>
    </row>
    <row r="8931" spans="1:5">
      <c r="A8931" s="774">
        <v>11869</v>
      </c>
      <c r="B8931" s="774" t="s">
        <v>8677</v>
      </c>
      <c r="C8931" s="774" t="s">
        <v>7728</v>
      </c>
      <c r="D8931" s="774" t="s">
        <v>7737</v>
      </c>
      <c r="E8931" s="717">
        <v>632.16999999999996</v>
      </c>
    </row>
    <row r="8932" spans="1:5">
      <c r="A8932" s="774">
        <v>37104</v>
      </c>
      <c r="B8932" s="774" t="s">
        <v>8678</v>
      </c>
      <c r="C8932" s="774" t="s">
        <v>7728</v>
      </c>
      <c r="D8932" s="774" t="s">
        <v>7737</v>
      </c>
      <c r="E8932" s="717">
        <v>814.91</v>
      </c>
    </row>
    <row r="8933" spans="1:5">
      <c r="A8933" s="774">
        <v>37105</v>
      </c>
      <c r="B8933" s="774" t="s">
        <v>8679</v>
      </c>
      <c r="C8933" s="774" t="s">
        <v>7728</v>
      </c>
      <c r="D8933" s="774" t="s">
        <v>7737</v>
      </c>
      <c r="E8933" s="718">
        <v>1814.92</v>
      </c>
    </row>
    <row r="8934" spans="1:5">
      <c r="A8934" s="774">
        <v>34641</v>
      </c>
      <c r="B8934" s="774" t="s">
        <v>8680</v>
      </c>
      <c r="C8934" s="774" t="s">
        <v>7728</v>
      </c>
      <c r="D8934" s="774" t="s">
        <v>7723</v>
      </c>
      <c r="E8934" s="717">
        <v>73.41</v>
      </c>
    </row>
    <row r="8935" spans="1:5">
      <c r="A8935" s="774">
        <v>43434</v>
      </c>
      <c r="B8935" s="774" t="s">
        <v>8681</v>
      </c>
      <c r="C8935" s="774" t="s">
        <v>7728</v>
      </c>
      <c r="D8935" s="774" t="s">
        <v>7723</v>
      </c>
      <c r="E8935" s="717">
        <v>79.37</v>
      </c>
    </row>
    <row r="8936" spans="1:5">
      <c r="A8936" s="774">
        <v>43435</v>
      </c>
      <c r="B8936" s="774" t="s">
        <v>8682</v>
      </c>
      <c r="C8936" s="774" t="s">
        <v>7728</v>
      </c>
      <c r="D8936" s="774" t="s">
        <v>7723</v>
      </c>
      <c r="E8936" s="717">
        <v>145.52000000000001</v>
      </c>
    </row>
    <row r="8937" spans="1:5">
      <c r="A8937" s="774">
        <v>43436</v>
      </c>
      <c r="B8937" s="774" t="s">
        <v>8683</v>
      </c>
      <c r="C8937" s="774" t="s">
        <v>7728</v>
      </c>
      <c r="D8937" s="774" t="s">
        <v>7723</v>
      </c>
      <c r="E8937" s="717">
        <v>254.66</v>
      </c>
    </row>
    <row r="8938" spans="1:5">
      <c r="A8938" s="774">
        <v>43437</v>
      </c>
      <c r="B8938" s="774" t="s">
        <v>8684</v>
      </c>
      <c r="C8938" s="774" t="s">
        <v>7728</v>
      </c>
      <c r="D8938" s="774" t="s">
        <v>7723</v>
      </c>
      <c r="E8938" s="717">
        <v>461.7</v>
      </c>
    </row>
    <row r="8939" spans="1:5">
      <c r="A8939" s="774">
        <v>43438</v>
      </c>
      <c r="B8939" s="774" t="s">
        <v>8685</v>
      </c>
      <c r="C8939" s="774" t="s">
        <v>7728</v>
      </c>
      <c r="D8939" s="774" t="s">
        <v>7723</v>
      </c>
      <c r="E8939" s="717">
        <v>826.83</v>
      </c>
    </row>
    <row r="8940" spans="1:5">
      <c r="A8940" s="774">
        <v>41627</v>
      </c>
      <c r="B8940" s="774" t="s">
        <v>8686</v>
      </c>
      <c r="C8940" s="774" t="s">
        <v>7728</v>
      </c>
      <c r="D8940" s="774" t="s">
        <v>7723</v>
      </c>
      <c r="E8940" s="717">
        <v>122.37</v>
      </c>
    </row>
    <row r="8941" spans="1:5">
      <c r="A8941" s="774">
        <v>41628</v>
      </c>
      <c r="B8941" s="774" t="s">
        <v>8687</v>
      </c>
      <c r="C8941" s="774" t="s">
        <v>7728</v>
      </c>
      <c r="D8941" s="774" t="s">
        <v>7723</v>
      </c>
      <c r="E8941" s="717">
        <v>224.89</v>
      </c>
    </row>
    <row r="8942" spans="1:5">
      <c r="A8942" s="774">
        <v>41629</v>
      </c>
      <c r="B8942" s="774" t="s">
        <v>8688</v>
      </c>
      <c r="C8942" s="774" t="s">
        <v>7728</v>
      </c>
      <c r="D8942" s="774" t="s">
        <v>7723</v>
      </c>
      <c r="E8942" s="717">
        <v>285.75</v>
      </c>
    </row>
    <row r="8943" spans="1:5">
      <c r="A8943" s="774">
        <v>43429</v>
      </c>
      <c r="B8943" s="774" t="s">
        <v>8689</v>
      </c>
      <c r="C8943" s="774" t="s">
        <v>7728</v>
      </c>
      <c r="D8943" s="774" t="s">
        <v>7723</v>
      </c>
      <c r="E8943" s="717">
        <v>63.31</v>
      </c>
    </row>
    <row r="8944" spans="1:5">
      <c r="A8944" s="774">
        <v>43430</v>
      </c>
      <c r="B8944" s="774" t="s">
        <v>8690</v>
      </c>
      <c r="C8944" s="774" t="s">
        <v>7728</v>
      </c>
      <c r="D8944" s="774" t="s">
        <v>7723</v>
      </c>
      <c r="E8944" s="717">
        <v>105.17</v>
      </c>
    </row>
    <row r="8945" spans="1:5">
      <c r="A8945" s="774">
        <v>43431</v>
      </c>
      <c r="B8945" s="774" t="s">
        <v>8691</v>
      </c>
      <c r="C8945" s="774" t="s">
        <v>7728</v>
      </c>
      <c r="D8945" s="774" t="s">
        <v>7723</v>
      </c>
      <c r="E8945" s="717">
        <v>203.73</v>
      </c>
    </row>
    <row r="8946" spans="1:5">
      <c r="A8946" s="774">
        <v>43432</v>
      </c>
      <c r="B8946" s="774" t="s">
        <v>8692</v>
      </c>
      <c r="C8946" s="774" t="s">
        <v>7728</v>
      </c>
      <c r="D8946" s="774" t="s">
        <v>7723</v>
      </c>
      <c r="E8946" s="717">
        <v>423.34</v>
      </c>
    </row>
    <row r="8947" spans="1:5">
      <c r="A8947" s="774">
        <v>43433</v>
      </c>
      <c r="B8947" s="774" t="s">
        <v>8693</v>
      </c>
      <c r="C8947" s="774" t="s">
        <v>7728</v>
      </c>
      <c r="D8947" s="774" t="s">
        <v>7723</v>
      </c>
      <c r="E8947" s="717">
        <v>667.42</v>
      </c>
    </row>
    <row r="8948" spans="1:5">
      <c r="A8948" s="774">
        <v>43094</v>
      </c>
      <c r="B8948" s="774" t="s">
        <v>8694</v>
      </c>
      <c r="C8948" s="774" t="s">
        <v>7728</v>
      </c>
      <c r="D8948" s="774" t="s">
        <v>7723</v>
      </c>
      <c r="E8948" s="717">
        <v>203.6</v>
      </c>
    </row>
    <row r="8949" spans="1:5">
      <c r="A8949" s="774">
        <v>43093</v>
      </c>
      <c r="B8949" s="774" t="s">
        <v>8695</v>
      </c>
      <c r="C8949" s="774" t="s">
        <v>7728</v>
      </c>
      <c r="D8949" s="774" t="s">
        <v>7723</v>
      </c>
      <c r="E8949" s="717">
        <v>216.36</v>
      </c>
    </row>
    <row r="8950" spans="1:5">
      <c r="A8950" s="774">
        <v>1030</v>
      </c>
      <c r="B8950" s="774" t="s">
        <v>8696</v>
      </c>
      <c r="C8950" s="774" t="s">
        <v>7728</v>
      </c>
      <c r="D8950" s="774" t="s">
        <v>7726</v>
      </c>
      <c r="E8950" s="717">
        <v>34</v>
      </c>
    </row>
    <row r="8951" spans="1:5">
      <c r="A8951" s="774">
        <v>11694</v>
      </c>
      <c r="B8951" s="774" t="s">
        <v>8697</v>
      </c>
      <c r="C8951" s="774" t="s">
        <v>7728</v>
      </c>
      <c r="D8951" s="774" t="s">
        <v>7723</v>
      </c>
      <c r="E8951" s="717">
        <v>751.57</v>
      </c>
    </row>
    <row r="8952" spans="1:5">
      <c r="A8952" s="774">
        <v>11881</v>
      </c>
      <c r="B8952" s="774" t="s">
        <v>8698</v>
      </c>
      <c r="C8952" s="774" t="s">
        <v>7728</v>
      </c>
      <c r="D8952" s="774" t="s">
        <v>7723</v>
      </c>
      <c r="E8952" s="717">
        <v>112.44</v>
      </c>
    </row>
    <row r="8953" spans="1:5">
      <c r="A8953" s="774">
        <v>35277</v>
      </c>
      <c r="B8953" s="774" t="s">
        <v>8699</v>
      </c>
      <c r="C8953" s="774" t="s">
        <v>7728</v>
      </c>
      <c r="D8953" s="774" t="s">
        <v>7723</v>
      </c>
      <c r="E8953" s="717">
        <v>529.41</v>
      </c>
    </row>
    <row r="8954" spans="1:5">
      <c r="A8954" s="774">
        <v>10521</v>
      </c>
      <c r="B8954" s="774" t="s">
        <v>8700</v>
      </c>
      <c r="C8954" s="774" t="s">
        <v>7728</v>
      </c>
      <c r="D8954" s="774" t="s">
        <v>7723</v>
      </c>
      <c r="E8954" s="717">
        <v>181.36</v>
      </c>
    </row>
    <row r="8955" spans="1:5">
      <c r="A8955" s="774">
        <v>10885</v>
      </c>
      <c r="B8955" s="774" t="s">
        <v>8701</v>
      </c>
      <c r="C8955" s="774" t="s">
        <v>7728</v>
      </c>
      <c r="D8955" s="774" t="s">
        <v>7723</v>
      </c>
      <c r="E8955" s="717">
        <v>229.4</v>
      </c>
    </row>
    <row r="8956" spans="1:5">
      <c r="A8956" s="774">
        <v>20962</v>
      </c>
      <c r="B8956" s="774" t="s">
        <v>8702</v>
      </c>
      <c r="C8956" s="774" t="s">
        <v>7728</v>
      </c>
      <c r="D8956" s="774" t="s">
        <v>7726</v>
      </c>
      <c r="E8956" s="717">
        <v>190</v>
      </c>
    </row>
    <row r="8957" spans="1:5">
      <c r="A8957" s="774">
        <v>20963</v>
      </c>
      <c r="B8957" s="774" t="s">
        <v>8703</v>
      </c>
      <c r="C8957" s="774" t="s">
        <v>7728</v>
      </c>
      <c r="D8957" s="774" t="s">
        <v>7723</v>
      </c>
      <c r="E8957" s="717">
        <v>232.1</v>
      </c>
    </row>
    <row r="8958" spans="1:5">
      <c r="A8958" s="774">
        <v>2555</v>
      </c>
      <c r="B8958" s="774" t="s">
        <v>8704</v>
      </c>
      <c r="C8958" s="774" t="s">
        <v>7728</v>
      </c>
      <c r="D8958" s="774" t="s">
        <v>7723</v>
      </c>
      <c r="E8958" s="717">
        <v>1.32</v>
      </c>
    </row>
    <row r="8959" spans="1:5">
      <c r="A8959" s="774">
        <v>2556</v>
      </c>
      <c r="B8959" s="774" t="s">
        <v>8705</v>
      </c>
      <c r="C8959" s="774" t="s">
        <v>7728</v>
      </c>
      <c r="D8959" s="774" t="s">
        <v>7723</v>
      </c>
      <c r="E8959" s="717">
        <v>1.37</v>
      </c>
    </row>
    <row r="8960" spans="1:5">
      <c r="A8960" s="774">
        <v>2557</v>
      </c>
      <c r="B8960" s="774" t="s">
        <v>8706</v>
      </c>
      <c r="C8960" s="774" t="s">
        <v>7728</v>
      </c>
      <c r="D8960" s="774" t="s">
        <v>7723</v>
      </c>
      <c r="E8960" s="717">
        <v>2.9</v>
      </c>
    </row>
    <row r="8961" spans="1:5">
      <c r="A8961" s="774">
        <v>10569</v>
      </c>
      <c r="B8961" s="774" t="s">
        <v>8707</v>
      </c>
      <c r="C8961" s="774" t="s">
        <v>7728</v>
      </c>
      <c r="D8961" s="774" t="s">
        <v>7723</v>
      </c>
      <c r="E8961" s="717">
        <v>2.9</v>
      </c>
    </row>
    <row r="8962" spans="1:5">
      <c r="A8962" s="774">
        <v>39810</v>
      </c>
      <c r="B8962" s="774" t="s">
        <v>8708</v>
      </c>
      <c r="C8962" s="774" t="s">
        <v>7728</v>
      </c>
      <c r="D8962" s="774" t="s">
        <v>7723</v>
      </c>
      <c r="E8962" s="717">
        <v>27.47</v>
      </c>
    </row>
    <row r="8963" spans="1:5">
      <c r="A8963" s="774">
        <v>39811</v>
      </c>
      <c r="B8963" s="774" t="s">
        <v>8709</v>
      </c>
      <c r="C8963" s="774" t="s">
        <v>7728</v>
      </c>
      <c r="D8963" s="774" t="s">
        <v>7723</v>
      </c>
      <c r="E8963" s="717">
        <v>33.61</v>
      </c>
    </row>
    <row r="8964" spans="1:5">
      <c r="A8964" s="774">
        <v>39812</v>
      </c>
      <c r="B8964" s="774" t="s">
        <v>8710</v>
      </c>
      <c r="C8964" s="774" t="s">
        <v>7728</v>
      </c>
      <c r="D8964" s="774" t="s">
        <v>7723</v>
      </c>
      <c r="E8964" s="717">
        <v>55.26</v>
      </c>
    </row>
    <row r="8965" spans="1:5">
      <c r="A8965" s="774">
        <v>43096</v>
      </c>
      <c r="B8965" s="774" t="s">
        <v>8711</v>
      </c>
      <c r="C8965" s="774" t="s">
        <v>7728</v>
      </c>
      <c r="D8965" s="774" t="s">
        <v>7723</v>
      </c>
      <c r="E8965" s="717">
        <v>183.17</v>
      </c>
    </row>
    <row r="8966" spans="1:5">
      <c r="A8966" s="774">
        <v>43102</v>
      </c>
      <c r="B8966" s="774" t="s">
        <v>8712</v>
      </c>
      <c r="C8966" s="774" t="s">
        <v>7728</v>
      </c>
      <c r="D8966" s="774" t="s">
        <v>7723</v>
      </c>
      <c r="E8966" s="717">
        <v>111.38</v>
      </c>
    </row>
    <row r="8967" spans="1:5">
      <c r="A8967" s="774">
        <v>43103</v>
      </c>
      <c r="B8967" s="774" t="s">
        <v>8713</v>
      </c>
      <c r="C8967" s="774" t="s">
        <v>7728</v>
      </c>
      <c r="D8967" s="774" t="s">
        <v>7723</v>
      </c>
      <c r="E8967" s="717">
        <v>164.01</v>
      </c>
    </row>
    <row r="8968" spans="1:5">
      <c r="A8968" s="774">
        <v>43098</v>
      </c>
      <c r="B8968" s="774" t="s">
        <v>8714</v>
      </c>
      <c r="C8968" s="774" t="s">
        <v>7728</v>
      </c>
      <c r="D8968" s="774" t="s">
        <v>7723</v>
      </c>
      <c r="E8968" s="717">
        <v>62.04</v>
      </c>
    </row>
    <row r="8969" spans="1:5">
      <c r="A8969" s="774">
        <v>43097</v>
      </c>
      <c r="B8969" s="774" t="s">
        <v>8715</v>
      </c>
      <c r="C8969" s="774" t="s">
        <v>7728</v>
      </c>
      <c r="D8969" s="774" t="s">
        <v>7723</v>
      </c>
      <c r="E8969" s="717">
        <v>36.76</v>
      </c>
    </row>
    <row r="8970" spans="1:5">
      <c r="A8970" s="774">
        <v>43104</v>
      </c>
      <c r="B8970" s="774" t="s">
        <v>8716</v>
      </c>
      <c r="C8970" s="774" t="s">
        <v>7728</v>
      </c>
      <c r="D8970" s="774" t="s">
        <v>7723</v>
      </c>
      <c r="E8970" s="717">
        <v>434.83</v>
      </c>
    </row>
    <row r="8971" spans="1:5">
      <c r="A8971" s="774">
        <v>39771</v>
      </c>
      <c r="B8971" s="774" t="s">
        <v>8717</v>
      </c>
      <c r="C8971" s="774" t="s">
        <v>7728</v>
      </c>
      <c r="D8971" s="774" t="s">
        <v>7723</v>
      </c>
      <c r="E8971" s="717">
        <v>27.88</v>
      </c>
    </row>
    <row r="8972" spans="1:5">
      <c r="A8972" s="774">
        <v>39772</v>
      </c>
      <c r="B8972" s="774" t="s">
        <v>8718</v>
      </c>
      <c r="C8972" s="774" t="s">
        <v>7728</v>
      </c>
      <c r="D8972" s="774" t="s">
        <v>7723</v>
      </c>
      <c r="E8972" s="717">
        <v>54.79</v>
      </c>
    </row>
    <row r="8973" spans="1:5">
      <c r="A8973" s="774">
        <v>39773</v>
      </c>
      <c r="B8973" s="774" t="s">
        <v>8719</v>
      </c>
      <c r="C8973" s="774" t="s">
        <v>7728</v>
      </c>
      <c r="D8973" s="774" t="s">
        <v>7723</v>
      </c>
      <c r="E8973" s="717">
        <v>88.07</v>
      </c>
    </row>
    <row r="8974" spans="1:5">
      <c r="A8974" s="774">
        <v>39774</v>
      </c>
      <c r="B8974" s="774" t="s">
        <v>8720</v>
      </c>
      <c r="C8974" s="774" t="s">
        <v>7728</v>
      </c>
      <c r="D8974" s="774" t="s">
        <v>7723</v>
      </c>
      <c r="E8974" s="717">
        <v>131.72999999999999</v>
      </c>
    </row>
    <row r="8975" spans="1:5">
      <c r="A8975" s="774">
        <v>39775</v>
      </c>
      <c r="B8975" s="774" t="s">
        <v>8721</v>
      </c>
      <c r="C8975" s="774" t="s">
        <v>7728</v>
      </c>
      <c r="D8975" s="774" t="s">
        <v>7723</v>
      </c>
      <c r="E8975" s="717">
        <v>175.82</v>
      </c>
    </row>
    <row r="8976" spans="1:5">
      <c r="A8976" s="774">
        <v>39776</v>
      </c>
      <c r="B8976" s="774" t="s">
        <v>8722</v>
      </c>
      <c r="C8976" s="774" t="s">
        <v>7728</v>
      </c>
      <c r="D8976" s="774" t="s">
        <v>7723</v>
      </c>
      <c r="E8976" s="717">
        <v>212.48</v>
      </c>
    </row>
    <row r="8977" spans="1:5">
      <c r="A8977" s="774">
        <v>39777</v>
      </c>
      <c r="B8977" s="774" t="s">
        <v>8723</v>
      </c>
      <c r="C8977" s="774" t="s">
        <v>7728</v>
      </c>
      <c r="D8977" s="774" t="s">
        <v>7723</v>
      </c>
      <c r="E8977" s="717">
        <v>269.31</v>
      </c>
    </row>
    <row r="8978" spans="1:5">
      <c r="A8978" s="774">
        <v>20254</v>
      </c>
      <c r="B8978" s="774" t="s">
        <v>8724</v>
      </c>
      <c r="C8978" s="774" t="s">
        <v>7728</v>
      </c>
      <c r="D8978" s="774" t="s">
        <v>7723</v>
      </c>
      <c r="E8978" s="717">
        <v>19.55</v>
      </c>
    </row>
    <row r="8979" spans="1:5">
      <c r="A8979" s="774">
        <v>20253</v>
      </c>
      <c r="B8979" s="774" t="s">
        <v>8725</v>
      </c>
      <c r="C8979" s="774" t="s">
        <v>7728</v>
      </c>
      <c r="D8979" s="774" t="s">
        <v>7723</v>
      </c>
      <c r="E8979" s="717">
        <v>64.19</v>
      </c>
    </row>
    <row r="8980" spans="1:5">
      <c r="A8980" s="774">
        <v>11247</v>
      </c>
      <c r="B8980" s="774" t="s">
        <v>8726</v>
      </c>
      <c r="C8980" s="774" t="s">
        <v>7728</v>
      </c>
      <c r="D8980" s="774" t="s">
        <v>7723</v>
      </c>
      <c r="E8980" s="718">
        <v>1234.27</v>
      </c>
    </row>
    <row r="8981" spans="1:5">
      <c r="A8981" s="774">
        <v>11250</v>
      </c>
      <c r="B8981" s="774" t="s">
        <v>8727</v>
      </c>
      <c r="C8981" s="774" t="s">
        <v>7728</v>
      </c>
      <c r="D8981" s="774" t="s">
        <v>7723</v>
      </c>
      <c r="E8981" s="717">
        <v>53.14</v>
      </c>
    </row>
    <row r="8982" spans="1:5">
      <c r="A8982" s="774">
        <v>11249</v>
      </c>
      <c r="B8982" s="774" t="s">
        <v>8728</v>
      </c>
      <c r="C8982" s="774" t="s">
        <v>7728</v>
      </c>
      <c r="D8982" s="774" t="s">
        <v>7723</v>
      </c>
      <c r="E8982" s="718">
        <v>2410.96</v>
      </c>
    </row>
    <row r="8983" spans="1:5">
      <c r="A8983" s="774">
        <v>11251</v>
      </c>
      <c r="B8983" s="774" t="s">
        <v>8729</v>
      </c>
      <c r="C8983" s="774" t="s">
        <v>7728</v>
      </c>
      <c r="D8983" s="774" t="s">
        <v>7723</v>
      </c>
      <c r="E8983" s="717">
        <v>117.7</v>
      </c>
    </row>
    <row r="8984" spans="1:5">
      <c r="A8984" s="774">
        <v>11253</v>
      </c>
      <c r="B8984" s="774" t="s">
        <v>8730</v>
      </c>
      <c r="C8984" s="774" t="s">
        <v>7728</v>
      </c>
      <c r="D8984" s="774" t="s">
        <v>7723</v>
      </c>
      <c r="E8984" s="717">
        <v>195.04</v>
      </c>
    </row>
    <row r="8985" spans="1:5">
      <c r="A8985" s="774">
        <v>11255</v>
      </c>
      <c r="B8985" s="774" t="s">
        <v>8731</v>
      </c>
      <c r="C8985" s="774" t="s">
        <v>7728</v>
      </c>
      <c r="D8985" s="774" t="s">
        <v>7723</v>
      </c>
      <c r="E8985" s="717">
        <v>291.58999999999997</v>
      </c>
    </row>
    <row r="8986" spans="1:5">
      <c r="A8986" s="774">
        <v>14055</v>
      </c>
      <c r="B8986" s="774" t="s">
        <v>8732</v>
      </c>
      <c r="C8986" s="774" t="s">
        <v>7728</v>
      </c>
      <c r="D8986" s="774" t="s">
        <v>7723</v>
      </c>
      <c r="E8986" s="717">
        <v>586.57000000000005</v>
      </c>
    </row>
    <row r="8987" spans="1:5">
      <c r="A8987" s="774">
        <v>11256</v>
      </c>
      <c r="B8987" s="774" t="s">
        <v>8733</v>
      </c>
      <c r="C8987" s="774" t="s">
        <v>7728</v>
      </c>
      <c r="D8987" s="774" t="s">
        <v>7723</v>
      </c>
      <c r="E8987" s="717">
        <v>365.24</v>
      </c>
    </row>
    <row r="8988" spans="1:5">
      <c r="A8988" s="774">
        <v>1872</v>
      </c>
      <c r="B8988" s="774" t="s">
        <v>8734</v>
      </c>
      <c r="C8988" s="774" t="s">
        <v>7728</v>
      </c>
      <c r="D8988" s="774" t="s">
        <v>7723</v>
      </c>
      <c r="E8988" s="717">
        <v>1.89</v>
      </c>
    </row>
    <row r="8989" spans="1:5">
      <c r="A8989" s="774">
        <v>1873</v>
      </c>
      <c r="B8989" s="774" t="s">
        <v>8735</v>
      </c>
      <c r="C8989" s="774" t="s">
        <v>7728</v>
      </c>
      <c r="D8989" s="774" t="s">
        <v>7723</v>
      </c>
      <c r="E8989" s="717">
        <v>3.75</v>
      </c>
    </row>
    <row r="8990" spans="1:5">
      <c r="A8990" s="774">
        <v>39693</v>
      </c>
      <c r="B8990" s="774" t="s">
        <v>8736</v>
      </c>
      <c r="C8990" s="774" t="s">
        <v>7728</v>
      </c>
      <c r="D8990" s="774" t="s">
        <v>7723</v>
      </c>
      <c r="E8990" s="718">
        <v>2293.89</v>
      </c>
    </row>
    <row r="8991" spans="1:5">
      <c r="A8991" s="774">
        <v>39692</v>
      </c>
      <c r="B8991" s="774" t="s">
        <v>8737</v>
      </c>
      <c r="C8991" s="774" t="s">
        <v>7728</v>
      </c>
      <c r="D8991" s="774" t="s">
        <v>7723</v>
      </c>
      <c r="E8991" s="717">
        <v>733.99</v>
      </c>
    </row>
    <row r="8992" spans="1:5">
      <c r="A8992" s="774">
        <v>34643</v>
      </c>
      <c r="B8992" s="774" t="s">
        <v>8738</v>
      </c>
      <c r="C8992" s="774" t="s">
        <v>7728</v>
      </c>
      <c r="D8992" s="774" t="s">
        <v>7723</v>
      </c>
      <c r="E8992" s="717">
        <v>17.13</v>
      </c>
    </row>
    <row r="8993" spans="1:5">
      <c r="A8993" s="774">
        <v>1062</v>
      </c>
      <c r="B8993" s="774" t="s">
        <v>8739</v>
      </c>
      <c r="C8993" s="774" t="s">
        <v>7728</v>
      </c>
      <c r="D8993" s="774" t="s">
        <v>7723</v>
      </c>
      <c r="E8993" s="717">
        <v>232.61</v>
      </c>
    </row>
    <row r="8994" spans="1:5">
      <c r="A8994" s="774">
        <v>39686</v>
      </c>
      <c r="B8994" s="774" t="s">
        <v>8740</v>
      </c>
      <c r="C8994" s="774" t="s">
        <v>7728</v>
      </c>
      <c r="D8994" s="774" t="s">
        <v>7723</v>
      </c>
      <c r="E8994" s="717">
        <v>376.65</v>
      </c>
    </row>
    <row r="8995" spans="1:5">
      <c r="A8995" s="774">
        <v>43095</v>
      </c>
      <c r="B8995" s="774" t="s">
        <v>8741</v>
      </c>
      <c r="C8995" s="774" t="s">
        <v>7728</v>
      </c>
      <c r="D8995" s="774" t="s">
        <v>7723</v>
      </c>
      <c r="E8995" s="717">
        <v>120.7</v>
      </c>
    </row>
    <row r="8996" spans="1:5">
      <c r="A8996" s="774">
        <v>1871</v>
      </c>
      <c r="B8996" s="774" t="s">
        <v>8742</v>
      </c>
      <c r="C8996" s="774" t="s">
        <v>7728</v>
      </c>
      <c r="D8996" s="774" t="s">
        <v>7723</v>
      </c>
      <c r="E8996" s="717">
        <v>3.38</v>
      </c>
    </row>
    <row r="8997" spans="1:5">
      <c r="A8997" s="774">
        <v>12001</v>
      </c>
      <c r="B8997" s="774" t="s">
        <v>8743</v>
      </c>
      <c r="C8997" s="774" t="s">
        <v>7728</v>
      </c>
      <c r="D8997" s="774" t="s">
        <v>7723</v>
      </c>
      <c r="E8997" s="717">
        <v>4.88</v>
      </c>
    </row>
    <row r="8998" spans="1:5">
      <c r="A8998" s="774">
        <v>11882</v>
      </c>
      <c r="B8998" s="774" t="s">
        <v>8744</v>
      </c>
      <c r="C8998" s="774" t="s">
        <v>7728</v>
      </c>
      <c r="D8998" s="774" t="s">
        <v>7723</v>
      </c>
      <c r="E8998" s="717">
        <v>80.69</v>
      </c>
    </row>
    <row r="8999" spans="1:5">
      <c r="A8999" s="774">
        <v>1068</v>
      </c>
      <c r="B8999" s="774" t="s">
        <v>8745</v>
      </c>
      <c r="C8999" s="774" t="s">
        <v>7728</v>
      </c>
      <c r="D8999" s="774" t="s">
        <v>7723</v>
      </c>
      <c r="E8999" s="718">
        <v>1534.34</v>
      </c>
    </row>
    <row r="9000" spans="1:5">
      <c r="A9000" s="774">
        <v>39690</v>
      </c>
      <c r="B9000" s="774" t="s">
        <v>8746</v>
      </c>
      <c r="C9000" s="774" t="s">
        <v>7728</v>
      </c>
      <c r="D9000" s="774" t="s">
        <v>7723</v>
      </c>
      <c r="E9000" s="718">
        <v>2574.11</v>
      </c>
    </row>
    <row r="9001" spans="1:5">
      <c r="A9001" s="774">
        <v>39691</v>
      </c>
      <c r="B9001" s="774" t="s">
        <v>8747</v>
      </c>
      <c r="C9001" s="774" t="s">
        <v>7728</v>
      </c>
      <c r="D9001" s="774" t="s">
        <v>7723</v>
      </c>
      <c r="E9001" s="718">
        <v>3237.51</v>
      </c>
    </row>
    <row r="9002" spans="1:5">
      <c r="A9002" s="774">
        <v>39808</v>
      </c>
      <c r="B9002" s="774" t="s">
        <v>8748</v>
      </c>
      <c r="C9002" s="774" t="s">
        <v>7728</v>
      </c>
      <c r="D9002" s="774" t="s">
        <v>7723</v>
      </c>
      <c r="E9002" s="717">
        <v>63.01</v>
      </c>
    </row>
    <row r="9003" spans="1:5">
      <c r="A9003" s="774">
        <v>39809</v>
      </c>
      <c r="B9003" s="774" t="s">
        <v>8749</v>
      </c>
      <c r="C9003" s="774" t="s">
        <v>7728</v>
      </c>
      <c r="D9003" s="774" t="s">
        <v>7723</v>
      </c>
      <c r="E9003" s="717">
        <v>149.46</v>
      </c>
    </row>
    <row r="9004" spans="1:5">
      <c r="A9004" s="774">
        <v>43439</v>
      </c>
      <c r="B9004" s="774" t="s">
        <v>8750</v>
      </c>
      <c r="C9004" s="774" t="s">
        <v>7728</v>
      </c>
      <c r="D9004" s="774" t="s">
        <v>7723</v>
      </c>
      <c r="E9004" s="717">
        <v>370.42</v>
      </c>
    </row>
    <row r="9005" spans="1:5">
      <c r="A9005" s="774">
        <v>11713</v>
      </c>
      <c r="B9005" s="774" t="s">
        <v>8751</v>
      </c>
      <c r="C9005" s="774" t="s">
        <v>7728</v>
      </c>
      <c r="D9005" s="774" t="s">
        <v>7723</v>
      </c>
      <c r="E9005" s="717">
        <v>37.19</v>
      </c>
    </row>
    <row r="9006" spans="1:5">
      <c r="A9006" s="774">
        <v>11716</v>
      </c>
      <c r="B9006" s="774" t="s">
        <v>8752</v>
      </c>
      <c r="C9006" s="774" t="s">
        <v>7728</v>
      </c>
      <c r="D9006" s="774" t="s">
        <v>7723</v>
      </c>
      <c r="E9006" s="717">
        <v>15.88</v>
      </c>
    </row>
    <row r="9007" spans="1:5">
      <c r="A9007" s="774">
        <v>5103</v>
      </c>
      <c r="B9007" s="774" t="s">
        <v>8753</v>
      </c>
      <c r="C9007" s="774" t="s">
        <v>7728</v>
      </c>
      <c r="D9007" s="774" t="s">
        <v>7723</v>
      </c>
      <c r="E9007" s="717">
        <v>16.100000000000001</v>
      </c>
    </row>
    <row r="9008" spans="1:5">
      <c r="A9008" s="774">
        <v>11712</v>
      </c>
      <c r="B9008" s="774" t="s">
        <v>8754</v>
      </c>
      <c r="C9008" s="774" t="s">
        <v>7728</v>
      </c>
      <c r="D9008" s="774" t="s">
        <v>7726</v>
      </c>
      <c r="E9008" s="717">
        <v>37.5</v>
      </c>
    </row>
    <row r="9009" spans="1:5">
      <c r="A9009" s="774">
        <v>11717</v>
      </c>
      <c r="B9009" s="774" t="s">
        <v>8755</v>
      </c>
      <c r="C9009" s="774" t="s">
        <v>7728</v>
      </c>
      <c r="D9009" s="774" t="s">
        <v>7723</v>
      </c>
      <c r="E9009" s="717">
        <v>40.75</v>
      </c>
    </row>
    <row r="9010" spans="1:5">
      <c r="A9010" s="774">
        <v>11714</v>
      </c>
      <c r="B9010" s="774" t="s">
        <v>8756</v>
      </c>
      <c r="C9010" s="774" t="s">
        <v>7728</v>
      </c>
      <c r="D9010" s="774" t="s">
        <v>7723</v>
      </c>
      <c r="E9010" s="717">
        <v>50.7</v>
      </c>
    </row>
    <row r="9011" spans="1:5">
      <c r="A9011" s="774">
        <v>11715</v>
      </c>
      <c r="B9011" s="774" t="s">
        <v>8757</v>
      </c>
      <c r="C9011" s="774" t="s">
        <v>7728</v>
      </c>
      <c r="D9011" s="774" t="s">
        <v>7723</v>
      </c>
      <c r="E9011" s="717">
        <v>58.33</v>
      </c>
    </row>
    <row r="9012" spans="1:5">
      <c r="A9012" s="774">
        <v>11880</v>
      </c>
      <c r="B9012" s="774" t="s">
        <v>8758</v>
      </c>
      <c r="C9012" s="774" t="s">
        <v>7728</v>
      </c>
      <c r="D9012" s="774" t="s">
        <v>7723</v>
      </c>
      <c r="E9012" s="717">
        <v>104.86</v>
      </c>
    </row>
    <row r="9013" spans="1:5">
      <c r="A9013" s="774">
        <v>1106</v>
      </c>
      <c r="B9013" s="774" t="s">
        <v>272</v>
      </c>
      <c r="C9013" s="774" t="s">
        <v>7748</v>
      </c>
      <c r="D9013" s="774" t="s">
        <v>7726</v>
      </c>
      <c r="E9013" s="717">
        <v>0.84</v>
      </c>
    </row>
    <row r="9014" spans="1:5">
      <c r="A9014" s="774">
        <v>11161</v>
      </c>
      <c r="B9014" s="774" t="s">
        <v>8759</v>
      </c>
      <c r="C9014" s="774" t="s">
        <v>7748</v>
      </c>
      <c r="D9014" s="774" t="s">
        <v>7723</v>
      </c>
      <c r="E9014" s="717">
        <v>1.4</v>
      </c>
    </row>
    <row r="9015" spans="1:5">
      <c r="A9015" s="774">
        <v>1107</v>
      </c>
      <c r="B9015" s="774" t="s">
        <v>8760</v>
      </c>
      <c r="C9015" s="774" t="s">
        <v>7748</v>
      </c>
      <c r="D9015" s="774" t="s">
        <v>7723</v>
      </c>
      <c r="E9015" s="717">
        <v>0.71</v>
      </c>
    </row>
    <row r="9016" spans="1:5">
      <c r="A9016" s="774">
        <v>4758</v>
      </c>
      <c r="B9016" s="774" t="s">
        <v>8761</v>
      </c>
      <c r="C9016" s="774" t="s">
        <v>615</v>
      </c>
      <c r="D9016" s="774" t="s">
        <v>7723</v>
      </c>
      <c r="E9016" s="717">
        <v>17.690000000000001</v>
      </c>
    </row>
    <row r="9017" spans="1:5">
      <c r="A9017" s="774">
        <v>41080</v>
      </c>
      <c r="B9017" s="774" t="s">
        <v>8762</v>
      </c>
      <c r="C9017" s="774" t="s">
        <v>7941</v>
      </c>
      <c r="D9017" s="774" t="s">
        <v>7723</v>
      </c>
      <c r="E9017" s="718">
        <v>3153.97</v>
      </c>
    </row>
    <row r="9018" spans="1:5">
      <c r="A9018" s="774">
        <v>25963</v>
      </c>
      <c r="B9018" s="774" t="s">
        <v>8763</v>
      </c>
      <c r="C9018" s="774" t="s">
        <v>7748</v>
      </c>
      <c r="D9018" s="774" t="s">
        <v>7723</v>
      </c>
      <c r="E9018" s="717">
        <v>0.19</v>
      </c>
    </row>
    <row r="9019" spans="1:5">
      <c r="A9019" s="774">
        <v>4759</v>
      </c>
      <c r="B9019" s="774" t="s">
        <v>8764</v>
      </c>
      <c r="C9019" s="774" t="s">
        <v>615</v>
      </c>
      <c r="D9019" s="774" t="s">
        <v>7723</v>
      </c>
      <c r="E9019" s="717">
        <v>13.44</v>
      </c>
    </row>
    <row r="9020" spans="1:5">
      <c r="A9020" s="774">
        <v>41068</v>
      </c>
      <c r="B9020" s="774" t="s">
        <v>8765</v>
      </c>
      <c r="C9020" s="774" t="s">
        <v>7941</v>
      </c>
      <c r="D9020" s="774" t="s">
        <v>7723</v>
      </c>
      <c r="E9020" s="718">
        <v>2396.94</v>
      </c>
    </row>
    <row r="9021" spans="1:5">
      <c r="A9021" s="774">
        <v>1108</v>
      </c>
      <c r="B9021" s="774" t="s">
        <v>8766</v>
      </c>
      <c r="C9021" s="774" t="s">
        <v>7760</v>
      </c>
      <c r="D9021" s="774" t="s">
        <v>7723</v>
      </c>
      <c r="E9021" s="717">
        <v>25.02</v>
      </c>
    </row>
    <row r="9022" spans="1:5">
      <c r="A9022" s="774">
        <v>1117</v>
      </c>
      <c r="B9022" s="774" t="s">
        <v>8767</v>
      </c>
      <c r="C9022" s="774" t="s">
        <v>7760</v>
      </c>
      <c r="D9022" s="774" t="s">
        <v>7723</v>
      </c>
      <c r="E9022" s="717">
        <v>25.22</v>
      </c>
    </row>
    <row r="9023" spans="1:5">
      <c r="A9023" s="774">
        <v>1118</v>
      </c>
      <c r="B9023" s="774" t="s">
        <v>8768</v>
      </c>
      <c r="C9023" s="774" t="s">
        <v>7760</v>
      </c>
      <c r="D9023" s="774" t="s">
        <v>7723</v>
      </c>
      <c r="E9023" s="717">
        <v>29.8</v>
      </c>
    </row>
    <row r="9024" spans="1:5">
      <c r="A9024" s="774">
        <v>1110</v>
      </c>
      <c r="B9024" s="774" t="s">
        <v>8769</v>
      </c>
      <c r="C9024" s="774" t="s">
        <v>7760</v>
      </c>
      <c r="D9024" s="774" t="s">
        <v>7723</v>
      </c>
      <c r="E9024" s="717">
        <v>29.8</v>
      </c>
    </row>
    <row r="9025" spans="1:5">
      <c r="A9025" s="774">
        <v>12618</v>
      </c>
      <c r="B9025" s="774" t="s">
        <v>8770</v>
      </c>
      <c r="C9025" s="774" t="s">
        <v>7728</v>
      </c>
      <c r="D9025" s="774" t="s">
        <v>7737</v>
      </c>
      <c r="E9025" s="717">
        <v>38.18</v>
      </c>
    </row>
    <row r="9026" spans="1:5">
      <c r="A9026" s="774">
        <v>40784</v>
      </c>
      <c r="B9026" s="774" t="s">
        <v>8771</v>
      </c>
      <c r="C9026" s="774" t="s">
        <v>7760</v>
      </c>
      <c r="D9026" s="774" t="s">
        <v>7723</v>
      </c>
      <c r="E9026" s="717">
        <v>82.21</v>
      </c>
    </row>
    <row r="9027" spans="1:5">
      <c r="A9027" s="774">
        <v>40782</v>
      </c>
      <c r="B9027" s="774" t="s">
        <v>8772</v>
      </c>
      <c r="C9027" s="774" t="s">
        <v>7760</v>
      </c>
      <c r="D9027" s="774" t="s">
        <v>7723</v>
      </c>
      <c r="E9027" s="717">
        <v>32.26</v>
      </c>
    </row>
    <row r="9028" spans="1:5">
      <c r="A9028" s="774">
        <v>40783</v>
      </c>
      <c r="B9028" s="774" t="s">
        <v>8773</v>
      </c>
      <c r="C9028" s="774" t="s">
        <v>7760</v>
      </c>
      <c r="D9028" s="774" t="s">
        <v>7723</v>
      </c>
      <c r="E9028" s="717">
        <v>42.02</v>
      </c>
    </row>
    <row r="9029" spans="1:5">
      <c r="A9029" s="774">
        <v>1109</v>
      </c>
      <c r="B9029" s="774" t="s">
        <v>8774</v>
      </c>
      <c r="C9029" s="774" t="s">
        <v>7760</v>
      </c>
      <c r="D9029" s="774" t="s">
        <v>7723</v>
      </c>
      <c r="E9029" s="717">
        <v>25.02</v>
      </c>
    </row>
    <row r="9030" spans="1:5">
      <c r="A9030" s="774">
        <v>1119</v>
      </c>
      <c r="B9030" s="774" t="s">
        <v>8775</v>
      </c>
      <c r="C9030" s="774" t="s">
        <v>7760</v>
      </c>
      <c r="D9030" s="774" t="s">
        <v>7723</v>
      </c>
      <c r="E9030" s="717">
        <v>16.13</v>
      </c>
    </row>
    <row r="9031" spans="1:5">
      <c r="A9031" s="774">
        <v>13115</v>
      </c>
      <c r="B9031" s="774" t="s">
        <v>8776</v>
      </c>
      <c r="C9031" s="774" t="s">
        <v>7760</v>
      </c>
      <c r="D9031" s="774" t="s">
        <v>7723</v>
      </c>
      <c r="E9031" s="717">
        <v>15.64</v>
      </c>
    </row>
    <row r="9032" spans="1:5">
      <c r="A9032" s="774">
        <v>10541</v>
      </c>
      <c r="B9032" s="774" t="s">
        <v>8777</v>
      </c>
      <c r="C9032" s="774" t="s">
        <v>7760</v>
      </c>
      <c r="D9032" s="774" t="s">
        <v>7723</v>
      </c>
      <c r="E9032" s="717">
        <v>19.11</v>
      </c>
    </row>
    <row r="9033" spans="1:5">
      <c r="A9033" s="774">
        <v>10542</v>
      </c>
      <c r="B9033" s="774" t="s">
        <v>8778</v>
      </c>
      <c r="C9033" s="774" t="s">
        <v>7760</v>
      </c>
      <c r="D9033" s="774" t="s">
        <v>7723</v>
      </c>
      <c r="E9033" s="717">
        <v>24.99</v>
      </c>
    </row>
    <row r="9034" spans="1:5">
      <c r="A9034" s="774">
        <v>10543</v>
      </c>
      <c r="B9034" s="774" t="s">
        <v>8779</v>
      </c>
      <c r="C9034" s="774" t="s">
        <v>7760</v>
      </c>
      <c r="D9034" s="774" t="s">
        <v>7723</v>
      </c>
      <c r="E9034" s="717">
        <v>40.549999999999997</v>
      </c>
    </row>
    <row r="9035" spans="1:5">
      <c r="A9035" s="774">
        <v>10544</v>
      </c>
      <c r="B9035" s="774" t="s">
        <v>8780</v>
      </c>
      <c r="C9035" s="774" t="s">
        <v>7760</v>
      </c>
      <c r="D9035" s="774" t="s">
        <v>7723</v>
      </c>
      <c r="E9035" s="717">
        <v>52.44</v>
      </c>
    </row>
    <row r="9036" spans="1:5">
      <c r="A9036" s="774">
        <v>10545</v>
      </c>
      <c r="B9036" s="774" t="s">
        <v>8781</v>
      </c>
      <c r="C9036" s="774" t="s">
        <v>7760</v>
      </c>
      <c r="D9036" s="774" t="s">
        <v>7723</v>
      </c>
      <c r="E9036" s="717">
        <v>98.01</v>
      </c>
    </row>
    <row r="9037" spans="1:5">
      <c r="A9037" s="774">
        <v>38365</v>
      </c>
      <c r="B9037" s="774" t="s">
        <v>8782</v>
      </c>
      <c r="C9037" s="774" t="s">
        <v>7725</v>
      </c>
      <c r="D9037" s="774" t="s">
        <v>7723</v>
      </c>
      <c r="E9037" s="717">
        <v>1.31</v>
      </c>
    </row>
    <row r="9038" spans="1:5">
      <c r="A9038" s="774">
        <v>37745</v>
      </c>
      <c r="B9038" s="774" t="s">
        <v>8783</v>
      </c>
      <c r="C9038" s="774" t="s">
        <v>7728</v>
      </c>
      <c r="D9038" s="774" t="s">
        <v>7737</v>
      </c>
      <c r="E9038" s="718">
        <v>270000</v>
      </c>
    </row>
    <row r="9039" spans="1:5">
      <c r="A9039" s="774">
        <v>37754</v>
      </c>
      <c r="B9039" s="774" t="s">
        <v>8784</v>
      </c>
      <c r="C9039" s="774" t="s">
        <v>7728</v>
      </c>
      <c r="D9039" s="774" t="s">
        <v>7737</v>
      </c>
      <c r="E9039" s="718">
        <v>281962.02</v>
      </c>
    </row>
    <row r="9040" spans="1:5">
      <c r="A9040" s="774">
        <v>37748</v>
      </c>
      <c r="B9040" s="774" t="s">
        <v>8785</v>
      </c>
      <c r="C9040" s="774" t="s">
        <v>7728</v>
      </c>
      <c r="D9040" s="774" t="s">
        <v>7737</v>
      </c>
      <c r="E9040" s="718">
        <v>287045.88</v>
      </c>
    </row>
    <row r="9041" spans="1:5">
      <c r="A9041" s="774">
        <v>37761</v>
      </c>
      <c r="B9041" s="774" t="s">
        <v>8786</v>
      </c>
      <c r="C9041" s="774" t="s">
        <v>7728</v>
      </c>
      <c r="D9041" s="774" t="s">
        <v>7737</v>
      </c>
      <c r="E9041" s="718">
        <v>237531.63</v>
      </c>
    </row>
    <row r="9042" spans="1:5">
      <c r="A9042" s="774">
        <v>37757</v>
      </c>
      <c r="B9042" s="774" t="s">
        <v>8787</v>
      </c>
      <c r="C9042" s="774" t="s">
        <v>7728</v>
      </c>
      <c r="D9042" s="774" t="s">
        <v>7737</v>
      </c>
      <c r="E9042" s="718">
        <v>330664.53999999998</v>
      </c>
    </row>
    <row r="9043" spans="1:5">
      <c r="A9043" s="774">
        <v>37759</v>
      </c>
      <c r="B9043" s="774" t="s">
        <v>8788</v>
      </c>
      <c r="C9043" s="774" t="s">
        <v>7728</v>
      </c>
      <c r="D9043" s="774" t="s">
        <v>7737</v>
      </c>
      <c r="E9043" s="718">
        <v>331946.2</v>
      </c>
    </row>
    <row r="9044" spans="1:5">
      <c r="A9044" s="774">
        <v>37766</v>
      </c>
      <c r="B9044" s="774" t="s">
        <v>8789</v>
      </c>
      <c r="C9044" s="774" t="s">
        <v>7728</v>
      </c>
      <c r="D9044" s="774" t="s">
        <v>7737</v>
      </c>
      <c r="E9044" s="718">
        <v>331946.18</v>
      </c>
    </row>
    <row r="9045" spans="1:5">
      <c r="A9045" s="774">
        <v>37752</v>
      </c>
      <c r="B9045" s="774" t="s">
        <v>8790</v>
      </c>
      <c r="C9045" s="774" t="s">
        <v>7728</v>
      </c>
      <c r="D9045" s="774" t="s">
        <v>7737</v>
      </c>
      <c r="E9045" s="718">
        <v>301015.81</v>
      </c>
    </row>
    <row r="9046" spans="1:5">
      <c r="A9046" s="774">
        <v>37760</v>
      </c>
      <c r="B9046" s="774" t="s">
        <v>8791</v>
      </c>
      <c r="C9046" s="774" t="s">
        <v>7728</v>
      </c>
      <c r="D9046" s="774" t="s">
        <v>7737</v>
      </c>
      <c r="E9046" s="718">
        <v>316993.65999999997</v>
      </c>
    </row>
    <row r="9047" spans="1:5">
      <c r="A9047" s="774">
        <v>37765</v>
      </c>
      <c r="B9047" s="774" t="s">
        <v>8792</v>
      </c>
      <c r="C9047" s="774" t="s">
        <v>7728</v>
      </c>
      <c r="D9047" s="774" t="s">
        <v>7737</v>
      </c>
      <c r="E9047" s="718">
        <v>221297.48</v>
      </c>
    </row>
    <row r="9048" spans="1:5">
      <c r="A9048" s="774">
        <v>37746</v>
      </c>
      <c r="B9048" s="774" t="s">
        <v>8793</v>
      </c>
      <c r="C9048" s="774" t="s">
        <v>7728</v>
      </c>
      <c r="D9048" s="774" t="s">
        <v>7737</v>
      </c>
      <c r="E9048" s="718">
        <v>242615.49</v>
      </c>
    </row>
    <row r="9049" spans="1:5">
      <c r="A9049" s="774">
        <v>37750</v>
      </c>
      <c r="B9049" s="774" t="s">
        <v>8794</v>
      </c>
      <c r="C9049" s="774" t="s">
        <v>7728</v>
      </c>
      <c r="D9049" s="774" t="s">
        <v>7737</v>
      </c>
      <c r="E9049" s="718">
        <v>241761.07</v>
      </c>
    </row>
    <row r="9050" spans="1:5">
      <c r="A9050" s="774">
        <v>37753</v>
      </c>
      <c r="B9050" s="774" t="s">
        <v>8795</v>
      </c>
      <c r="C9050" s="774" t="s">
        <v>7728</v>
      </c>
      <c r="D9050" s="774" t="s">
        <v>7737</v>
      </c>
      <c r="E9050" s="718">
        <v>240906.63</v>
      </c>
    </row>
    <row r="9051" spans="1:5">
      <c r="A9051" s="774">
        <v>37756</v>
      </c>
      <c r="B9051" s="774" t="s">
        <v>8796</v>
      </c>
      <c r="C9051" s="774" t="s">
        <v>7728</v>
      </c>
      <c r="D9051" s="774" t="s">
        <v>7737</v>
      </c>
      <c r="E9051" s="718">
        <v>237531.63</v>
      </c>
    </row>
    <row r="9052" spans="1:5">
      <c r="A9052" s="774">
        <v>37755</v>
      </c>
      <c r="B9052" s="774" t="s">
        <v>8797</v>
      </c>
      <c r="C9052" s="774" t="s">
        <v>7728</v>
      </c>
      <c r="D9052" s="774" t="s">
        <v>7737</v>
      </c>
      <c r="E9052" s="718">
        <v>345189.87</v>
      </c>
    </row>
    <row r="9053" spans="1:5">
      <c r="A9053" s="774">
        <v>37758</v>
      </c>
      <c r="B9053" s="774" t="s">
        <v>8798</v>
      </c>
      <c r="C9053" s="774" t="s">
        <v>7728</v>
      </c>
      <c r="D9053" s="774" t="s">
        <v>7737</v>
      </c>
      <c r="E9053" s="718">
        <v>389620.26</v>
      </c>
    </row>
    <row r="9054" spans="1:5">
      <c r="A9054" s="774">
        <v>37747</v>
      </c>
      <c r="B9054" s="774" t="s">
        <v>8799</v>
      </c>
      <c r="C9054" s="774" t="s">
        <v>7728</v>
      </c>
      <c r="D9054" s="774" t="s">
        <v>7737</v>
      </c>
      <c r="E9054" s="718">
        <v>350572.77</v>
      </c>
    </row>
    <row r="9055" spans="1:5">
      <c r="A9055" s="774">
        <v>37767</v>
      </c>
      <c r="B9055" s="774" t="s">
        <v>8800</v>
      </c>
      <c r="C9055" s="774" t="s">
        <v>7728</v>
      </c>
      <c r="D9055" s="774" t="s">
        <v>7737</v>
      </c>
      <c r="E9055" s="718">
        <v>369968.36</v>
      </c>
    </row>
    <row r="9056" spans="1:5">
      <c r="A9056" s="774">
        <v>37751</v>
      </c>
      <c r="B9056" s="774" t="s">
        <v>8801</v>
      </c>
      <c r="C9056" s="774" t="s">
        <v>7728</v>
      </c>
      <c r="D9056" s="774" t="s">
        <v>7737</v>
      </c>
      <c r="E9056" s="718">
        <v>369968.36</v>
      </c>
    </row>
    <row r="9057" spans="1:5">
      <c r="A9057" s="774">
        <v>37749</v>
      </c>
      <c r="B9057" s="774" t="s">
        <v>8802</v>
      </c>
      <c r="C9057" s="774" t="s">
        <v>7728</v>
      </c>
      <c r="D9057" s="774" t="s">
        <v>7737</v>
      </c>
      <c r="E9057" s="718">
        <v>365696.2</v>
      </c>
    </row>
    <row r="9058" spans="1:5">
      <c r="A9058" s="774">
        <v>1159</v>
      </c>
      <c r="B9058" s="774" t="s">
        <v>8803</v>
      </c>
      <c r="C9058" s="774" t="s">
        <v>7728</v>
      </c>
      <c r="D9058" s="774" t="s">
        <v>7726</v>
      </c>
      <c r="E9058" s="718">
        <v>177058</v>
      </c>
    </row>
    <row r="9059" spans="1:5">
      <c r="A9059" s="774">
        <v>12114</v>
      </c>
      <c r="B9059" s="774" t="s">
        <v>8804</v>
      </c>
      <c r="C9059" s="774" t="s">
        <v>7728</v>
      </c>
      <c r="D9059" s="774" t="s">
        <v>7723</v>
      </c>
      <c r="E9059" s="717">
        <v>130.94999999999999</v>
      </c>
    </row>
    <row r="9060" spans="1:5">
      <c r="A9060" s="774">
        <v>38106</v>
      </c>
      <c r="B9060" s="774" t="s">
        <v>8805</v>
      </c>
      <c r="C9060" s="774" t="s">
        <v>7728</v>
      </c>
      <c r="D9060" s="774" t="s">
        <v>7723</v>
      </c>
      <c r="E9060" s="717">
        <v>17.79</v>
      </c>
    </row>
    <row r="9061" spans="1:5">
      <c r="A9061" s="774">
        <v>38085</v>
      </c>
      <c r="B9061" s="774" t="s">
        <v>8806</v>
      </c>
      <c r="C9061" s="774" t="s">
        <v>7728</v>
      </c>
      <c r="D9061" s="774" t="s">
        <v>7723</v>
      </c>
      <c r="E9061" s="717">
        <v>21.02</v>
      </c>
    </row>
    <row r="9062" spans="1:5">
      <c r="A9062" s="774">
        <v>38599</v>
      </c>
      <c r="B9062" s="774" t="s">
        <v>8807</v>
      </c>
      <c r="C9062" s="774" t="s">
        <v>7728</v>
      </c>
      <c r="D9062" s="774" t="s">
        <v>7723</v>
      </c>
      <c r="E9062" s="717">
        <v>4</v>
      </c>
    </row>
    <row r="9063" spans="1:5">
      <c r="A9063" s="774">
        <v>38596</v>
      </c>
      <c r="B9063" s="774" t="s">
        <v>8808</v>
      </c>
      <c r="C9063" s="774" t="s">
        <v>7728</v>
      </c>
      <c r="D9063" s="774" t="s">
        <v>7723</v>
      </c>
      <c r="E9063" s="717">
        <v>3.32</v>
      </c>
    </row>
    <row r="9064" spans="1:5">
      <c r="A9064" s="774">
        <v>38600</v>
      </c>
      <c r="B9064" s="774" t="s">
        <v>8809</v>
      </c>
      <c r="C9064" s="774" t="s">
        <v>7728</v>
      </c>
      <c r="D9064" s="774" t="s">
        <v>7723</v>
      </c>
      <c r="E9064" s="717">
        <v>4.24</v>
      </c>
    </row>
    <row r="9065" spans="1:5">
      <c r="A9065" s="774">
        <v>38597</v>
      </c>
      <c r="B9065" s="774" t="s">
        <v>8810</v>
      </c>
      <c r="C9065" s="774" t="s">
        <v>7728</v>
      </c>
      <c r="D9065" s="774" t="s">
        <v>7723</v>
      </c>
      <c r="E9065" s="717">
        <v>3.34</v>
      </c>
    </row>
    <row r="9066" spans="1:5">
      <c r="A9066" s="774">
        <v>659</v>
      </c>
      <c r="B9066" s="774" t="s">
        <v>8811</v>
      </c>
      <c r="C9066" s="774" t="s">
        <v>7728</v>
      </c>
      <c r="D9066" s="774" t="s">
        <v>7723</v>
      </c>
      <c r="E9066" s="717">
        <v>1.92</v>
      </c>
    </row>
    <row r="9067" spans="1:5">
      <c r="A9067" s="774">
        <v>660</v>
      </c>
      <c r="B9067" s="774" t="s">
        <v>8812</v>
      </c>
      <c r="C9067" s="774" t="s">
        <v>7728</v>
      </c>
      <c r="D9067" s="774" t="s">
        <v>7723</v>
      </c>
      <c r="E9067" s="717">
        <v>2.2999999999999998</v>
      </c>
    </row>
    <row r="9068" spans="1:5">
      <c r="A9068" s="774">
        <v>658</v>
      </c>
      <c r="B9068" s="774" t="s">
        <v>8813</v>
      </c>
      <c r="C9068" s="774" t="s">
        <v>7728</v>
      </c>
      <c r="D9068" s="774" t="s">
        <v>7723</v>
      </c>
      <c r="E9068" s="717">
        <v>1.3</v>
      </c>
    </row>
    <row r="9069" spans="1:5">
      <c r="A9069" s="774">
        <v>38548</v>
      </c>
      <c r="B9069" s="774" t="s">
        <v>8814</v>
      </c>
      <c r="C9069" s="774" t="s">
        <v>7728</v>
      </c>
      <c r="D9069" s="774" t="s">
        <v>7723</v>
      </c>
      <c r="E9069" s="717">
        <v>2.0099999999999998</v>
      </c>
    </row>
    <row r="9070" spans="1:5">
      <c r="A9070" s="774">
        <v>34649</v>
      </c>
      <c r="B9070" s="774" t="s">
        <v>8815</v>
      </c>
      <c r="C9070" s="774" t="s">
        <v>7728</v>
      </c>
      <c r="D9070" s="774" t="s">
        <v>7723</v>
      </c>
      <c r="E9070" s="717">
        <v>2.72</v>
      </c>
    </row>
    <row r="9071" spans="1:5">
      <c r="A9071" s="774">
        <v>34655</v>
      </c>
      <c r="B9071" s="774" t="s">
        <v>851</v>
      </c>
      <c r="C9071" s="774" t="s">
        <v>7728</v>
      </c>
      <c r="D9071" s="774" t="s">
        <v>7723</v>
      </c>
      <c r="E9071" s="717">
        <v>3.61</v>
      </c>
    </row>
    <row r="9072" spans="1:5">
      <c r="A9072" s="774">
        <v>40607</v>
      </c>
      <c r="B9072" s="774" t="s">
        <v>8816</v>
      </c>
      <c r="C9072" s="774" t="s">
        <v>7728</v>
      </c>
      <c r="D9072" s="774" t="s">
        <v>7723</v>
      </c>
      <c r="E9072" s="717">
        <v>4.08</v>
      </c>
    </row>
    <row r="9073" spans="1:5">
      <c r="A9073" s="774">
        <v>569</v>
      </c>
      <c r="B9073" s="774" t="s">
        <v>8817</v>
      </c>
      <c r="C9073" s="774" t="s">
        <v>7748</v>
      </c>
      <c r="D9073" s="774" t="s">
        <v>7723</v>
      </c>
      <c r="E9073" s="717">
        <v>7.39</v>
      </c>
    </row>
    <row r="9074" spans="1:5">
      <c r="A9074" s="774">
        <v>567</v>
      </c>
      <c r="B9074" s="774" t="s">
        <v>8818</v>
      </c>
      <c r="C9074" s="774" t="s">
        <v>7760</v>
      </c>
      <c r="D9074" s="774" t="s">
        <v>7723</v>
      </c>
      <c r="E9074" s="717">
        <v>10.8</v>
      </c>
    </row>
    <row r="9075" spans="1:5">
      <c r="A9075" s="774">
        <v>574</v>
      </c>
      <c r="B9075" s="774" t="s">
        <v>8819</v>
      </c>
      <c r="C9075" s="774" t="s">
        <v>7760</v>
      </c>
      <c r="D9075" s="774" t="s">
        <v>7723</v>
      </c>
      <c r="E9075" s="717">
        <v>28.4</v>
      </c>
    </row>
    <row r="9076" spans="1:5">
      <c r="A9076" s="774">
        <v>568</v>
      </c>
      <c r="B9076" s="774" t="s">
        <v>8820</v>
      </c>
      <c r="C9076" s="774" t="s">
        <v>7760</v>
      </c>
      <c r="D9076" s="774" t="s">
        <v>7723</v>
      </c>
      <c r="E9076" s="717">
        <v>59.85</v>
      </c>
    </row>
    <row r="9077" spans="1:5">
      <c r="A9077" s="774">
        <v>585</v>
      </c>
      <c r="B9077" s="774" t="s">
        <v>8821</v>
      </c>
      <c r="C9077" s="774" t="s">
        <v>7748</v>
      </c>
      <c r="D9077" s="774" t="s">
        <v>7737</v>
      </c>
      <c r="E9077" s="717">
        <v>27.85</v>
      </c>
    </row>
    <row r="9078" spans="1:5">
      <c r="A9078" s="774">
        <v>4777</v>
      </c>
      <c r="B9078" s="774" t="s">
        <v>8822</v>
      </c>
      <c r="C9078" s="774" t="s">
        <v>7748</v>
      </c>
      <c r="D9078" s="774" t="s">
        <v>7737</v>
      </c>
      <c r="E9078" s="717">
        <v>6.3</v>
      </c>
    </row>
    <row r="9079" spans="1:5">
      <c r="A9079" s="774">
        <v>587</v>
      </c>
      <c r="B9079" s="774" t="s">
        <v>8823</v>
      </c>
      <c r="C9079" s="774" t="s">
        <v>7748</v>
      </c>
      <c r="D9079" s="774" t="s">
        <v>7737</v>
      </c>
      <c r="E9079" s="717">
        <v>29.85</v>
      </c>
    </row>
    <row r="9080" spans="1:5">
      <c r="A9080" s="774">
        <v>590</v>
      </c>
      <c r="B9080" s="774" t="s">
        <v>8824</v>
      </c>
      <c r="C9080" s="774" t="s">
        <v>7748</v>
      </c>
      <c r="D9080" s="774" t="s">
        <v>7737</v>
      </c>
      <c r="E9080" s="717">
        <v>28.85</v>
      </c>
    </row>
    <row r="9081" spans="1:5">
      <c r="A9081" s="774">
        <v>592</v>
      </c>
      <c r="B9081" s="774" t="s">
        <v>8825</v>
      </c>
      <c r="C9081" s="774" t="s">
        <v>7748</v>
      </c>
      <c r="D9081" s="774" t="s">
        <v>7737</v>
      </c>
      <c r="E9081" s="717">
        <v>29.85</v>
      </c>
    </row>
    <row r="9082" spans="1:5">
      <c r="A9082" s="774">
        <v>586</v>
      </c>
      <c r="B9082" s="774" t="s">
        <v>8826</v>
      </c>
      <c r="C9082" s="774" t="s">
        <v>7760</v>
      </c>
      <c r="D9082" s="774" t="s">
        <v>7737</v>
      </c>
      <c r="E9082" s="717">
        <v>17.55</v>
      </c>
    </row>
    <row r="9083" spans="1:5">
      <c r="A9083" s="774">
        <v>591</v>
      </c>
      <c r="B9083" s="774" t="s">
        <v>8827</v>
      </c>
      <c r="C9083" s="774" t="s">
        <v>7748</v>
      </c>
      <c r="D9083" s="774" t="s">
        <v>7737</v>
      </c>
      <c r="E9083" s="717">
        <v>27.85</v>
      </c>
    </row>
    <row r="9084" spans="1:5">
      <c r="A9084" s="774">
        <v>588</v>
      </c>
      <c r="B9084" s="774" t="s">
        <v>8828</v>
      </c>
      <c r="C9084" s="774" t="s">
        <v>7760</v>
      </c>
      <c r="D9084" s="774" t="s">
        <v>7737</v>
      </c>
      <c r="E9084" s="717">
        <v>27.76</v>
      </c>
    </row>
    <row r="9085" spans="1:5">
      <c r="A9085" s="774">
        <v>589</v>
      </c>
      <c r="B9085" s="774" t="s">
        <v>8829</v>
      </c>
      <c r="C9085" s="774" t="s">
        <v>7760</v>
      </c>
      <c r="D9085" s="774" t="s">
        <v>7737</v>
      </c>
      <c r="E9085" s="717">
        <v>46.92</v>
      </c>
    </row>
    <row r="9086" spans="1:5">
      <c r="A9086" s="774">
        <v>584</v>
      </c>
      <c r="B9086" s="774" t="s">
        <v>8830</v>
      </c>
      <c r="C9086" s="774" t="s">
        <v>7760</v>
      </c>
      <c r="D9086" s="774" t="s">
        <v>7737</v>
      </c>
      <c r="E9086" s="717">
        <v>29.65</v>
      </c>
    </row>
    <row r="9087" spans="1:5">
      <c r="A9087" s="774">
        <v>1165</v>
      </c>
      <c r="B9087" s="774" t="s">
        <v>8831</v>
      </c>
      <c r="C9087" s="774" t="s">
        <v>7728</v>
      </c>
      <c r="D9087" s="774" t="s">
        <v>7723</v>
      </c>
      <c r="E9087" s="717">
        <v>10.73</v>
      </c>
    </row>
    <row r="9088" spans="1:5">
      <c r="A9088" s="774">
        <v>1164</v>
      </c>
      <c r="B9088" s="774" t="s">
        <v>8832</v>
      </c>
      <c r="C9088" s="774" t="s">
        <v>7728</v>
      </c>
      <c r="D9088" s="774" t="s">
        <v>7723</v>
      </c>
      <c r="E9088" s="717">
        <v>8.69</v>
      </c>
    </row>
    <row r="9089" spans="1:5">
      <c r="A9089" s="774">
        <v>1162</v>
      </c>
      <c r="B9089" s="774" t="s">
        <v>8833</v>
      </c>
      <c r="C9089" s="774" t="s">
        <v>7728</v>
      </c>
      <c r="D9089" s="774" t="s">
        <v>7723</v>
      </c>
      <c r="E9089" s="717">
        <v>3.02</v>
      </c>
    </row>
    <row r="9090" spans="1:5">
      <c r="A9090" s="774">
        <v>12395</v>
      </c>
      <c r="B9090" s="774" t="s">
        <v>8834</v>
      </c>
      <c r="C9090" s="774" t="s">
        <v>7728</v>
      </c>
      <c r="D9090" s="774" t="s">
        <v>7723</v>
      </c>
      <c r="E9090" s="717">
        <v>2.94</v>
      </c>
    </row>
    <row r="9091" spans="1:5">
      <c r="A9091" s="774">
        <v>1170</v>
      </c>
      <c r="B9091" s="774" t="s">
        <v>8835</v>
      </c>
      <c r="C9091" s="774" t="s">
        <v>7728</v>
      </c>
      <c r="D9091" s="774" t="s">
        <v>7723</v>
      </c>
      <c r="E9091" s="717">
        <v>5.7</v>
      </c>
    </row>
    <row r="9092" spans="1:5">
      <c r="A9092" s="774">
        <v>1169</v>
      </c>
      <c r="B9092" s="774" t="s">
        <v>8836</v>
      </c>
      <c r="C9092" s="774" t="s">
        <v>7728</v>
      </c>
      <c r="D9092" s="774" t="s">
        <v>7723</v>
      </c>
      <c r="E9092" s="717">
        <v>27.97</v>
      </c>
    </row>
    <row r="9093" spans="1:5">
      <c r="A9093" s="774">
        <v>1166</v>
      </c>
      <c r="B9093" s="774" t="s">
        <v>8837</v>
      </c>
      <c r="C9093" s="774" t="s">
        <v>7728</v>
      </c>
      <c r="D9093" s="774" t="s">
        <v>7723</v>
      </c>
      <c r="E9093" s="717">
        <v>15.51</v>
      </c>
    </row>
    <row r="9094" spans="1:5">
      <c r="A9094" s="774">
        <v>1163</v>
      </c>
      <c r="B9094" s="774" t="s">
        <v>8838</v>
      </c>
      <c r="C9094" s="774" t="s">
        <v>7728</v>
      </c>
      <c r="D9094" s="774" t="s">
        <v>7723</v>
      </c>
      <c r="E9094" s="717">
        <v>3.91</v>
      </c>
    </row>
    <row r="9095" spans="1:5">
      <c r="A9095" s="774">
        <v>12396</v>
      </c>
      <c r="B9095" s="774" t="s">
        <v>8839</v>
      </c>
      <c r="C9095" s="774" t="s">
        <v>7728</v>
      </c>
      <c r="D9095" s="774" t="s">
        <v>7723</v>
      </c>
      <c r="E9095" s="717">
        <v>2.94</v>
      </c>
    </row>
    <row r="9096" spans="1:5">
      <c r="A9096" s="774">
        <v>1168</v>
      </c>
      <c r="B9096" s="774" t="s">
        <v>8840</v>
      </c>
      <c r="C9096" s="774" t="s">
        <v>7728</v>
      </c>
      <c r="D9096" s="774" t="s">
        <v>7723</v>
      </c>
      <c r="E9096" s="717">
        <v>39.880000000000003</v>
      </c>
    </row>
    <row r="9097" spans="1:5">
      <c r="A9097" s="774">
        <v>1167</v>
      </c>
      <c r="B9097" s="774" t="s">
        <v>8841</v>
      </c>
      <c r="C9097" s="774" t="s">
        <v>7728</v>
      </c>
      <c r="D9097" s="774" t="s">
        <v>7723</v>
      </c>
      <c r="E9097" s="717">
        <v>66.709999999999994</v>
      </c>
    </row>
    <row r="9098" spans="1:5">
      <c r="A9098" s="774">
        <v>36331</v>
      </c>
      <c r="B9098" s="774" t="s">
        <v>8842</v>
      </c>
      <c r="C9098" s="774" t="s">
        <v>7728</v>
      </c>
      <c r="D9098" s="774" t="s">
        <v>7737</v>
      </c>
      <c r="E9098" s="717">
        <v>1.52</v>
      </c>
    </row>
    <row r="9099" spans="1:5">
      <c r="A9099" s="774">
        <v>36346</v>
      </c>
      <c r="B9099" s="774" t="s">
        <v>8843</v>
      </c>
      <c r="C9099" s="774" t="s">
        <v>7728</v>
      </c>
      <c r="D9099" s="774" t="s">
        <v>7737</v>
      </c>
      <c r="E9099" s="717">
        <v>2.62</v>
      </c>
    </row>
    <row r="9100" spans="1:5">
      <c r="A9100" s="774">
        <v>1210</v>
      </c>
      <c r="B9100" s="774" t="s">
        <v>8844</v>
      </c>
      <c r="C9100" s="774" t="s">
        <v>7728</v>
      </c>
      <c r="D9100" s="774" t="s">
        <v>7723</v>
      </c>
      <c r="E9100" s="717">
        <v>12.69</v>
      </c>
    </row>
    <row r="9101" spans="1:5">
      <c r="A9101" s="774">
        <v>1203</v>
      </c>
      <c r="B9101" s="774" t="s">
        <v>8845</v>
      </c>
      <c r="C9101" s="774" t="s">
        <v>7728</v>
      </c>
      <c r="D9101" s="774" t="s">
        <v>7723</v>
      </c>
      <c r="E9101" s="717">
        <v>12.3</v>
      </c>
    </row>
    <row r="9102" spans="1:5">
      <c r="A9102" s="774">
        <v>1197</v>
      </c>
      <c r="B9102" s="774" t="s">
        <v>8846</v>
      </c>
      <c r="C9102" s="774" t="s">
        <v>7728</v>
      </c>
      <c r="D9102" s="774" t="s">
        <v>7723</v>
      </c>
      <c r="E9102" s="717">
        <v>1.57</v>
      </c>
    </row>
    <row r="9103" spans="1:5">
      <c r="A9103" s="774">
        <v>1202</v>
      </c>
      <c r="B9103" s="774" t="s">
        <v>8847</v>
      </c>
      <c r="C9103" s="774" t="s">
        <v>7728</v>
      </c>
      <c r="D9103" s="774" t="s">
        <v>7723</v>
      </c>
      <c r="E9103" s="717">
        <v>4.2300000000000004</v>
      </c>
    </row>
    <row r="9104" spans="1:5">
      <c r="A9104" s="774">
        <v>1188</v>
      </c>
      <c r="B9104" s="774" t="s">
        <v>8848</v>
      </c>
      <c r="C9104" s="774" t="s">
        <v>7728</v>
      </c>
      <c r="D9104" s="774" t="s">
        <v>7723</v>
      </c>
      <c r="E9104" s="717">
        <v>25</v>
      </c>
    </row>
    <row r="9105" spans="1:5">
      <c r="A9105" s="774">
        <v>1211</v>
      </c>
      <c r="B9105" s="774" t="s">
        <v>8849</v>
      </c>
      <c r="C9105" s="774" t="s">
        <v>7728</v>
      </c>
      <c r="D9105" s="774" t="s">
        <v>7723</v>
      </c>
      <c r="E9105" s="717">
        <v>12.91</v>
      </c>
    </row>
    <row r="9106" spans="1:5">
      <c r="A9106" s="774">
        <v>1198</v>
      </c>
      <c r="B9106" s="774" t="s">
        <v>8850</v>
      </c>
      <c r="C9106" s="774" t="s">
        <v>7728</v>
      </c>
      <c r="D9106" s="774" t="s">
        <v>7723</v>
      </c>
      <c r="E9106" s="717">
        <v>2.33</v>
      </c>
    </row>
    <row r="9107" spans="1:5">
      <c r="A9107" s="774">
        <v>1199</v>
      </c>
      <c r="B9107" s="774" t="s">
        <v>8851</v>
      </c>
      <c r="C9107" s="774" t="s">
        <v>7728</v>
      </c>
      <c r="D9107" s="774" t="s">
        <v>7723</v>
      </c>
      <c r="E9107" s="717">
        <v>32.659999999999997</v>
      </c>
    </row>
    <row r="9108" spans="1:5">
      <c r="A9108" s="774">
        <v>20088</v>
      </c>
      <c r="B9108" s="774" t="s">
        <v>8852</v>
      </c>
      <c r="C9108" s="774" t="s">
        <v>7728</v>
      </c>
      <c r="D9108" s="774" t="s">
        <v>7723</v>
      </c>
      <c r="E9108" s="717">
        <v>14.75</v>
      </c>
    </row>
    <row r="9109" spans="1:5">
      <c r="A9109" s="774">
        <v>20089</v>
      </c>
      <c r="B9109" s="774" t="s">
        <v>8853</v>
      </c>
      <c r="C9109" s="774" t="s">
        <v>7728</v>
      </c>
      <c r="D9109" s="774" t="s">
        <v>7723</v>
      </c>
      <c r="E9109" s="717">
        <v>70.33</v>
      </c>
    </row>
    <row r="9110" spans="1:5">
      <c r="A9110" s="774">
        <v>20087</v>
      </c>
      <c r="B9110" s="774" t="s">
        <v>8854</v>
      </c>
      <c r="C9110" s="774" t="s">
        <v>7728</v>
      </c>
      <c r="D9110" s="774" t="s">
        <v>7723</v>
      </c>
      <c r="E9110" s="717">
        <v>10.62</v>
      </c>
    </row>
    <row r="9111" spans="1:5">
      <c r="A9111" s="774">
        <v>1200</v>
      </c>
      <c r="B9111" s="774" t="s">
        <v>8855</v>
      </c>
      <c r="C9111" s="774" t="s">
        <v>7728</v>
      </c>
      <c r="D9111" s="774" t="s">
        <v>7723</v>
      </c>
      <c r="E9111" s="717">
        <v>8.6300000000000008</v>
      </c>
    </row>
    <row r="9112" spans="1:5">
      <c r="A9112" s="774">
        <v>12909</v>
      </c>
      <c r="B9112" s="774" t="s">
        <v>8856</v>
      </c>
      <c r="C9112" s="774" t="s">
        <v>7728</v>
      </c>
      <c r="D9112" s="774" t="s">
        <v>7723</v>
      </c>
      <c r="E9112" s="717">
        <v>3.91</v>
      </c>
    </row>
    <row r="9113" spans="1:5">
      <c r="A9113" s="774">
        <v>12910</v>
      </c>
      <c r="B9113" s="774" t="s">
        <v>8857</v>
      </c>
      <c r="C9113" s="774" t="s">
        <v>7728</v>
      </c>
      <c r="D9113" s="774" t="s">
        <v>7723</v>
      </c>
      <c r="E9113" s="717">
        <v>6.53</v>
      </c>
    </row>
    <row r="9114" spans="1:5">
      <c r="A9114" s="774">
        <v>1184</v>
      </c>
      <c r="B9114" s="774" t="s">
        <v>8858</v>
      </c>
      <c r="C9114" s="774" t="s">
        <v>7728</v>
      </c>
      <c r="D9114" s="774" t="s">
        <v>7723</v>
      </c>
      <c r="E9114" s="717">
        <v>80.3</v>
      </c>
    </row>
    <row r="9115" spans="1:5">
      <c r="A9115" s="774">
        <v>1191</v>
      </c>
      <c r="B9115" s="774" t="s">
        <v>8859</v>
      </c>
      <c r="C9115" s="774" t="s">
        <v>7728</v>
      </c>
      <c r="D9115" s="774" t="s">
        <v>7723</v>
      </c>
      <c r="E9115" s="717">
        <v>1.1399999999999999</v>
      </c>
    </row>
    <row r="9116" spans="1:5">
      <c r="A9116" s="774">
        <v>1185</v>
      </c>
      <c r="B9116" s="774" t="s">
        <v>8860</v>
      </c>
      <c r="C9116" s="774" t="s">
        <v>7728</v>
      </c>
      <c r="D9116" s="774" t="s">
        <v>7723</v>
      </c>
      <c r="E9116" s="717">
        <v>1.3</v>
      </c>
    </row>
    <row r="9117" spans="1:5">
      <c r="A9117" s="774">
        <v>1189</v>
      </c>
      <c r="B9117" s="774" t="s">
        <v>8861</v>
      </c>
      <c r="C9117" s="774" t="s">
        <v>7728</v>
      </c>
      <c r="D9117" s="774" t="s">
        <v>7723</v>
      </c>
      <c r="E9117" s="717">
        <v>2.2599999999999998</v>
      </c>
    </row>
    <row r="9118" spans="1:5">
      <c r="A9118" s="774">
        <v>1193</v>
      </c>
      <c r="B9118" s="774" t="s">
        <v>8862</v>
      </c>
      <c r="C9118" s="774" t="s">
        <v>7728</v>
      </c>
      <c r="D9118" s="774" t="s">
        <v>7723</v>
      </c>
      <c r="E9118" s="717">
        <v>4.3499999999999996</v>
      </c>
    </row>
    <row r="9119" spans="1:5">
      <c r="A9119" s="774">
        <v>1194</v>
      </c>
      <c r="B9119" s="774" t="s">
        <v>8863</v>
      </c>
      <c r="C9119" s="774" t="s">
        <v>7728</v>
      </c>
      <c r="D9119" s="774" t="s">
        <v>7723</v>
      </c>
      <c r="E9119" s="717">
        <v>8.23</v>
      </c>
    </row>
    <row r="9120" spans="1:5">
      <c r="A9120" s="774">
        <v>1195</v>
      </c>
      <c r="B9120" s="774" t="s">
        <v>8864</v>
      </c>
      <c r="C9120" s="774" t="s">
        <v>7728</v>
      </c>
      <c r="D9120" s="774" t="s">
        <v>7723</v>
      </c>
      <c r="E9120" s="717">
        <v>12.38</v>
      </c>
    </row>
    <row r="9121" spans="1:5">
      <c r="A9121" s="774">
        <v>1204</v>
      </c>
      <c r="B9121" s="774" t="s">
        <v>8865</v>
      </c>
      <c r="C9121" s="774" t="s">
        <v>7728</v>
      </c>
      <c r="D9121" s="774" t="s">
        <v>7723</v>
      </c>
      <c r="E9121" s="717">
        <v>22.52</v>
      </c>
    </row>
    <row r="9122" spans="1:5">
      <c r="A9122" s="774">
        <v>1205</v>
      </c>
      <c r="B9122" s="774" t="s">
        <v>8866</v>
      </c>
      <c r="C9122" s="774" t="s">
        <v>7728</v>
      </c>
      <c r="D9122" s="774" t="s">
        <v>7723</v>
      </c>
      <c r="E9122" s="717">
        <v>53.43</v>
      </c>
    </row>
    <row r="9123" spans="1:5">
      <c r="A9123" s="774">
        <v>1207</v>
      </c>
      <c r="B9123" s="774" t="s">
        <v>8867</v>
      </c>
      <c r="C9123" s="774" t="s">
        <v>7728</v>
      </c>
      <c r="D9123" s="774" t="s">
        <v>7737</v>
      </c>
      <c r="E9123" s="717">
        <v>30.19</v>
      </c>
    </row>
    <row r="9124" spans="1:5">
      <c r="A9124" s="774">
        <v>1206</v>
      </c>
      <c r="B9124" s="774" t="s">
        <v>8868</v>
      </c>
      <c r="C9124" s="774" t="s">
        <v>7728</v>
      </c>
      <c r="D9124" s="774" t="s">
        <v>7737</v>
      </c>
      <c r="E9124" s="717">
        <v>7.57</v>
      </c>
    </row>
    <row r="9125" spans="1:5">
      <c r="A9125" s="774">
        <v>1183</v>
      </c>
      <c r="B9125" s="774" t="s">
        <v>8869</v>
      </c>
      <c r="C9125" s="774" t="s">
        <v>7728</v>
      </c>
      <c r="D9125" s="774" t="s">
        <v>7737</v>
      </c>
      <c r="E9125" s="717">
        <v>19.72</v>
      </c>
    </row>
    <row r="9126" spans="1:5">
      <c r="A9126" s="774">
        <v>42685</v>
      </c>
      <c r="B9126" s="774" t="s">
        <v>8870</v>
      </c>
      <c r="C9126" s="774" t="s">
        <v>7728</v>
      </c>
      <c r="D9126" s="774" t="s">
        <v>7737</v>
      </c>
      <c r="E9126" s="717">
        <v>67.8</v>
      </c>
    </row>
    <row r="9127" spans="1:5">
      <c r="A9127" s="774">
        <v>42686</v>
      </c>
      <c r="B9127" s="774" t="s">
        <v>8871</v>
      </c>
      <c r="C9127" s="774" t="s">
        <v>7728</v>
      </c>
      <c r="D9127" s="774" t="s">
        <v>7737</v>
      </c>
      <c r="E9127" s="717">
        <v>105.55</v>
      </c>
    </row>
    <row r="9128" spans="1:5">
      <c r="A9128" s="774">
        <v>12894</v>
      </c>
      <c r="B9128" s="774" t="s">
        <v>8872</v>
      </c>
      <c r="C9128" s="774" t="s">
        <v>7728</v>
      </c>
      <c r="D9128" s="774" t="s">
        <v>7723</v>
      </c>
      <c r="E9128" s="717">
        <v>15.6</v>
      </c>
    </row>
    <row r="9129" spans="1:5">
      <c r="A9129" s="774">
        <v>12895</v>
      </c>
      <c r="B9129" s="774" t="s">
        <v>8873</v>
      </c>
      <c r="C9129" s="774" t="s">
        <v>7728</v>
      </c>
      <c r="D9129" s="774" t="s">
        <v>7726</v>
      </c>
      <c r="E9129" s="717">
        <v>12</v>
      </c>
    </row>
    <row r="9130" spans="1:5">
      <c r="A9130" s="774">
        <v>1631</v>
      </c>
      <c r="B9130" s="774" t="s">
        <v>8874</v>
      </c>
      <c r="C9130" s="774" t="s">
        <v>7728</v>
      </c>
      <c r="D9130" s="774" t="s">
        <v>7737</v>
      </c>
      <c r="E9130" s="717">
        <v>135.09</v>
      </c>
    </row>
    <row r="9131" spans="1:5">
      <c r="A9131" s="774">
        <v>1633</v>
      </c>
      <c r="B9131" s="774" t="s">
        <v>8875</v>
      </c>
      <c r="C9131" s="774" t="s">
        <v>7728</v>
      </c>
      <c r="D9131" s="774" t="s">
        <v>7737</v>
      </c>
      <c r="E9131" s="717">
        <v>229.53</v>
      </c>
    </row>
    <row r="9132" spans="1:5">
      <c r="A9132" s="774">
        <v>10818</v>
      </c>
      <c r="B9132" s="774" t="s">
        <v>8876</v>
      </c>
      <c r="C9132" s="774" t="s">
        <v>7748</v>
      </c>
      <c r="D9132" s="774" t="s">
        <v>7737</v>
      </c>
      <c r="E9132" s="717">
        <v>31.21</v>
      </c>
    </row>
    <row r="9133" spans="1:5">
      <c r="A9133" s="774">
        <v>39359</v>
      </c>
      <c r="B9133" s="774" t="s">
        <v>8877</v>
      </c>
      <c r="C9133" s="774" t="s">
        <v>7728</v>
      </c>
      <c r="D9133" s="774" t="s">
        <v>7737</v>
      </c>
      <c r="E9133" s="717">
        <v>30.3</v>
      </c>
    </row>
    <row r="9134" spans="1:5">
      <c r="A9134" s="774">
        <v>39360</v>
      </c>
      <c r="B9134" s="774" t="s">
        <v>8878</v>
      </c>
      <c r="C9134" s="774" t="s">
        <v>7728</v>
      </c>
      <c r="D9134" s="774" t="s">
        <v>7737</v>
      </c>
      <c r="E9134" s="717">
        <v>27.53</v>
      </c>
    </row>
    <row r="9135" spans="1:5">
      <c r="A9135" s="774">
        <v>10710</v>
      </c>
      <c r="B9135" s="774" t="s">
        <v>8879</v>
      </c>
      <c r="C9135" s="774" t="s">
        <v>7725</v>
      </c>
      <c r="D9135" s="774" t="s">
        <v>7737</v>
      </c>
      <c r="E9135" s="717">
        <v>126.5</v>
      </c>
    </row>
    <row r="9136" spans="1:5">
      <c r="A9136" s="774">
        <v>10709</v>
      </c>
      <c r="B9136" s="774" t="s">
        <v>8880</v>
      </c>
      <c r="C9136" s="774" t="s">
        <v>7725</v>
      </c>
      <c r="D9136" s="774" t="s">
        <v>7737</v>
      </c>
      <c r="E9136" s="717">
        <v>155.41</v>
      </c>
    </row>
    <row r="9137" spans="1:5">
      <c r="A9137" s="774">
        <v>39636</v>
      </c>
      <c r="B9137" s="774" t="s">
        <v>8881</v>
      </c>
      <c r="C9137" s="774" t="s">
        <v>7725</v>
      </c>
      <c r="D9137" s="774" t="s">
        <v>7737</v>
      </c>
      <c r="E9137" s="717">
        <v>158.69999999999999</v>
      </c>
    </row>
    <row r="9138" spans="1:5">
      <c r="A9138" s="774">
        <v>10708</v>
      </c>
      <c r="B9138" s="774" t="s">
        <v>8882</v>
      </c>
      <c r="C9138" s="774" t="s">
        <v>7725</v>
      </c>
      <c r="D9138" s="774" t="s">
        <v>7737</v>
      </c>
      <c r="E9138" s="717">
        <v>48.97</v>
      </c>
    </row>
    <row r="9139" spans="1:5">
      <c r="A9139" s="774">
        <v>39635</v>
      </c>
      <c r="B9139" s="774" t="s">
        <v>8883</v>
      </c>
      <c r="C9139" s="774" t="s">
        <v>7725</v>
      </c>
      <c r="D9139" s="774" t="s">
        <v>7737</v>
      </c>
      <c r="E9139" s="717">
        <v>83.37</v>
      </c>
    </row>
    <row r="9140" spans="1:5">
      <c r="A9140" s="774">
        <v>6117</v>
      </c>
      <c r="B9140" s="774" t="s">
        <v>8884</v>
      </c>
      <c r="C9140" s="774" t="s">
        <v>615</v>
      </c>
      <c r="D9140" s="774" t="s">
        <v>7723</v>
      </c>
      <c r="E9140" s="717">
        <v>11.44</v>
      </c>
    </row>
    <row r="9141" spans="1:5">
      <c r="A9141" s="774">
        <v>40913</v>
      </c>
      <c r="B9141" s="774" t="s">
        <v>8885</v>
      </c>
      <c r="C9141" s="774" t="s">
        <v>7941</v>
      </c>
      <c r="D9141" s="774" t="s">
        <v>7723</v>
      </c>
      <c r="E9141" s="718">
        <v>2039.69</v>
      </c>
    </row>
    <row r="9142" spans="1:5">
      <c r="A9142" s="774">
        <v>1214</v>
      </c>
      <c r="B9142" s="774" t="s">
        <v>8886</v>
      </c>
      <c r="C9142" s="774" t="s">
        <v>615</v>
      </c>
      <c r="D9142" s="774" t="s">
        <v>7723</v>
      </c>
      <c r="E9142" s="717">
        <v>14.53</v>
      </c>
    </row>
    <row r="9143" spans="1:5">
      <c r="A9143" s="774">
        <v>40915</v>
      </c>
      <c r="B9143" s="774" t="s">
        <v>8887</v>
      </c>
      <c r="C9143" s="774" t="s">
        <v>7941</v>
      </c>
      <c r="D9143" s="774" t="s">
        <v>7723</v>
      </c>
      <c r="E9143" s="718">
        <v>2588.92</v>
      </c>
    </row>
    <row r="9144" spans="1:5">
      <c r="A9144" s="774">
        <v>1213</v>
      </c>
      <c r="B9144" s="774" t="s">
        <v>8888</v>
      </c>
      <c r="C9144" s="774" t="s">
        <v>615</v>
      </c>
      <c r="D9144" s="774" t="s">
        <v>7726</v>
      </c>
      <c r="E9144" s="717">
        <v>14.53</v>
      </c>
    </row>
    <row r="9145" spans="1:5">
      <c r="A9145" s="774">
        <v>40914</v>
      </c>
      <c r="B9145" s="774" t="s">
        <v>8889</v>
      </c>
      <c r="C9145" s="774" t="s">
        <v>7941</v>
      </c>
      <c r="D9145" s="774" t="s">
        <v>7723</v>
      </c>
      <c r="E9145" s="718">
        <v>2588.92</v>
      </c>
    </row>
    <row r="9146" spans="1:5">
      <c r="A9146" s="774">
        <v>5091</v>
      </c>
      <c r="B9146" s="774" t="s">
        <v>8890</v>
      </c>
      <c r="C9146" s="774" t="s">
        <v>7728</v>
      </c>
      <c r="D9146" s="774" t="s">
        <v>7723</v>
      </c>
      <c r="E9146" s="717">
        <v>15.13</v>
      </c>
    </row>
    <row r="9147" spans="1:5">
      <c r="A9147" s="774">
        <v>14615</v>
      </c>
      <c r="B9147" s="774" t="s">
        <v>8891</v>
      </c>
      <c r="C9147" s="774" t="s">
        <v>7728</v>
      </c>
      <c r="D9147" s="774" t="s">
        <v>7737</v>
      </c>
      <c r="E9147" s="718">
        <v>3488.12</v>
      </c>
    </row>
    <row r="9148" spans="1:5">
      <c r="A9148" s="774">
        <v>2711</v>
      </c>
      <c r="B9148" s="774" t="s">
        <v>8892</v>
      </c>
      <c r="C9148" s="774" t="s">
        <v>7728</v>
      </c>
      <c r="D9148" s="774" t="s">
        <v>7726</v>
      </c>
      <c r="E9148" s="717">
        <v>146.63999999999999</v>
      </c>
    </row>
    <row r="9149" spans="1:5">
      <c r="A9149" s="774">
        <v>37727</v>
      </c>
      <c r="B9149" s="774" t="s">
        <v>8893</v>
      </c>
      <c r="C9149" s="774" t="s">
        <v>7728</v>
      </c>
      <c r="D9149" s="774" t="s">
        <v>7737</v>
      </c>
      <c r="E9149" s="718">
        <v>12500</v>
      </c>
    </row>
    <row r="9150" spans="1:5">
      <c r="A9150" s="774">
        <v>37728</v>
      </c>
      <c r="B9150" s="774" t="s">
        <v>8894</v>
      </c>
      <c r="C9150" s="774" t="s">
        <v>7728</v>
      </c>
      <c r="D9150" s="774" t="s">
        <v>7737</v>
      </c>
      <c r="E9150" s="718">
        <v>16958.04</v>
      </c>
    </row>
    <row r="9151" spans="1:5">
      <c r="A9151" s="774">
        <v>37729</v>
      </c>
      <c r="B9151" s="774" t="s">
        <v>8895</v>
      </c>
      <c r="C9151" s="774" t="s">
        <v>7728</v>
      </c>
      <c r="D9151" s="774" t="s">
        <v>7737</v>
      </c>
      <c r="E9151" s="718">
        <v>18356.64</v>
      </c>
    </row>
    <row r="9152" spans="1:5">
      <c r="A9152" s="774">
        <v>37730</v>
      </c>
      <c r="B9152" s="774" t="s">
        <v>8896</v>
      </c>
      <c r="C9152" s="774" t="s">
        <v>7728</v>
      </c>
      <c r="D9152" s="774" t="s">
        <v>7737</v>
      </c>
      <c r="E9152" s="718">
        <v>19755.240000000002</v>
      </c>
    </row>
    <row r="9153" spans="1:5">
      <c r="A9153" s="774">
        <v>37731</v>
      </c>
      <c r="B9153" s="774" t="s">
        <v>8897</v>
      </c>
      <c r="C9153" s="774" t="s">
        <v>7728</v>
      </c>
      <c r="D9153" s="774" t="s">
        <v>7737</v>
      </c>
      <c r="E9153" s="718">
        <v>21153.84</v>
      </c>
    </row>
    <row r="9154" spans="1:5">
      <c r="A9154" s="774">
        <v>37732</v>
      </c>
      <c r="B9154" s="774" t="s">
        <v>8898</v>
      </c>
      <c r="C9154" s="774" t="s">
        <v>7728</v>
      </c>
      <c r="D9154" s="774" t="s">
        <v>7737</v>
      </c>
      <c r="E9154" s="718">
        <v>24125.87</v>
      </c>
    </row>
    <row r="9155" spans="1:5">
      <c r="A9155" s="774">
        <v>42250</v>
      </c>
      <c r="B9155" s="774" t="s">
        <v>8899</v>
      </c>
      <c r="C9155" s="774" t="s">
        <v>8900</v>
      </c>
      <c r="D9155" s="774" t="s">
        <v>7723</v>
      </c>
      <c r="E9155" s="718">
        <v>3327.93</v>
      </c>
    </row>
    <row r="9156" spans="1:5">
      <c r="A9156" s="774">
        <v>42256</v>
      </c>
      <c r="B9156" s="774" t="s">
        <v>8901</v>
      </c>
      <c r="C9156" s="774" t="s">
        <v>7748</v>
      </c>
      <c r="D9156" s="774" t="s">
        <v>7723</v>
      </c>
      <c r="E9156" s="717">
        <v>9.3699999999999992</v>
      </c>
    </row>
    <row r="9157" spans="1:5">
      <c r="A9157" s="774">
        <v>4743</v>
      </c>
      <c r="B9157" s="774" t="s">
        <v>8902</v>
      </c>
      <c r="C9157" s="774" t="s">
        <v>7938</v>
      </c>
      <c r="D9157" s="774" t="s">
        <v>7723</v>
      </c>
      <c r="E9157" s="717">
        <v>72.2</v>
      </c>
    </row>
    <row r="9158" spans="1:5">
      <c r="A9158" s="774">
        <v>4744</v>
      </c>
      <c r="B9158" s="774" t="s">
        <v>8903</v>
      </c>
      <c r="C9158" s="774" t="s">
        <v>7938</v>
      </c>
      <c r="D9158" s="774" t="s">
        <v>7723</v>
      </c>
      <c r="E9158" s="717">
        <v>115.52</v>
      </c>
    </row>
    <row r="9159" spans="1:5">
      <c r="A9159" s="774">
        <v>4745</v>
      </c>
      <c r="B9159" s="774" t="s">
        <v>8904</v>
      </c>
      <c r="C9159" s="774" t="s">
        <v>7938</v>
      </c>
      <c r="D9159" s="774" t="s">
        <v>7723</v>
      </c>
      <c r="E9159" s="717">
        <v>138.55000000000001</v>
      </c>
    </row>
    <row r="9160" spans="1:5">
      <c r="A9160" s="774">
        <v>36496</v>
      </c>
      <c r="B9160" s="774" t="s">
        <v>8905</v>
      </c>
      <c r="C9160" s="774" t="s">
        <v>7728</v>
      </c>
      <c r="D9160" s="774" t="s">
        <v>7737</v>
      </c>
      <c r="E9160" s="718">
        <v>8856.2900000000009</v>
      </c>
    </row>
    <row r="9161" spans="1:5">
      <c r="A9161" s="774">
        <v>10630</v>
      </c>
      <c r="B9161" s="774" t="s">
        <v>8906</v>
      </c>
      <c r="C9161" s="774" t="s">
        <v>7728</v>
      </c>
      <c r="D9161" s="774" t="s">
        <v>7737</v>
      </c>
      <c r="E9161" s="718">
        <v>471876.06</v>
      </c>
    </row>
    <row r="9162" spans="1:5">
      <c r="A9162" s="774">
        <v>37762</v>
      </c>
      <c r="B9162" s="774" t="s">
        <v>8907</v>
      </c>
      <c r="C9162" s="774" t="s">
        <v>7728</v>
      </c>
      <c r="D9162" s="774" t="s">
        <v>7737</v>
      </c>
      <c r="E9162" s="718">
        <v>404699.34</v>
      </c>
    </row>
    <row r="9163" spans="1:5">
      <c r="A9163" s="774">
        <v>37763</v>
      </c>
      <c r="B9163" s="774" t="s">
        <v>8908</v>
      </c>
      <c r="C9163" s="774" t="s">
        <v>7728</v>
      </c>
      <c r="D9163" s="774" t="s">
        <v>7737</v>
      </c>
      <c r="E9163" s="718">
        <v>409614.65</v>
      </c>
    </row>
    <row r="9164" spans="1:5">
      <c r="A9164" s="774">
        <v>41992</v>
      </c>
      <c r="B9164" s="774" t="s">
        <v>8909</v>
      </c>
      <c r="C9164" s="774" t="s">
        <v>7728</v>
      </c>
      <c r="D9164" s="774" t="s">
        <v>7737</v>
      </c>
      <c r="E9164" s="718">
        <v>465650</v>
      </c>
    </row>
    <row r="9165" spans="1:5">
      <c r="A9165" s="774">
        <v>13215</v>
      </c>
      <c r="B9165" s="774" t="s">
        <v>8910</v>
      </c>
      <c r="C9165" s="774" t="s">
        <v>7728</v>
      </c>
      <c r="D9165" s="774" t="s">
        <v>7737</v>
      </c>
      <c r="E9165" s="718">
        <v>571002.84</v>
      </c>
    </row>
    <row r="9166" spans="1:5">
      <c r="A9166" s="774">
        <v>4235</v>
      </c>
      <c r="B9166" s="774" t="s">
        <v>8911</v>
      </c>
      <c r="C9166" s="774" t="s">
        <v>615</v>
      </c>
      <c r="D9166" s="774" t="s">
        <v>7723</v>
      </c>
      <c r="E9166" s="717">
        <v>8.83</v>
      </c>
    </row>
    <row r="9167" spans="1:5">
      <c r="A9167" s="774">
        <v>40976</v>
      </c>
      <c r="B9167" s="774" t="s">
        <v>8912</v>
      </c>
      <c r="C9167" s="774" t="s">
        <v>7941</v>
      </c>
      <c r="D9167" s="774" t="s">
        <v>7723</v>
      </c>
      <c r="E9167" s="718">
        <v>1574.03</v>
      </c>
    </row>
    <row r="9168" spans="1:5">
      <c r="A9168" s="774">
        <v>39013</v>
      </c>
      <c r="B9168" s="774" t="s">
        <v>8913</v>
      </c>
      <c r="C9168" s="774" t="s">
        <v>7728</v>
      </c>
      <c r="D9168" s="774" t="s">
        <v>7737</v>
      </c>
      <c r="E9168" s="717">
        <v>1.02</v>
      </c>
    </row>
    <row r="9169" spans="1:5">
      <c r="A9169" s="774">
        <v>43091</v>
      </c>
      <c r="B9169" s="774" t="s">
        <v>8914</v>
      </c>
      <c r="C9169" s="774" t="s">
        <v>7728</v>
      </c>
      <c r="D9169" s="774" t="s">
        <v>7723</v>
      </c>
      <c r="E9169" s="718">
        <v>5041.54</v>
      </c>
    </row>
    <row r="9170" spans="1:5">
      <c r="A9170" s="774">
        <v>43092</v>
      </c>
      <c r="B9170" s="774" t="s">
        <v>8915</v>
      </c>
      <c r="C9170" s="774" t="s">
        <v>7728</v>
      </c>
      <c r="D9170" s="774" t="s">
        <v>7723</v>
      </c>
      <c r="E9170" s="718">
        <v>6722.05</v>
      </c>
    </row>
    <row r="9171" spans="1:5">
      <c r="A9171" s="774">
        <v>43089</v>
      </c>
      <c r="B9171" s="774" t="s">
        <v>8916</v>
      </c>
      <c r="C9171" s="774" t="s">
        <v>7728</v>
      </c>
      <c r="D9171" s="774" t="s">
        <v>7723</v>
      </c>
      <c r="E9171" s="718">
        <v>1171.51</v>
      </c>
    </row>
    <row r="9172" spans="1:5">
      <c r="A9172" s="774">
        <v>43090</v>
      </c>
      <c r="B9172" s="774" t="s">
        <v>8917</v>
      </c>
      <c r="C9172" s="774" t="s">
        <v>7728</v>
      </c>
      <c r="D9172" s="774" t="s">
        <v>7723</v>
      </c>
      <c r="E9172" s="718">
        <v>2585.4</v>
      </c>
    </row>
    <row r="9173" spans="1:5">
      <c r="A9173" s="774">
        <v>41967</v>
      </c>
      <c r="B9173" s="774" t="s">
        <v>8918</v>
      </c>
      <c r="C9173" s="774" t="s">
        <v>7722</v>
      </c>
      <c r="D9173" s="774" t="s">
        <v>7723</v>
      </c>
      <c r="E9173" s="717">
        <v>6.55</v>
      </c>
    </row>
    <row r="9174" spans="1:5">
      <c r="A9174" s="774">
        <v>12760</v>
      </c>
      <c r="B9174" s="774" t="s">
        <v>8919</v>
      </c>
      <c r="C9174" s="774" t="s">
        <v>7725</v>
      </c>
      <c r="D9174" s="774" t="s">
        <v>7723</v>
      </c>
      <c r="E9174" s="718">
        <v>1046.7</v>
      </c>
    </row>
    <row r="9175" spans="1:5">
      <c r="A9175" s="774">
        <v>12759</v>
      </c>
      <c r="B9175" s="774" t="s">
        <v>8920</v>
      </c>
      <c r="C9175" s="774" t="s">
        <v>7725</v>
      </c>
      <c r="D9175" s="774" t="s">
        <v>7723</v>
      </c>
      <c r="E9175" s="717">
        <v>697.79</v>
      </c>
    </row>
    <row r="9176" spans="1:5">
      <c r="A9176" s="774">
        <v>43105</v>
      </c>
      <c r="B9176" s="774" t="s">
        <v>8921</v>
      </c>
      <c r="C9176" s="774" t="s">
        <v>7748</v>
      </c>
      <c r="D9176" s="774" t="s">
        <v>7723</v>
      </c>
      <c r="E9176" s="717">
        <v>32.54</v>
      </c>
    </row>
    <row r="9177" spans="1:5">
      <c r="A9177" s="774">
        <v>40424</v>
      </c>
      <c r="B9177" s="774" t="s">
        <v>8922</v>
      </c>
      <c r="C9177" s="774" t="s">
        <v>7748</v>
      </c>
      <c r="D9177" s="774" t="s">
        <v>7723</v>
      </c>
      <c r="E9177" s="717">
        <v>8.26</v>
      </c>
    </row>
    <row r="9178" spans="1:5">
      <c r="A9178" s="774">
        <v>1325</v>
      </c>
      <c r="B9178" s="774" t="s">
        <v>8923</v>
      </c>
      <c r="C9178" s="774" t="s">
        <v>7748</v>
      </c>
      <c r="D9178" s="774" t="s">
        <v>7723</v>
      </c>
      <c r="E9178" s="717">
        <v>9.0500000000000007</v>
      </c>
    </row>
    <row r="9179" spans="1:5">
      <c r="A9179" s="774">
        <v>1327</v>
      </c>
      <c r="B9179" s="774" t="s">
        <v>8924</v>
      </c>
      <c r="C9179" s="774" t="s">
        <v>7748</v>
      </c>
      <c r="D9179" s="774" t="s">
        <v>7723</v>
      </c>
      <c r="E9179" s="717">
        <v>9.64</v>
      </c>
    </row>
    <row r="9180" spans="1:5">
      <c r="A9180" s="774">
        <v>1328</v>
      </c>
      <c r="B9180" s="774" t="s">
        <v>8925</v>
      </c>
      <c r="C9180" s="774" t="s">
        <v>7748</v>
      </c>
      <c r="D9180" s="774" t="s">
        <v>7723</v>
      </c>
      <c r="E9180" s="717">
        <v>9.07</v>
      </c>
    </row>
    <row r="9181" spans="1:5">
      <c r="A9181" s="774">
        <v>1321</v>
      </c>
      <c r="B9181" s="774" t="s">
        <v>8926</v>
      </c>
      <c r="C9181" s="774" t="s">
        <v>7748</v>
      </c>
      <c r="D9181" s="774" t="s">
        <v>7723</v>
      </c>
      <c r="E9181" s="717">
        <v>8.4</v>
      </c>
    </row>
    <row r="9182" spans="1:5">
      <c r="A9182" s="774">
        <v>1318</v>
      </c>
      <c r="B9182" s="774" t="s">
        <v>8927</v>
      </c>
      <c r="C9182" s="774" t="s">
        <v>7748</v>
      </c>
      <c r="D9182" s="774" t="s">
        <v>7723</v>
      </c>
      <c r="E9182" s="717">
        <v>8.41</v>
      </c>
    </row>
    <row r="9183" spans="1:5">
      <c r="A9183" s="774">
        <v>1322</v>
      </c>
      <c r="B9183" s="774" t="s">
        <v>8928</v>
      </c>
      <c r="C9183" s="774" t="s">
        <v>7748</v>
      </c>
      <c r="D9183" s="774" t="s">
        <v>7723</v>
      </c>
      <c r="E9183" s="717">
        <v>8.8800000000000008</v>
      </c>
    </row>
    <row r="9184" spans="1:5">
      <c r="A9184" s="774">
        <v>1323</v>
      </c>
      <c r="B9184" s="774" t="s">
        <v>8929</v>
      </c>
      <c r="C9184" s="774" t="s">
        <v>7748</v>
      </c>
      <c r="D9184" s="774" t="s">
        <v>7723</v>
      </c>
      <c r="E9184" s="717">
        <v>8.8800000000000008</v>
      </c>
    </row>
    <row r="9185" spans="1:5">
      <c r="A9185" s="774">
        <v>1319</v>
      </c>
      <c r="B9185" s="774" t="s">
        <v>8930</v>
      </c>
      <c r="C9185" s="774" t="s">
        <v>7748</v>
      </c>
      <c r="D9185" s="774" t="s">
        <v>7723</v>
      </c>
      <c r="E9185" s="717">
        <v>7.49</v>
      </c>
    </row>
    <row r="9186" spans="1:5">
      <c r="A9186" s="774">
        <v>11026</v>
      </c>
      <c r="B9186" s="774" t="s">
        <v>8931</v>
      </c>
      <c r="C9186" s="774" t="s">
        <v>7748</v>
      </c>
      <c r="D9186" s="774" t="s">
        <v>7723</v>
      </c>
      <c r="E9186" s="717">
        <v>10.3</v>
      </c>
    </row>
    <row r="9187" spans="1:5">
      <c r="A9187" s="774">
        <v>11027</v>
      </c>
      <c r="B9187" s="774" t="s">
        <v>8932</v>
      </c>
      <c r="C9187" s="774" t="s">
        <v>7748</v>
      </c>
      <c r="D9187" s="774" t="s">
        <v>7723</v>
      </c>
      <c r="E9187" s="717">
        <v>10.72</v>
      </c>
    </row>
    <row r="9188" spans="1:5">
      <c r="A9188" s="774">
        <v>11046</v>
      </c>
      <c r="B9188" s="774" t="s">
        <v>8933</v>
      </c>
      <c r="C9188" s="774" t="s">
        <v>7748</v>
      </c>
      <c r="D9188" s="774" t="s">
        <v>7723</v>
      </c>
      <c r="E9188" s="717">
        <v>10.27</v>
      </c>
    </row>
    <row r="9189" spans="1:5">
      <c r="A9189" s="774">
        <v>11047</v>
      </c>
      <c r="B9189" s="774" t="s">
        <v>8934</v>
      </c>
      <c r="C9189" s="774" t="s">
        <v>7748</v>
      </c>
      <c r="D9189" s="774" t="s">
        <v>7723</v>
      </c>
      <c r="E9189" s="717">
        <v>11.19</v>
      </c>
    </row>
    <row r="9190" spans="1:5">
      <c r="A9190" s="774">
        <v>43668</v>
      </c>
      <c r="B9190" s="774" t="s">
        <v>8935</v>
      </c>
      <c r="C9190" s="774" t="s">
        <v>7748</v>
      </c>
      <c r="D9190" s="774" t="s">
        <v>7723</v>
      </c>
      <c r="E9190" s="717">
        <v>9.8800000000000008</v>
      </c>
    </row>
    <row r="9191" spans="1:5">
      <c r="A9191" s="774">
        <v>11049</v>
      </c>
      <c r="B9191" s="774" t="s">
        <v>8936</v>
      </c>
      <c r="C9191" s="774" t="s">
        <v>7748</v>
      </c>
      <c r="D9191" s="774" t="s">
        <v>7726</v>
      </c>
      <c r="E9191" s="717">
        <v>10.7</v>
      </c>
    </row>
    <row r="9192" spans="1:5">
      <c r="A9192" s="774">
        <v>43106</v>
      </c>
      <c r="B9192" s="774" t="s">
        <v>8937</v>
      </c>
      <c r="C9192" s="774" t="s">
        <v>7748</v>
      </c>
      <c r="D9192" s="774" t="s">
        <v>7723</v>
      </c>
      <c r="E9192" s="717">
        <v>10.76</v>
      </c>
    </row>
    <row r="9193" spans="1:5">
      <c r="A9193" s="774">
        <v>11051</v>
      </c>
      <c r="B9193" s="774" t="s">
        <v>8938</v>
      </c>
      <c r="C9193" s="774" t="s">
        <v>7748</v>
      </c>
      <c r="D9193" s="774" t="s">
        <v>7723</v>
      </c>
      <c r="E9193" s="717">
        <v>11.23</v>
      </c>
    </row>
    <row r="9194" spans="1:5">
      <c r="A9194" s="774">
        <v>11061</v>
      </c>
      <c r="B9194" s="774" t="s">
        <v>8939</v>
      </c>
      <c r="C9194" s="774" t="s">
        <v>7748</v>
      </c>
      <c r="D9194" s="774" t="s">
        <v>7723</v>
      </c>
      <c r="E9194" s="717">
        <v>13.48</v>
      </c>
    </row>
    <row r="9195" spans="1:5">
      <c r="A9195" s="774">
        <v>43667</v>
      </c>
      <c r="B9195" s="774" t="s">
        <v>8940</v>
      </c>
      <c r="C9195" s="774" t="s">
        <v>7748</v>
      </c>
      <c r="D9195" s="774" t="s">
        <v>7723</v>
      </c>
      <c r="E9195" s="717">
        <v>9.7899999999999991</v>
      </c>
    </row>
    <row r="9196" spans="1:5">
      <c r="A9196" s="774">
        <v>1333</v>
      </c>
      <c r="B9196" s="774" t="s">
        <v>8941</v>
      </c>
      <c r="C9196" s="774" t="s">
        <v>7748</v>
      </c>
      <c r="D9196" s="774" t="s">
        <v>7723</v>
      </c>
      <c r="E9196" s="717">
        <v>8.16</v>
      </c>
    </row>
    <row r="9197" spans="1:5">
      <c r="A9197" s="774">
        <v>1330</v>
      </c>
      <c r="B9197" s="774" t="s">
        <v>8942</v>
      </c>
      <c r="C9197" s="774" t="s">
        <v>7748</v>
      </c>
      <c r="D9197" s="774" t="s">
        <v>7723</v>
      </c>
      <c r="E9197" s="717">
        <v>8.08</v>
      </c>
    </row>
    <row r="9198" spans="1:5">
      <c r="A9198" s="774">
        <v>10957</v>
      </c>
      <c r="B9198" s="774" t="s">
        <v>8943</v>
      </c>
      <c r="C9198" s="774" t="s">
        <v>7748</v>
      </c>
      <c r="D9198" s="774" t="s">
        <v>7723</v>
      </c>
      <c r="E9198" s="717">
        <v>9.32</v>
      </c>
    </row>
    <row r="9199" spans="1:5">
      <c r="A9199" s="774">
        <v>1332</v>
      </c>
      <c r="B9199" s="774" t="s">
        <v>8944</v>
      </c>
      <c r="C9199" s="774" t="s">
        <v>7748</v>
      </c>
      <c r="D9199" s="774" t="s">
        <v>7723</v>
      </c>
      <c r="E9199" s="717">
        <v>8.2899999999999991</v>
      </c>
    </row>
    <row r="9200" spans="1:5">
      <c r="A9200" s="774">
        <v>1334</v>
      </c>
      <c r="B9200" s="774" t="s">
        <v>8945</v>
      </c>
      <c r="C9200" s="774" t="s">
        <v>7748</v>
      </c>
      <c r="D9200" s="774" t="s">
        <v>7723</v>
      </c>
      <c r="E9200" s="717">
        <v>9.19</v>
      </c>
    </row>
    <row r="9201" spans="1:5">
      <c r="A9201" s="774">
        <v>1335</v>
      </c>
      <c r="B9201" s="774" t="s">
        <v>8946</v>
      </c>
      <c r="C9201" s="774" t="s">
        <v>7748</v>
      </c>
      <c r="D9201" s="774" t="s">
        <v>7723</v>
      </c>
      <c r="E9201" s="717">
        <v>9.5</v>
      </c>
    </row>
    <row r="9202" spans="1:5">
      <c r="A9202" s="774">
        <v>40425</v>
      </c>
      <c r="B9202" s="774" t="s">
        <v>8947</v>
      </c>
      <c r="C9202" s="774" t="s">
        <v>7748</v>
      </c>
      <c r="D9202" s="774" t="s">
        <v>7723</v>
      </c>
      <c r="E9202" s="717">
        <v>8.1300000000000008</v>
      </c>
    </row>
    <row r="9203" spans="1:5">
      <c r="A9203" s="774">
        <v>1337</v>
      </c>
      <c r="B9203" s="774" t="s">
        <v>8948</v>
      </c>
      <c r="C9203" s="774" t="s">
        <v>7748</v>
      </c>
      <c r="D9203" s="774" t="s">
        <v>7723</v>
      </c>
      <c r="E9203" s="717">
        <v>9.32</v>
      </c>
    </row>
    <row r="9204" spans="1:5">
      <c r="A9204" s="774">
        <v>1338</v>
      </c>
      <c r="B9204" s="774" t="s">
        <v>8949</v>
      </c>
      <c r="C9204" s="774" t="s">
        <v>7725</v>
      </c>
      <c r="D9204" s="774" t="s">
        <v>7726</v>
      </c>
      <c r="E9204" s="717">
        <v>38.700000000000003</v>
      </c>
    </row>
    <row r="9205" spans="1:5">
      <c r="A9205" s="774">
        <v>1340</v>
      </c>
      <c r="B9205" s="774" t="s">
        <v>8950</v>
      </c>
      <c r="C9205" s="774" t="s">
        <v>7725</v>
      </c>
      <c r="D9205" s="774" t="s">
        <v>7723</v>
      </c>
      <c r="E9205" s="717">
        <v>44.74</v>
      </c>
    </row>
    <row r="9206" spans="1:5">
      <c r="A9206" s="774">
        <v>1341</v>
      </c>
      <c r="B9206" s="774" t="s">
        <v>8951</v>
      </c>
      <c r="C9206" s="774" t="s">
        <v>7725</v>
      </c>
      <c r="D9206" s="774" t="s">
        <v>7723</v>
      </c>
      <c r="E9206" s="717">
        <v>43.09</v>
      </c>
    </row>
    <row r="9207" spans="1:5">
      <c r="A9207" s="774">
        <v>11134</v>
      </c>
      <c r="B9207" s="774" t="s">
        <v>8952</v>
      </c>
      <c r="C9207" s="774" t="s">
        <v>7725</v>
      </c>
      <c r="D9207" s="774" t="s">
        <v>7726</v>
      </c>
      <c r="E9207" s="717">
        <v>46.47</v>
      </c>
    </row>
    <row r="9208" spans="1:5">
      <c r="A9208" s="774">
        <v>11135</v>
      </c>
      <c r="B9208" s="774" t="s">
        <v>8953</v>
      </c>
      <c r="C9208" s="774" t="s">
        <v>7725</v>
      </c>
      <c r="D9208" s="774" t="s">
        <v>7723</v>
      </c>
      <c r="E9208" s="717">
        <v>56.65</v>
      </c>
    </row>
    <row r="9209" spans="1:5">
      <c r="A9209" s="774">
        <v>11136</v>
      </c>
      <c r="B9209" s="774" t="s">
        <v>8954</v>
      </c>
      <c r="C9209" s="774" t="s">
        <v>7725</v>
      </c>
      <c r="D9209" s="774" t="s">
        <v>7723</v>
      </c>
      <c r="E9209" s="717">
        <v>61.27</v>
      </c>
    </row>
    <row r="9210" spans="1:5">
      <c r="A9210" s="774">
        <v>34743</v>
      </c>
      <c r="B9210" s="774" t="s">
        <v>8955</v>
      </c>
      <c r="C9210" s="774" t="s">
        <v>7725</v>
      </c>
      <c r="D9210" s="774" t="s">
        <v>7723</v>
      </c>
      <c r="E9210" s="717">
        <v>78</v>
      </c>
    </row>
    <row r="9211" spans="1:5">
      <c r="A9211" s="774">
        <v>11137</v>
      </c>
      <c r="B9211" s="774" t="s">
        <v>8956</v>
      </c>
      <c r="C9211" s="774" t="s">
        <v>7725</v>
      </c>
      <c r="D9211" s="774" t="s">
        <v>7723</v>
      </c>
      <c r="E9211" s="717">
        <v>86.99</v>
      </c>
    </row>
    <row r="9212" spans="1:5">
      <c r="A9212" s="774">
        <v>34745</v>
      </c>
      <c r="B9212" s="774" t="s">
        <v>8957</v>
      </c>
      <c r="C9212" s="774" t="s">
        <v>7725</v>
      </c>
      <c r="D9212" s="774" t="s">
        <v>7723</v>
      </c>
      <c r="E9212" s="717">
        <v>99.13</v>
      </c>
    </row>
    <row r="9213" spans="1:5">
      <c r="A9213" s="774">
        <v>34746</v>
      </c>
      <c r="B9213" s="774" t="s">
        <v>8958</v>
      </c>
      <c r="C9213" s="774" t="s">
        <v>7725</v>
      </c>
      <c r="D9213" s="774" t="s">
        <v>7723</v>
      </c>
      <c r="E9213" s="717">
        <v>25.53</v>
      </c>
    </row>
    <row r="9214" spans="1:5">
      <c r="A9214" s="774">
        <v>1360</v>
      </c>
      <c r="B9214" s="774" t="s">
        <v>8959</v>
      </c>
      <c r="C9214" s="774" t="s">
        <v>7725</v>
      </c>
      <c r="D9214" s="774" t="s">
        <v>7723</v>
      </c>
      <c r="E9214" s="717">
        <v>31.53</v>
      </c>
    </row>
    <row r="9215" spans="1:5">
      <c r="A9215" s="774">
        <v>1346</v>
      </c>
      <c r="B9215" s="774" t="s">
        <v>8960</v>
      </c>
      <c r="C9215" s="774" t="s">
        <v>7725</v>
      </c>
      <c r="D9215" s="774" t="s">
        <v>7723</v>
      </c>
      <c r="E9215" s="717">
        <v>23.86</v>
      </c>
    </row>
    <row r="9216" spans="1:5">
      <c r="A9216" s="774">
        <v>1345</v>
      </c>
      <c r="B9216" s="774" t="s">
        <v>8961</v>
      </c>
      <c r="C9216" s="774" t="s">
        <v>7725</v>
      </c>
      <c r="D9216" s="774" t="s">
        <v>7723</v>
      </c>
      <c r="E9216" s="717">
        <v>38.659999999999997</v>
      </c>
    </row>
    <row r="9217" spans="1:5">
      <c r="A9217" s="774">
        <v>1347</v>
      </c>
      <c r="B9217" s="774" t="s">
        <v>8962</v>
      </c>
      <c r="C9217" s="774" t="s">
        <v>7725</v>
      </c>
      <c r="D9217" s="774" t="s">
        <v>7726</v>
      </c>
      <c r="E9217" s="717">
        <v>28.51</v>
      </c>
    </row>
    <row r="9218" spans="1:5">
      <c r="A9218" s="774">
        <v>1355</v>
      </c>
      <c r="B9218" s="774" t="s">
        <v>8963</v>
      </c>
      <c r="C9218" s="774" t="s">
        <v>7725</v>
      </c>
      <c r="D9218" s="774" t="s">
        <v>7723</v>
      </c>
      <c r="E9218" s="717">
        <v>28.28</v>
      </c>
    </row>
    <row r="9219" spans="1:5">
      <c r="A9219" s="774">
        <v>1358</v>
      </c>
      <c r="B9219" s="774" t="s">
        <v>8964</v>
      </c>
      <c r="C9219" s="774" t="s">
        <v>7725</v>
      </c>
      <c r="D9219" s="774" t="s">
        <v>7723</v>
      </c>
      <c r="E9219" s="717">
        <v>32.770000000000003</v>
      </c>
    </row>
    <row r="9220" spans="1:5">
      <c r="A9220" s="774">
        <v>34659</v>
      </c>
      <c r="B9220" s="774" t="s">
        <v>8965</v>
      </c>
      <c r="C9220" s="774" t="s">
        <v>7725</v>
      </c>
      <c r="D9220" s="774" t="s">
        <v>7723</v>
      </c>
      <c r="E9220" s="717">
        <v>30.6</v>
      </c>
    </row>
    <row r="9221" spans="1:5">
      <c r="A9221" s="774">
        <v>34514</v>
      </c>
      <c r="B9221" s="774" t="s">
        <v>8966</v>
      </c>
      <c r="C9221" s="774" t="s">
        <v>7725</v>
      </c>
      <c r="D9221" s="774" t="s">
        <v>7726</v>
      </c>
      <c r="E9221" s="717">
        <v>33.9</v>
      </c>
    </row>
    <row r="9222" spans="1:5">
      <c r="A9222" s="774">
        <v>34660</v>
      </c>
      <c r="B9222" s="774" t="s">
        <v>8967</v>
      </c>
      <c r="C9222" s="774" t="s">
        <v>7725</v>
      </c>
      <c r="D9222" s="774" t="s">
        <v>7723</v>
      </c>
      <c r="E9222" s="717">
        <v>43.02</v>
      </c>
    </row>
    <row r="9223" spans="1:5">
      <c r="A9223" s="774">
        <v>34661</v>
      </c>
      <c r="B9223" s="774" t="s">
        <v>8968</v>
      </c>
      <c r="C9223" s="774" t="s">
        <v>7725</v>
      </c>
      <c r="D9223" s="774" t="s">
        <v>7723</v>
      </c>
      <c r="E9223" s="717">
        <v>61.79</v>
      </c>
    </row>
    <row r="9224" spans="1:5">
      <c r="A9224" s="774">
        <v>34667</v>
      </c>
      <c r="B9224" s="774" t="s">
        <v>8969</v>
      </c>
      <c r="C9224" s="774" t="s">
        <v>7725</v>
      </c>
      <c r="D9224" s="774" t="s">
        <v>7723</v>
      </c>
      <c r="E9224" s="717">
        <v>22.37</v>
      </c>
    </row>
    <row r="9225" spans="1:5">
      <c r="A9225" s="774">
        <v>34668</v>
      </c>
      <c r="B9225" s="774" t="s">
        <v>8970</v>
      </c>
      <c r="C9225" s="774" t="s">
        <v>7725</v>
      </c>
      <c r="D9225" s="774" t="s">
        <v>7723</v>
      </c>
      <c r="E9225" s="717">
        <v>29.24</v>
      </c>
    </row>
    <row r="9226" spans="1:5">
      <c r="A9226" s="774">
        <v>34741</v>
      </c>
      <c r="B9226" s="774" t="s">
        <v>8971</v>
      </c>
      <c r="C9226" s="774" t="s">
        <v>7725</v>
      </c>
      <c r="D9226" s="774" t="s">
        <v>7723</v>
      </c>
      <c r="E9226" s="717">
        <v>32.17</v>
      </c>
    </row>
    <row r="9227" spans="1:5">
      <c r="A9227" s="774">
        <v>34664</v>
      </c>
      <c r="B9227" s="774" t="s">
        <v>8972</v>
      </c>
      <c r="C9227" s="774" t="s">
        <v>7725</v>
      </c>
      <c r="D9227" s="774" t="s">
        <v>7723</v>
      </c>
      <c r="E9227" s="717">
        <v>35.11</v>
      </c>
    </row>
    <row r="9228" spans="1:5">
      <c r="A9228" s="774">
        <v>34665</v>
      </c>
      <c r="B9228" s="774" t="s">
        <v>8973</v>
      </c>
      <c r="C9228" s="774" t="s">
        <v>7725</v>
      </c>
      <c r="D9228" s="774" t="s">
        <v>7723</v>
      </c>
      <c r="E9228" s="717">
        <v>43.58</v>
      </c>
    </row>
    <row r="9229" spans="1:5">
      <c r="A9229" s="774">
        <v>34666</v>
      </c>
      <c r="B9229" s="774" t="s">
        <v>8974</v>
      </c>
      <c r="C9229" s="774" t="s">
        <v>7725</v>
      </c>
      <c r="D9229" s="774" t="s">
        <v>7723</v>
      </c>
      <c r="E9229" s="717">
        <v>65.83</v>
      </c>
    </row>
    <row r="9230" spans="1:5">
      <c r="A9230" s="774">
        <v>34669</v>
      </c>
      <c r="B9230" s="774" t="s">
        <v>8975</v>
      </c>
      <c r="C9230" s="774" t="s">
        <v>7725</v>
      </c>
      <c r="D9230" s="774" t="s">
        <v>7723</v>
      </c>
      <c r="E9230" s="717">
        <v>24.14</v>
      </c>
    </row>
    <row r="9231" spans="1:5">
      <c r="A9231" s="774">
        <v>34670</v>
      </c>
      <c r="B9231" s="774" t="s">
        <v>8976</v>
      </c>
      <c r="C9231" s="774" t="s">
        <v>7725</v>
      </c>
      <c r="D9231" s="774" t="s">
        <v>7723</v>
      </c>
      <c r="E9231" s="717">
        <v>29.52</v>
      </c>
    </row>
    <row r="9232" spans="1:5">
      <c r="A9232" s="774">
        <v>34671</v>
      </c>
      <c r="B9232" s="774" t="s">
        <v>8977</v>
      </c>
      <c r="C9232" s="774" t="s">
        <v>7725</v>
      </c>
      <c r="D9232" s="774" t="s">
        <v>7723</v>
      </c>
      <c r="E9232" s="717">
        <v>24.64</v>
      </c>
    </row>
    <row r="9233" spans="1:5">
      <c r="A9233" s="774">
        <v>34672</v>
      </c>
      <c r="B9233" s="774" t="s">
        <v>8978</v>
      </c>
      <c r="C9233" s="774" t="s">
        <v>7725</v>
      </c>
      <c r="D9233" s="774" t="s">
        <v>7723</v>
      </c>
      <c r="E9233" s="717">
        <v>25.98</v>
      </c>
    </row>
    <row r="9234" spans="1:5">
      <c r="A9234" s="774">
        <v>34673</v>
      </c>
      <c r="B9234" s="774" t="s">
        <v>8979</v>
      </c>
      <c r="C9234" s="774" t="s">
        <v>7725</v>
      </c>
      <c r="D9234" s="774" t="s">
        <v>7723</v>
      </c>
      <c r="E9234" s="717">
        <v>31.71</v>
      </c>
    </row>
    <row r="9235" spans="1:5">
      <c r="A9235" s="774">
        <v>34674</v>
      </c>
      <c r="B9235" s="774" t="s">
        <v>8980</v>
      </c>
      <c r="C9235" s="774" t="s">
        <v>7725</v>
      </c>
      <c r="D9235" s="774" t="s">
        <v>7723</v>
      </c>
      <c r="E9235" s="717">
        <v>42.15</v>
      </c>
    </row>
    <row r="9236" spans="1:5">
      <c r="A9236" s="774">
        <v>34675</v>
      </c>
      <c r="B9236" s="774" t="s">
        <v>8981</v>
      </c>
      <c r="C9236" s="774" t="s">
        <v>7725</v>
      </c>
      <c r="D9236" s="774" t="s">
        <v>7723</v>
      </c>
      <c r="E9236" s="717">
        <v>51.39</v>
      </c>
    </row>
    <row r="9237" spans="1:5">
      <c r="A9237" s="774">
        <v>34676</v>
      </c>
      <c r="B9237" s="774" t="s">
        <v>8982</v>
      </c>
      <c r="C9237" s="774" t="s">
        <v>7725</v>
      </c>
      <c r="D9237" s="774" t="s">
        <v>7723</v>
      </c>
      <c r="E9237" s="717">
        <v>14.79</v>
      </c>
    </row>
    <row r="9238" spans="1:5">
      <c r="A9238" s="774">
        <v>34677</v>
      </c>
      <c r="B9238" s="774" t="s">
        <v>8983</v>
      </c>
      <c r="C9238" s="774" t="s">
        <v>7725</v>
      </c>
      <c r="D9238" s="774" t="s">
        <v>7723</v>
      </c>
      <c r="E9238" s="717">
        <v>19.89</v>
      </c>
    </row>
    <row r="9239" spans="1:5">
      <c r="A9239" s="774">
        <v>43126</v>
      </c>
      <c r="B9239" s="774" t="s">
        <v>8984</v>
      </c>
      <c r="C9239" s="774" t="s">
        <v>7725</v>
      </c>
      <c r="D9239" s="774" t="s">
        <v>7737</v>
      </c>
      <c r="E9239" s="717">
        <v>131.36000000000001</v>
      </c>
    </row>
    <row r="9240" spans="1:5">
      <c r="A9240" s="774">
        <v>43124</v>
      </c>
      <c r="B9240" s="774" t="s">
        <v>8985</v>
      </c>
      <c r="C9240" s="774" t="s">
        <v>7725</v>
      </c>
      <c r="D9240" s="774" t="s">
        <v>7737</v>
      </c>
      <c r="E9240" s="717">
        <v>153.38</v>
      </c>
    </row>
    <row r="9241" spans="1:5">
      <c r="A9241" s="774">
        <v>43125</v>
      </c>
      <c r="B9241" s="774" t="s">
        <v>8986</v>
      </c>
      <c r="C9241" s="774" t="s">
        <v>7725</v>
      </c>
      <c r="D9241" s="774" t="s">
        <v>7737</v>
      </c>
      <c r="E9241" s="717">
        <v>198.92</v>
      </c>
    </row>
    <row r="9242" spans="1:5">
      <c r="A9242" s="774">
        <v>40623</v>
      </c>
      <c r="B9242" s="774" t="s">
        <v>8987</v>
      </c>
      <c r="C9242" s="774" t="s">
        <v>8219</v>
      </c>
      <c r="D9242" s="774" t="s">
        <v>7723</v>
      </c>
      <c r="E9242" s="717">
        <v>90.75</v>
      </c>
    </row>
    <row r="9243" spans="1:5">
      <c r="A9243" s="774">
        <v>43701</v>
      </c>
      <c r="B9243" s="774" t="s">
        <v>8988</v>
      </c>
      <c r="C9243" s="774" t="s">
        <v>7748</v>
      </c>
      <c r="D9243" s="774" t="s">
        <v>7737</v>
      </c>
      <c r="E9243" s="717">
        <v>29.33</v>
      </c>
    </row>
    <row r="9244" spans="1:5">
      <c r="A9244" s="774">
        <v>12083</v>
      </c>
      <c r="B9244" s="774" t="s">
        <v>8989</v>
      </c>
      <c r="C9244" s="774" t="s">
        <v>7728</v>
      </c>
      <c r="D9244" s="774" t="s">
        <v>7737</v>
      </c>
      <c r="E9244" s="717">
        <v>694.92</v>
      </c>
    </row>
    <row r="9245" spans="1:5">
      <c r="A9245" s="774">
        <v>12081</v>
      </c>
      <c r="B9245" s="774" t="s">
        <v>8990</v>
      </c>
      <c r="C9245" s="774" t="s">
        <v>7728</v>
      </c>
      <c r="D9245" s="774" t="s">
        <v>7737</v>
      </c>
      <c r="E9245" s="717">
        <v>235</v>
      </c>
    </row>
    <row r="9246" spans="1:5">
      <c r="A9246" s="774">
        <v>12082</v>
      </c>
      <c r="B9246" s="774" t="s">
        <v>8991</v>
      </c>
      <c r="C9246" s="774" t="s">
        <v>7728</v>
      </c>
      <c r="D9246" s="774" t="s">
        <v>7737</v>
      </c>
      <c r="E9246" s="717">
        <v>369.33</v>
      </c>
    </row>
    <row r="9247" spans="1:5">
      <c r="A9247" s="774">
        <v>13354</v>
      </c>
      <c r="B9247" s="774" t="s">
        <v>8992</v>
      </c>
      <c r="C9247" s="774" t="s">
        <v>7728</v>
      </c>
      <c r="D9247" s="774" t="s">
        <v>7737</v>
      </c>
      <c r="E9247" s="717">
        <v>551.6</v>
      </c>
    </row>
    <row r="9248" spans="1:5">
      <c r="A9248" s="774">
        <v>14057</v>
      </c>
      <c r="B9248" s="774" t="s">
        <v>8993</v>
      </c>
      <c r="C9248" s="774" t="s">
        <v>7728</v>
      </c>
      <c r="D9248" s="774" t="s">
        <v>7737</v>
      </c>
      <c r="E9248" s="717">
        <v>307.97000000000003</v>
      </c>
    </row>
    <row r="9249" spans="1:5">
      <c r="A9249" s="774">
        <v>14058</v>
      </c>
      <c r="B9249" s="774" t="s">
        <v>8994</v>
      </c>
      <c r="C9249" s="774" t="s">
        <v>7728</v>
      </c>
      <c r="D9249" s="774" t="s">
        <v>7737</v>
      </c>
      <c r="E9249" s="717">
        <v>485.81</v>
      </c>
    </row>
    <row r="9250" spans="1:5">
      <c r="A9250" s="774">
        <v>20971</v>
      </c>
      <c r="B9250" s="774" t="s">
        <v>8995</v>
      </c>
      <c r="C9250" s="774" t="s">
        <v>7728</v>
      </c>
      <c r="D9250" s="774" t="s">
        <v>7723</v>
      </c>
      <c r="E9250" s="717">
        <v>9.73</v>
      </c>
    </row>
    <row r="9251" spans="1:5">
      <c r="A9251" s="774">
        <v>5047</v>
      </c>
      <c r="B9251" s="774" t="s">
        <v>8996</v>
      </c>
      <c r="C9251" s="774" t="s">
        <v>7728</v>
      </c>
      <c r="D9251" s="774" t="s">
        <v>7737</v>
      </c>
      <c r="E9251" s="717">
        <v>330.99</v>
      </c>
    </row>
    <row r="9252" spans="1:5">
      <c r="A9252" s="774">
        <v>13369</v>
      </c>
      <c r="B9252" s="774" t="s">
        <v>8997</v>
      </c>
      <c r="C9252" s="774" t="s">
        <v>7728</v>
      </c>
      <c r="D9252" s="774" t="s">
        <v>7737</v>
      </c>
      <c r="E9252" s="717">
        <v>359.04</v>
      </c>
    </row>
    <row r="9253" spans="1:5">
      <c r="A9253" s="774">
        <v>13370</v>
      </c>
      <c r="B9253" s="774" t="s">
        <v>8998</v>
      </c>
      <c r="C9253" s="774" t="s">
        <v>7728</v>
      </c>
      <c r="D9253" s="774" t="s">
        <v>7737</v>
      </c>
      <c r="E9253" s="717">
        <v>497.71</v>
      </c>
    </row>
    <row r="9254" spans="1:5">
      <c r="A9254" s="774">
        <v>13279</v>
      </c>
      <c r="B9254" s="774" t="s">
        <v>8999</v>
      </c>
      <c r="C9254" s="774" t="s">
        <v>7748</v>
      </c>
      <c r="D9254" s="774" t="s">
        <v>7723</v>
      </c>
      <c r="E9254" s="717">
        <v>18.739999999999998</v>
      </c>
    </row>
    <row r="9255" spans="1:5">
      <c r="A9255" s="774">
        <v>11977</v>
      </c>
      <c r="B9255" s="774" t="s">
        <v>9000</v>
      </c>
      <c r="C9255" s="774" t="s">
        <v>7728</v>
      </c>
      <c r="D9255" s="774" t="s">
        <v>7723</v>
      </c>
      <c r="E9255" s="717">
        <v>9.7100000000000009</v>
      </c>
    </row>
    <row r="9256" spans="1:5">
      <c r="A9256" s="774">
        <v>11975</v>
      </c>
      <c r="B9256" s="774" t="s">
        <v>9001</v>
      </c>
      <c r="C9256" s="774" t="s">
        <v>7728</v>
      </c>
      <c r="D9256" s="774" t="s">
        <v>7723</v>
      </c>
      <c r="E9256" s="717">
        <v>21.28</v>
      </c>
    </row>
    <row r="9257" spans="1:5">
      <c r="A9257" s="774">
        <v>39746</v>
      </c>
      <c r="B9257" s="774" t="s">
        <v>9002</v>
      </c>
      <c r="C9257" s="774" t="s">
        <v>7728</v>
      </c>
      <c r="D9257" s="774" t="s">
        <v>7723</v>
      </c>
      <c r="E9257" s="717">
        <v>236.86</v>
      </c>
    </row>
    <row r="9258" spans="1:5">
      <c r="A9258" s="774">
        <v>11976</v>
      </c>
      <c r="B9258" s="774" t="s">
        <v>9003</v>
      </c>
      <c r="C9258" s="774" t="s">
        <v>7728</v>
      </c>
      <c r="D9258" s="774" t="s">
        <v>7723</v>
      </c>
      <c r="E9258" s="717">
        <v>1.0900000000000001</v>
      </c>
    </row>
    <row r="9259" spans="1:5">
      <c r="A9259" s="774">
        <v>1368</v>
      </c>
      <c r="B9259" s="774" t="s">
        <v>9004</v>
      </c>
      <c r="C9259" s="774" t="s">
        <v>7728</v>
      </c>
      <c r="D9259" s="774" t="s">
        <v>7726</v>
      </c>
      <c r="E9259" s="717">
        <v>58.77</v>
      </c>
    </row>
    <row r="9260" spans="1:5">
      <c r="A9260" s="774">
        <v>1367</v>
      </c>
      <c r="B9260" s="774" t="s">
        <v>9005</v>
      </c>
      <c r="C9260" s="774" t="s">
        <v>7728</v>
      </c>
      <c r="D9260" s="774" t="s">
        <v>7723</v>
      </c>
      <c r="E9260" s="717">
        <v>190.1</v>
      </c>
    </row>
    <row r="9261" spans="1:5">
      <c r="A9261" s="774">
        <v>7608</v>
      </c>
      <c r="B9261" s="774" t="s">
        <v>9006</v>
      </c>
      <c r="C9261" s="774" t="s">
        <v>7728</v>
      </c>
      <c r="D9261" s="774" t="s">
        <v>7723</v>
      </c>
      <c r="E9261" s="717">
        <v>6.44</v>
      </c>
    </row>
    <row r="9262" spans="1:5">
      <c r="A9262" s="774">
        <v>41900</v>
      </c>
      <c r="B9262" s="774" t="s">
        <v>9007</v>
      </c>
      <c r="C9262" s="774" t="s">
        <v>7748</v>
      </c>
      <c r="D9262" s="774" t="s">
        <v>7737</v>
      </c>
      <c r="E9262" s="717">
        <v>3.22</v>
      </c>
    </row>
    <row r="9263" spans="1:5">
      <c r="A9263" s="774">
        <v>41899</v>
      </c>
      <c r="B9263" s="774" t="s">
        <v>9008</v>
      </c>
      <c r="C9263" s="774" t="s">
        <v>8900</v>
      </c>
      <c r="D9263" s="774" t="s">
        <v>7737</v>
      </c>
      <c r="E9263" s="718">
        <v>3168.62</v>
      </c>
    </row>
    <row r="9264" spans="1:5">
      <c r="A9264" s="774">
        <v>1380</v>
      </c>
      <c r="B9264" s="774" t="s">
        <v>9009</v>
      </c>
      <c r="C9264" s="774" t="s">
        <v>7748</v>
      </c>
      <c r="D9264" s="774" t="s">
        <v>7723</v>
      </c>
      <c r="E9264" s="717">
        <v>2.8</v>
      </c>
    </row>
    <row r="9265" spans="1:5">
      <c r="A9265" s="774">
        <v>1375</v>
      </c>
      <c r="B9265" s="774" t="s">
        <v>9010</v>
      </c>
      <c r="C9265" s="774" t="s">
        <v>7748</v>
      </c>
      <c r="D9265" s="774" t="s">
        <v>7723</v>
      </c>
      <c r="E9265" s="717">
        <v>13.26</v>
      </c>
    </row>
    <row r="9266" spans="1:5">
      <c r="A9266" s="774">
        <v>1379</v>
      </c>
      <c r="B9266" s="774" t="s">
        <v>273</v>
      </c>
      <c r="C9266" s="774" t="s">
        <v>7748</v>
      </c>
      <c r="D9266" s="774" t="s">
        <v>7723</v>
      </c>
      <c r="E9266" s="717">
        <v>0.47</v>
      </c>
    </row>
    <row r="9267" spans="1:5">
      <c r="A9267" s="774">
        <v>10511</v>
      </c>
      <c r="B9267" s="774" t="s">
        <v>9011</v>
      </c>
      <c r="C9267" s="774" t="s">
        <v>9012</v>
      </c>
      <c r="D9267" s="774" t="s">
        <v>7726</v>
      </c>
      <c r="E9267" s="717">
        <v>23.9</v>
      </c>
    </row>
    <row r="9268" spans="1:5">
      <c r="A9268" s="774">
        <v>13284</v>
      </c>
      <c r="B9268" s="774" t="s">
        <v>9013</v>
      </c>
      <c r="C9268" s="774" t="s">
        <v>7748</v>
      </c>
      <c r="D9268" s="774" t="s">
        <v>7723</v>
      </c>
      <c r="E9268" s="717">
        <v>0.4</v>
      </c>
    </row>
    <row r="9269" spans="1:5">
      <c r="A9269" s="774">
        <v>25974</v>
      </c>
      <c r="B9269" s="774" t="s">
        <v>9014</v>
      </c>
      <c r="C9269" s="774" t="s">
        <v>7748</v>
      </c>
      <c r="D9269" s="774" t="s">
        <v>7723</v>
      </c>
      <c r="E9269" s="717">
        <v>1.6</v>
      </c>
    </row>
    <row r="9270" spans="1:5">
      <c r="A9270" s="774">
        <v>1382</v>
      </c>
      <c r="B9270" s="774" t="s">
        <v>9015</v>
      </c>
      <c r="C9270" s="774" t="s">
        <v>9012</v>
      </c>
      <c r="D9270" s="774" t="s">
        <v>7723</v>
      </c>
      <c r="E9270" s="717">
        <v>23.03</v>
      </c>
    </row>
    <row r="9271" spans="1:5">
      <c r="A9271" s="774">
        <v>34753</v>
      </c>
      <c r="B9271" s="774" t="s">
        <v>9016</v>
      </c>
      <c r="C9271" s="774" t="s">
        <v>7748</v>
      </c>
      <c r="D9271" s="774" t="s">
        <v>7723</v>
      </c>
      <c r="E9271" s="717">
        <v>0.46</v>
      </c>
    </row>
    <row r="9272" spans="1:5">
      <c r="A9272" s="774">
        <v>420</v>
      </c>
      <c r="B9272" s="774" t="s">
        <v>9017</v>
      </c>
      <c r="C9272" s="774" t="s">
        <v>7728</v>
      </c>
      <c r="D9272" s="774" t="s">
        <v>7737</v>
      </c>
      <c r="E9272" s="717">
        <v>22.35</v>
      </c>
    </row>
    <row r="9273" spans="1:5">
      <c r="A9273" s="774">
        <v>12327</v>
      </c>
      <c r="B9273" s="774" t="s">
        <v>9018</v>
      </c>
      <c r="C9273" s="774" t="s">
        <v>7728</v>
      </c>
      <c r="D9273" s="774" t="s">
        <v>7737</v>
      </c>
      <c r="E9273" s="717">
        <v>26.63</v>
      </c>
    </row>
    <row r="9274" spans="1:5">
      <c r="A9274" s="774">
        <v>36148</v>
      </c>
      <c r="B9274" s="774" t="s">
        <v>9019</v>
      </c>
      <c r="C9274" s="774" t="s">
        <v>7728</v>
      </c>
      <c r="D9274" s="774" t="s">
        <v>7723</v>
      </c>
      <c r="E9274" s="717">
        <v>57.6</v>
      </c>
    </row>
    <row r="9275" spans="1:5">
      <c r="A9275" s="774">
        <v>12329</v>
      </c>
      <c r="B9275" s="774" t="s">
        <v>9020</v>
      </c>
      <c r="C9275" s="774" t="s">
        <v>7748</v>
      </c>
      <c r="D9275" s="774" t="s">
        <v>7723</v>
      </c>
      <c r="E9275" s="717">
        <v>102.17</v>
      </c>
    </row>
    <row r="9276" spans="1:5">
      <c r="A9276" s="774">
        <v>1339</v>
      </c>
      <c r="B9276" s="774" t="s">
        <v>9021</v>
      </c>
      <c r="C9276" s="774" t="s">
        <v>7748</v>
      </c>
      <c r="D9276" s="774" t="s">
        <v>7723</v>
      </c>
      <c r="E9276" s="717">
        <v>38.799999999999997</v>
      </c>
    </row>
    <row r="9277" spans="1:5">
      <c r="A9277" s="774">
        <v>11849</v>
      </c>
      <c r="B9277" s="774" t="s">
        <v>9022</v>
      </c>
      <c r="C9277" s="774" t="s">
        <v>7722</v>
      </c>
      <c r="D9277" s="774" t="s">
        <v>7723</v>
      </c>
      <c r="E9277" s="717">
        <v>17.82</v>
      </c>
    </row>
    <row r="9278" spans="1:5">
      <c r="A9278" s="774">
        <v>37418</v>
      </c>
      <c r="B9278" s="774" t="s">
        <v>9023</v>
      </c>
      <c r="C9278" s="774" t="s">
        <v>7728</v>
      </c>
      <c r="D9278" s="774" t="s">
        <v>7737</v>
      </c>
      <c r="E9278" s="717">
        <v>15.12</v>
      </c>
    </row>
    <row r="9279" spans="1:5">
      <c r="A9279" s="774">
        <v>37419</v>
      </c>
      <c r="B9279" s="774" t="s">
        <v>9024</v>
      </c>
      <c r="C9279" s="774" t="s">
        <v>7728</v>
      </c>
      <c r="D9279" s="774" t="s">
        <v>7737</v>
      </c>
      <c r="E9279" s="717">
        <v>15.53</v>
      </c>
    </row>
    <row r="9280" spans="1:5">
      <c r="A9280" s="774">
        <v>1427</v>
      </c>
      <c r="B9280" s="774" t="s">
        <v>9025</v>
      </c>
      <c r="C9280" s="774" t="s">
        <v>7728</v>
      </c>
      <c r="D9280" s="774" t="s">
        <v>7737</v>
      </c>
      <c r="E9280" s="717">
        <v>17.760000000000002</v>
      </c>
    </row>
    <row r="9281" spans="1:5">
      <c r="A9281" s="774">
        <v>1402</v>
      </c>
      <c r="B9281" s="774" t="s">
        <v>9026</v>
      </c>
      <c r="C9281" s="774" t="s">
        <v>7728</v>
      </c>
      <c r="D9281" s="774" t="s">
        <v>7737</v>
      </c>
      <c r="E9281" s="717">
        <v>6.14</v>
      </c>
    </row>
    <row r="9282" spans="1:5">
      <c r="A9282" s="774">
        <v>1420</v>
      </c>
      <c r="B9282" s="774" t="s">
        <v>9027</v>
      </c>
      <c r="C9282" s="774" t="s">
        <v>7728</v>
      </c>
      <c r="D9282" s="774" t="s">
        <v>7737</v>
      </c>
      <c r="E9282" s="717">
        <v>7.9</v>
      </c>
    </row>
    <row r="9283" spans="1:5">
      <c r="A9283" s="774">
        <v>1419</v>
      </c>
      <c r="B9283" s="774" t="s">
        <v>9028</v>
      </c>
      <c r="C9283" s="774" t="s">
        <v>7728</v>
      </c>
      <c r="D9283" s="774" t="s">
        <v>7737</v>
      </c>
      <c r="E9283" s="717">
        <v>9.5399999999999991</v>
      </c>
    </row>
    <row r="9284" spans="1:5">
      <c r="A9284" s="774">
        <v>1414</v>
      </c>
      <c r="B9284" s="774" t="s">
        <v>9029</v>
      </c>
      <c r="C9284" s="774" t="s">
        <v>7728</v>
      </c>
      <c r="D9284" s="774" t="s">
        <v>7737</v>
      </c>
      <c r="E9284" s="717">
        <v>9.34</v>
      </c>
    </row>
    <row r="9285" spans="1:5">
      <c r="A9285" s="774">
        <v>1413</v>
      </c>
      <c r="B9285" s="774" t="s">
        <v>9030</v>
      </c>
      <c r="C9285" s="774" t="s">
        <v>7728</v>
      </c>
      <c r="D9285" s="774" t="s">
        <v>7737</v>
      </c>
      <c r="E9285" s="717">
        <v>13.79</v>
      </c>
    </row>
    <row r="9286" spans="1:5">
      <c r="A9286" s="774">
        <v>1412</v>
      </c>
      <c r="B9286" s="774" t="s">
        <v>9031</v>
      </c>
      <c r="C9286" s="774" t="s">
        <v>7728</v>
      </c>
      <c r="D9286" s="774" t="s">
        <v>7737</v>
      </c>
      <c r="E9286" s="717">
        <v>11.69</v>
      </c>
    </row>
    <row r="9287" spans="1:5">
      <c r="A9287" s="774">
        <v>1411</v>
      </c>
      <c r="B9287" s="774" t="s">
        <v>9032</v>
      </c>
      <c r="C9287" s="774" t="s">
        <v>7728</v>
      </c>
      <c r="D9287" s="774" t="s">
        <v>7737</v>
      </c>
      <c r="E9287" s="717">
        <v>21.26</v>
      </c>
    </row>
    <row r="9288" spans="1:5">
      <c r="A9288" s="774">
        <v>1406</v>
      </c>
      <c r="B9288" s="774" t="s">
        <v>9033</v>
      </c>
      <c r="C9288" s="774" t="s">
        <v>7728</v>
      </c>
      <c r="D9288" s="774" t="s">
        <v>7737</v>
      </c>
      <c r="E9288" s="717">
        <v>14.1</v>
      </c>
    </row>
    <row r="9289" spans="1:5">
      <c r="A9289" s="774">
        <v>1407</v>
      </c>
      <c r="B9289" s="774" t="s">
        <v>9034</v>
      </c>
      <c r="C9289" s="774" t="s">
        <v>7728</v>
      </c>
      <c r="D9289" s="774" t="s">
        <v>7737</v>
      </c>
      <c r="E9289" s="717">
        <v>17.579999999999998</v>
      </c>
    </row>
    <row r="9290" spans="1:5">
      <c r="A9290" s="774">
        <v>1404</v>
      </c>
      <c r="B9290" s="774" t="s">
        <v>9035</v>
      </c>
      <c r="C9290" s="774" t="s">
        <v>7728</v>
      </c>
      <c r="D9290" s="774" t="s">
        <v>7737</v>
      </c>
      <c r="E9290" s="717">
        <v>18.690000000000001</v>
      </c>
    </row>
    <row r="9291" spans="1:5">
      <c r="A9291" s="774">
        <v>11281</v>
      </c>
      <c r="B9291" s="774" t="s">
        <v>9036</v>
      </c>
      <c r="C9291" s="774" t="s">
        <v>7728</v>
      </c>
      <c r="D9291" s="774" t="s">
        <v>7726</v>
      </c>
      <c r="E9291" s="718">
        <v>14850</v>
      </c>
    </row>
    <row r="9292" spans="1:5">
      <c r="A9292" s="774">
        <v>1442</v>
      </c>
      <c r="B9292" s="774" t="s">
        <v>9037</v>
      </c>
      <c r="C9292" s="774" t="s">
        <v>7728</v>
      </c>
      <c r="D9292" s="774" t="s">
        <v>7723</v>
      </c>
      <c r="E9292" s="718">
        <v>12466.46</v>
      </c>
    </row>
    <row r="9293" spans="1:5">
      <c r="A9293" s="774">
        <v>13457</v>
      </c>
      <c r="B9293" s="774" t="s">
        <v>9038</v>
      </c>
      <c r="C9293" s="774" t="s">
        <v>7728</v>
      </c>
      <c r="D9293" s="774" t="s">
        <v>7723</v>
      </c>
      <c r="E9293" s="718">
        <v>10760.86</v>
      </c>
    </row>
    <row r="9294" spans="1:5">
      <c r="A9294" s="774">
        <v>40699</v>
      </c>
      <c r="B9294" s="774" t="s">
        <v>9039</v>
      </c>
      <c r="C9294" s="774" t="s">
        <v>7728</v>
      </c>
      <c r="D9294" s="774" t="s">
        <v>7723</v>
      </c>
      <c r="E9294" s="718">
        <v>8318.56</v>
      </c>
    </row>
    <row r="9295" spans="1:5">
      <c r="A9295" s="774">
        <v>40701</v>
      </c>
      <c r="B9295" s="774" t="s">
        <v>9040</v>
      </c>
      <c r="C9295" s="774" t="s">
        <v>7728</v>
      </c>
      <c r="D9295" s="774" t="s">
        <v>7723</v>
      </c>
      <c r="E9295" s="718">
        <v>147083.54</v>
      </c>
    </row>
    <row r="9296" spans="1:5">
      <c r="A9296" s="774">
        <v>40700</v>
      </c>
      <c r="B9296" s="774" t="s">
        <v>9041</v>
      </c>
      <c r="C9296" s="774" t="s">
        <v>7728</v>
      </c>
      <c r="D9296" s="774" t="s">
        <v>7723</v>
      </c>
      <c r="E9296" s="718">
        <v>19364.52</v>
      </c>
    </row>
    <row r="9297" spans="1:5">
      <c r="A9297" s="774">
        <v>13458</v>
      </c>
      <c r="B9297" s="774" t="s">
        <v>9042</v>
      </c>
      <c r="C9297" s="774" t="s">
        <v>7728</v>
      </c>
      <c r="D9297" s="774" t="s">
        <v>7723</v>
      </c>
      <c r="E9297" s="718">
        <v>18401.080000000002</v>
      </c>
    </row>
    <row r="9298" spans="1:5">
      <c r="A9298" s="774">
        <v>36524</v>
      </c>
      <c r="B9298" s="774" t="s">
        <v>9043</v>
      </c>
      <c r="C9298" s="774" t="s">
        <v>7728</v>
      </c>
      <c r="D9298" s="774" t="s">
        <v>7737</v>
      </c>
      <c r="E9298" s="718">
        <v>107200.11</v>
      </c>
    </row>
    <row r="9299" spans="1:5">
      <c r="A9299" s="774">
        <v>36526</v>
      </c>
      <c r="B9299" s="774" t="s">
        <v>9044</v>
      </c>
      <c r="C9299" s="774" t="s">
        <v>7728</v>
      </c>
      <c r="D9299" s="774" t="s">
        <v>7737</v>
      </c>
      <c r="E9299" s="718">
        <v>86386.21</v>
      </c>
    </row>
    <row r="9300" spans="1:5">
      <c r="A9300" s="774">
        <v>36523</v>
      </c>
      <c r="B9300" s="774" t="s">
        <v>9045</v>
      </c>
      <c r="C9300" s="774" t="s">
        <v>7728</v>
      </c>
      <c r="D9300" s="774" t="s">
        <v>7737</v>
      </c>
      <c r="E9300" s="718">
        <v>184941.22</v>
      </c>
    </row>
    <row r="9301" spans="1:5">
      <c r="A9301" s="774">
        <v>36527</v>
      </c>
      <c r="B9301" s="774" t="s">
        <v>9046</v>
      </c>
      <c r="C9301" s="774" t="s">
        <v>7728</v>
      </c>
      <c r="D9301" s="774" t="s">
        <v>7737</v>
      </c>
      <c r="E9301" s="718">
        <v>200884.26</v>
      </c>
    </row>
    <row r="9302" spans="1:5">
      <c r="A9302" s="774">
        <v>13803</v>
      </c>
      <c r="B9302" s="774" t="s">
        <v>9047</v>
      </c>
      <c r="C9302" s="774" t="s">
        <v>7728</v>
      </c>
      <c r="D9302" s="774" t="s">
        <v>7737</v>
      </c>
      <c r="E9302" s="718">
        <v>72638</v>
      </c>
    </row>
    <row r="9303" spans="1:5">
      <c r="A9303" s="774">
        <v>38642</v>
      </c>
      <c r="B9303" s="774" t="s">
        <v>9048</v>
      </c>
      <c r="C9303" s="774" t="s">
        <v>7728</v>
      </c>
      <c r="D9303" s="774" t="s">
        <v>7737</v>
      </c>
      <c r="E9303" s="718">
        <v>46771.01</v>
      </c>
    </row>
    <row r="9304" spans="1:5">
      <c r="A9304" s="774">
        <v>36522</v>
      </c>
      <c r="B9304" s="774" t="s">
        <v>9049</v>
      </c>
      <c r="C9304" s="774" t="s">
        <v>7728</v>
      </c>
      <c r="D9304" s="774" t="s">
        <v>7737</v>
      </c>
      <c r="E9304" s="718">
        <v>54394.13</v>
      </c>
    </row>
    <row r="9305" spans="1:5">
      <c r="A9305" s="774">
        <v>36525</v>
      </c>
      <c r="B9305" s="774" t="s">
        <v>9050</v>
      </c>
      <c r="C9305" s="774" t="s">
        <v>7728</v>
      </c>
      <c r="D9305" s="774" t="s">
        <v>7737</v>
      </c>
      <c r="E9305" s="718">
        <v>72846.44</v>
      </c>
    </row>
    <row r="9306" spans="1:5">
      <c r="A9306" s="774">
        <v>41991</v>
      </c>
      <c r="B9306" s="774" t="s">
        <v>9051</v>
      </c>
      <c r="C9306" s="774" t="s">
        <v>7728</v>
      </c>
      <c r="D9306" s="774" t="s">
        <v>7737</v>
      </c>
      <c r="E9306" s="718">
        <v>2691.78</v>
      </c>
    </row>
    <row r="9307" spans="1:5">
      <c r="A9307" s="774">
        <v>34348</v>
      </c>
      <c r="B9307" s="774" t="s">
        <v>9052</v>
      </c>
      <c r="C9307" s="774" t="s">
        <v>7760</v>
      </c>
      <c r="D9307" s="774" t="s">
        <v>7723</v>
      </c>
      <c r="E9307" s="717">
        <v>15.71</v>
      </c>
    </row>
    <row r="9308" spans="1:5">
      <c r="A9308" s="774">
        <v>34347</v>
      </c>
      <c r="B9308" s="774" t="s">
        <v>9053</v>
      </c>
      <c r="C9308" s="774" t="s">
        <v>7760</v>
      </c>
      <c r="D9308" s="774" t="s">
        <v>7723</v>
      </c>
      <c r="E9308" s="717">
        <v>11.23</v>
      </c>
    </row>
    <row r="9309" spans="1:5">
      <c r="A9309" s="774">
        <v>11146</v>
      </c>
      <c r="B9309" s="774" t="s">
        <v>9054</v>
      </c>
      <c r="C9309" s="774" t="s">
        <v>7938</v>
      </c>
      <c r="D9309" s="774" t="s">
        <v>7723</v>
      </c>
      <c r="E9309" s="717">
        <v>323.10000000000002</v>
      </c>
    </row>
    <row r="9310" spans="1:5">
      <c r="A9310" s="774">
        <v>11147</v>
      </c>
      <c r="B9310" s="774" t="s">
        <v>9055</v>
      </c>
      <c r="C9310" s="774" t="s">
        <v>7938</v>
      </c>
      <c r="D9310" s="774" t="s">
        <v>7723</v>
      </c>
      <c r="E9310" s="717">
        <v>335.75</v>
      </c>
    </row>
    <row r="9311" spans="1:5">
      <c r="A9311" s="774">
        <v>34872</v>
      </c>
      <c r="B9311" s="774" t="s">
        <v>9056</v>
      </c>
      <c r="C9311" s="774" t="s">
        <v>7938</v>
      </c>
      <c r="D9311" s="774" t="s">
        <v>7723</v>
      </c>
      <c r="E9311" s="717">
        <v>339.52</v>
      </c>
    </row>
    <row r="9312" spans="1:5">
      <c r="A9312" s="774">
        <v>34491</v>
      </c>
      <c r="B9312" s="774" t="s">
        <v>9057</v>
      </c>
      <c r="C9312" s="774" t="s">
        <v>7938</v>
      </c>
      <c r="D9312" s="774" t="s">
        <v>7723</v>
      </c>
      <c r="E9312" s="717">
        <v>349.36</v>
      </c>
    </row>
    <row r="9313" spans="1:5">
      <c r="A9313" s="774">
        <v>34770</v>
      </c>
      <c r="B9313" s="774" t="s">
        <v>9058</v>
      </c>
      <c r="C9313" s="774" t="s">
        <v>8900</v>
      </c>
      <c r="D9313" s="774" t="s">
        <v>7737</v>
      </c>
      <c r="E9313" s="717">
        <v>321.24</v>
      </c>
    </row>
    <row r="9314" spans="1:5">
      <c r="A9314" s="774">
        <v>1518</v>
      </c>
      <c r="B9314" s="774" t="s">
        <v>9059</v>
      </c>
      <c r="C9314" s="774" t="s">
        <v>8900</v>
      </c>
      <c r="D9314" s="774" t="s">
        <v>7737</v>
      </c>
      <c r="E9314" s="717">
        <v>327.5</v>
      </c>
    </row>
    <row r="9315" spans="1:5">
      <c r="A9315" s="774">
        <v>41965</v>
      </c>
      <c r="B9315" s="774" t="s">
        <v>9060</v>
      </c>
      <c r="C9315" s="774" t="s">
        <v>8900</v>
      </c>
      <c r="D9315" s="774" t="s">
        <v>7737</v>
      </c>
      <c r="E9315" s="717">
        <v>317.27999999999997</v>
      </c>
    </row>
    <row r="9316" spans="1:5">
      <c r="A9316" s="774">
        <v>34492</v>
      </c>
      <c r="B9316" s="774" t="s">
        <v>9061</v>
      </c>
      <c r="C9316" s="774" t="s">
        <v>7938</v>
      </c>
      <c r="D9316" s="774" t="s">
        <v>7723</v>
      </c>
      <c r="E9316" s="717">
        <v>287.14</v>
      </c>
    </row>
    <row r="9317" spans="1:5">
      <c r="A9317" s="774">
        <v>1524</v>
      </c>
      <c r="B9317" s="774" t="s">
        <v>9062</v>
      </c>
      <c r="C9317" s="774" t="s">
        <v>7938</v>
      </c>
      <c r="D9317" s="774" t="s">
        <v>7726</v>
      </c>
      <c r="E9317" s="717">
        <v>310</v>
      </c>
    </row>
    <row r="9318" spans="1:5">
      <c r="A9318" s="774">
        <v>38404</v>
      </c>
      <c r="B9318" s="774" t="s">
        <v>9063</v>
      </c>
      <c r="C9318" s="774" t="s">
        <v>7938</v>
      </c>
      <c r="D9318" s="774" t="s">
        <v>7723</v>
      </c>
      <c r="E9318" s="717">
        <v>297.42</v>
      </c>
    </row>
    <row r="9319" spans="1:5">
      <c r="A9319" s="774">
        <v>39849</v>
      </c>
      <c r="B9319" s="774" t="s">
        <v>9064</v>
      </c>
      <c r="C9319" s="774" t="s">
        <v>7938</v>
      </c>
      <c r="D9319" s="774" t="s">
        <v>7723</v>
      </c>
      <c r="E9319" s="717">
        <v>340.85</v>
      </c>
    </row>
    <row r="9320" spans="1:5">
      <c r="A9320" s="774">
        <v>38464</v>
      </c>
      <c r="B9320" s="774" t="s">
        <v>9065</v>
      </c>
      <c r="C9320" s="774" t="s">
        <v>7938</v>
      </c>
      <c r="D9320" s="774" t="s">
        <v>7723</v>
      </c>
      <c r="E9320" s="717">
        <v>345.79</v>
      </c>
    </row>
    <row r="9321" spans="1:5">
      <c r="A9321" s="774">
        <v>34493</v>
      </c>
      <c r="B9321" s="774" t="s">
        <v>9066</v>
      </c>
      <c r="C9321" s="774" t="s">
        <v>7938</v>
      </c>
      <c r="D9321" s="774" t="s">
        <v>7723</v>
      </c>
      <c r="E9321" s="717">
        <v>295.23</v>
      </c>
    </row>
    <row r="9322" spans="1:5">
      <c r="A9322" s="774">
        <v>1527</v>
      </c>
      <c r="B9322" s="774" t="s">
        <v>9067</v>
      </c>
      <c r="C9322" s="774" t="s">
        <v>7938</v>
      </c>
      <c r="D9322" s="774" t="s">
        <v>7723</v>
      </c>
      <c r="E9322" s="717">
        <v>319.83999999999997</v>
      </c>
    </row>
    <row r="9323" spans="1:5">
      <c r="A9323" s="774">
        <v>38405</v>
      </c>
      <c r="B9323" s="774" t="s">
        <v>9068</v>
      </c>
      <c r="C9323" s="774" t="s">
        <v>7938</v>
      </c>
      <c r="D9323" s="774" t="s">
        <v>7723</v>
      </c>
      <c r="E9323" s="717">
        <v>306.58999999999997</v>
      </c>
    </row>
    <row r="9324" spans="1:5">
      <c r="A9324" s="774">
        <v>38408</v>
      </c>
      <c r="B9324" s="774" t="s">
        <v>9069</v>
      </c>
      <c r="C9324" s="774" t="s">
        <v>7938</v>
      </c>
      <c r="D9324" s="774" t="s">
        <v>7723</v>
      </c>
      <c r="E9324" s="717">
        <v>339.37</v>
      </c>
    </row>
    <row r="9325" spans="1:5">
      <c r="A9325" s="774">
        <v>34494</v>
      </c>
      <c r="B9325" s="774" t="s">
        <v>9070</v>
      </c>
      <c r="C9325" s="774" t="s">
        <v>7938</v>
      </c>
      <c r="D9325" s="774" t="s">
        <v>7723</v>
      </c>
      <c r="E9325" s="717">
        <v>305.07</v>
      </c>
    </row>
    <row r="9326" spans="1:5">
      <c r="A9326" s="774">
        <v>1525</v>
      </c>
      <c r="B9326" s="774" t="s">
        <v>9071</v>
      </c>
      <c r="C9326" s="774" t="s">
        <v>7938</v>
      </c>
      <c r="D9326" s="774" t="s">
        <v>7723</v>
      </c>
      <c r="E9326" s="717">
        <v>329.68</v>
      </c>
    </row>
    <row r="9327" spans="1:5">
      <c r="A9327" s="774">
        <v>38406</v>
      </c>
      <c r="B9327" s="774" t="s">
        <v>9072</v>
      </c>
      <c r="C9327" s="774" t="s">
        <v>7938</v>
      </c>
      <c r="D9327" s="774" t="s">
        <v>7723</v>
      </c>
      <c r="E9327" s="717">
        <v>323.74</v>
      </c>
    </row>
    <row r="9328" spans="1:5">
      <c r="A9328" s="774">
        <v>38409</v>
      </c>
      <c r="B9328" s="774" t="s">
        <v>9073</v>
      </c>
      <c r="C9328" s="774" t="s">
        <v>7938</v>
      </c>
      <c r="D9328" s="774" t="s">
        <v>7723</v>
      </c>
      <c r="E9328" s="717">
        <v>341.68</v>
      </c>
    </row>
    <row r="9329" spans="1:5">
      <c r="A9329" s="774">
        <v>43360</v>
      </c>
      <c r="B9329" s="774" t="s">
        <v>9074</v>
      </c>
      <c r="C9329" s="774" t="s">
        <v>7938</v>
      </c>
      <c r="D9329" s="774" t="s">
        <v>7723</v>
      </c>
      <c r="E9329" s="717">
        <v>356.28</v>
      </c>
    </row>
    <row r="9330" spans="1:5">
      <c r="A9330" s="774">
        <v>34495</v>
      </c>
      <c r="B9330" s="774" t="s">
        <v>9075</v>
      </c>
      <c r="C9330" s="774" t="s">
        <v>7938</v>
      </c>
      <c r="D9330" s="774" t="s">
        <v>7723</v>
      </c>
      <c r="E9330" s="717">
        <v>314.92</v>
      </c>
    </row>
    <row r="9331" spans="1:5">
      <c r="A9331" s="774">
        <v>11145</v>
      </c>
      <c r="B9331" s="774" t="s">
        <v>9076</v>
      </c>
      <c r="C9331" s="774" t="s">
        <v>7938</v>
      </c>
      <c r="D9331" s="774" t="s">
        <v>7723</v>
      </c>
      <c r="E9331" s="717">
        <v>339.52</v>
      </c>
    </row>
    <row r="9332" spans="1:5">
      <c r="A9332" s="774">
        <v>34496</v>
      </c>
      <c r="B9332" s="774" t="s">
        <v>9077</v>
      </c>
      <c r="C9332" s="774" t="s">
        <v>7938</v>
      </c>
      <c r="D9332" s="774" t="s">
        <v>7723</v>
      </c>
      <c r="E9332" s="717">
        <v>328.51</v>
      </c>
    </row>
    <row r="9333" spans="1:5">
      <c r="A9333" s="774">
        <v>34479</v>
      </c>
      <c r="B9333" s="774" t="s">
        <v>9078</v>
      </c>
      <c r="C9333" s="774" t="s">
        <v>7938</v>
      </c>
      <c r="D9333" s="774" t="s">
        <v>7723</v>
      </c>
      <c r="E9333" s="717">
        <v>349.36</v>
      </c>
    </row>
    <row r="9334" spans="1:5">
      <c r="A9334" s="774">
        <v>34481</v>
      </c>
      <c r="B9334" s="774" t="s">
        <v>9079</v>
      </c>
      <c r="C9334" s="774" t="s">
        <v>7938</v>
      </c>
      <c r="D9334" s="774" t="s">
        <v>7723</v>
      </c>
      <c r="E9334" s="717">
        <v>365.04</v>
      </c>
    </row>
    <row r="9335" spans="1:5">
      <c r="A9335" s="774">
        <v>34483</v>
      </c>
      <c r="B9335" s="774" t="s">
        <v>9080</v>
      </c>
      <c r="C9335" s="774" t="s">
        <v>7938</v>
      </c>
      <c r="D9335" s="774" t="s">
        <v>7723</v>
      </c>
      <c r="E9335" s="717">
        <v>390.02</v>
      </c>
    </row>
    <row r="9336" spans="1:5">
      <c r="A9336" s="774">
        <v>34485</v>
      </c>
      <c r="B9336" s="774" t="s">
        <v>9081</v>
      </c>
      <c r="C9336" s="774" t="s">
        <v>7938</v>
      </c>
      <c r="D9336" s="774" t="s">
        <v>7723</v>
      </c>
      <c r="E9336" s="717">
        <v>417.08</v>
      </c>
    </row>
    <row r="9337" spans="1:5">
      <c r="A9337" s="774">
        <v>14041</v>
      </c>
      <c r="B9337" s="774" t="s">
        <v>9082</v>
      </c>
      <c r="C9337" s="774" t="s">
        <v>7938</v>
      </c>
      <c r="D9337" s="774" t="s">
        <v>7723</v>
      </c>
      <c r="E9337" s="717">
        <v>271.12</v>
      </c>
    </row>
    <row r="9338" spans="1:5">
      <c r="A9338" s="774">
        <v>1523</v>
      </c>
      <c r="B9338" s="774" t="s">
        <v>9083</v>
      </c>
      <c r="C9338" s="774" t="s">
        <v>7938</v>
      </c>
      <c r="D9338" s="774" t="s">
        <v>7723</v>
      </c>
      <c r="E9338" s="717">
        <v>275.55</v>
      </c>
    </row>
    <row r="9339" spans="1:5">
      <c r="A9339" s="774">
        <v>14052</v>
      </c>
      <c r="B9339" s="774" t="s">
        <v>9084</v>
      </c>
      <c r="C9339" s="774" t="s">
        <v>7728</v>
      </c>
      <c r="D9339" s="774" t="s">
        <v>7723</v>
      </c>
      <c r="E9339" s="717">
        <v>7.83</v>
      </c>
    </row>
    <row r="9340" spans="1:5">
      <c r="A9340" s="774">
        <v>14054</v>
      </c>
      <c r="B9340" s="774" t="s">
        <v>9085</v>
      </c>
      <c r="C9340" s="774" t="s">
        <v>7728</v>
      </c>
      <c r="D9340" s="774" t="s">
        <v>7723</v>
      </c>
      <c r="E9340" s="717">
        <v>10.18</v>
      </c>
    </row>
    <row r="9341" spans="1:5">
      <c r="A9341" s="774">
        <v>14053</v>
      </c>
      <c r="B9341" s="774" t="s">
        <v>9086</v>
      </c>
      <c r="C9341" s="774" t="s">
        <v>7728</v>
      </c>
      <c r="D9341" s="774" t="s">
        <v>7723</v>
      </c>
      <c r="E9341" s="717">
        <v>7.95</v>
      </c>
    </row>
    <row r="9342" spans="1:5">
      <c r="A9342" s="774">
        <v>2558</v>
      </c>
      <c r="B9342" s="774" t="s">
        <v>9087</v>
      </c>
      <c r="C9342" s="774" t="s">
        <v>7728</v>
      </c>
      <c r="D9342" s="774" t="s">
        <v>7723</v>
      </c>
      <c r="E9342" s="717">
        <v>5.99</v>
      </c>
    </row>
    <row r="9343" spans="1:5">
      <c r="A9343" s="774">
        <v>2560</v>
      </c>
      <c r="B9343" s="774" t="s">
        <v>9088</v>
      </c>
      <c r="C9343" s="774" t="s">
        <v>7728</v>
      </c>
      <c r="D9343" s="774" t="s">
        <v>7723</v>
      </c>
      <c r="E9343" s="717">
        <v>10.54</v>
      </c>
    </row>
    <row r="9344" spans="1:5">
      <c r="A9344" s="774">
        <v>2559</v>
      </c>
      <c r="B9344" s="774" t="s">
        <v>9089</v>
      </c>
      <c r="C9344" s="774" t="s">
        <v>7728</v>
      </c>
      <c r="D9344" s="774" t="s">
        <v>7726</v>
      </c>
      <c r="E9344" s="717">
        <v>8.43</v>
      </c>
    </row>
    <row r="9345" spans="1:5">
      <c r="A9345" s="774">
        <v>2592</v>
      </c>
      <c r="B9345" s="774" t="s">
        <v>9090</v>
      </c>
      <c r="C9345" s="774" t="s">
        <v>7728</v>
      </c>
      <c r="D9345" s="774" t="s">
        <v>7723</v>
      </c>
      <c r="E9345" s="717">
        <v>139.75</v>
      </c>
    </row>
    <row r="9346" spans="1:5">
      <c r="A9346" s="774">
        <v>2566</v>
      </c>
      <c r="B9346" s="774" t="s">
        <v>9091</v>
      </c>
      <c r="C9346" s="774" t="s">
        <v>7728</v>
      </c>
      <c r="D9346" s="774" t="s">
        <v>7723</v>
      </c>
      <c r="E9346" s="717">
        <v>14.06</v>
      </c>
    </row>
    <row r="9347" spans="1:5">
      <c r="A9347" s="774">
        <v>2589</v>
      </c>
      <c r="B9347" s="774" t="s">
        <v>9092</v>
      </c>
      <c r="C9347" s="774" t="s">
        <v>7728</v>
      </c>
      <c r="D9347" s="774" t="s">
        <v>7723</v>
      </c>
      <c r="E9347" s="717">
        <v>18.690000000000001</v>
      </c>
    </row>
    <row r="9348" spans="1:5">
      <c r="A9348" s="774">
        <v>2591</v>
      </c>
      <c r="B9348" s="774" t="s">
        <v>9093</v>
      </c>
      <c r="C9348" s="774" t="s">
        <v>7728</v>
      </c>
      <c r="D9348" s="774" t="s">
        <v>7723</v>
      </c>
      <c r="E9348" s="717">
        <v>6.81</v>
      </c>
    </row>
    <row r="9349" spans="1:5">
      <c r="A9349" s="774">
        <v>2590</v>
      </c>
      <c r="B9349" s="774" t="s">
        <v>9094</v>
      </c>
      <c r="C9349" s="774" t="s">
        <v>7728</v>
      </c>
      <c r="D9349" s="774" t="s">
        <v>7723</v>
      </c>
      <c r="E9349" s="717">
        <v>11.47</v>
      </c>
    </row>
    <row r="9350" spans="1:5">
      <c r="A9350" s="774">
        <v>2567</v>
      </c>
      <c r="B9350" s="774" t="s">
        <v>9095</v>
      </c>
      <c r="C9350" s="774" t="s">
        <v>7728</v>
      </c>
      <c r="D9350" s="774" t="s">
        <v>7723</v>
      </c>
      <c r="E9350" s="717">
        <v>27.42</v>
      </c>
    </row>
    <row r="9351" spans="1:5">
      <c r="A9351" s="774">
        <v>2565</v>
      </c>
      <c r="B9351" s="774" t="s">
        <v>9096</v>
      </c>
      <c r="C9351" s="774" t="s">
        <v>7728</v>
      </c>
      <c r="D9351" s="774" t="s">
        <v>7723</v>
      </c>
      <c r="E9351" s="717">
        <v>6.83</v>
      </c>
    </row>
    <row r="9352" spans="1:5">
      <c r="A9352" s="774">
        <v>2568</v>
      </c>
      <c r="B9352" s="774" t="s">
        <v>9097</v>
      </c>
      <c r="C9352" s="774" t="s">
        <v>7728</v>
      </c>
      <c r="D9352" s="774" t="s">
        <v>7723</v>
      </c>
      <c r="E9352" s="717">
        <v>76.14</v>
      </c>
    </row>
    <row r="9353" spans="1:5">
      <c r="A9353" s="774">
        <v>2594</v>
      </c>
      <c r="B9353" s="774" t="s">
        <v>9098</v>
      </c>
      <c r="C9353" s="774" t="s">
        <v>7728</v>
      </c>
      <c r="D9353" s="774" t="s">
        <v>7723</v>
      </c>
      <c r="E9353" s="717">
        <v>126.84</v>
      </c>
    </row>
    <row r="9354" spans="1:5">
      <c r="A9354" s="774">
        <v>2587</v>
      </c>
      <c r="B9354" s="774" t="s">
        <v>9099</v>
      </c>
      <c r="C9354" s="774" t="s">
        <v>7728</v>
      </c>
      <c r="D9354" s="774" t="s">
        <v>7723</v>
      </c>
      <c r="E9354" s="717">
        <v>21.61</v>
      </c>
    </row>
    <row r="9355" spans="1:5">
      <c r="A9355" s="774">
        <v>2588</v>
      </c>
      <c r="B9355" s="774" t="s">
        <v>9100</v>
      </c>
      <c r="C9355" s="774" t="s">
        <v>7728</v>
      </c>
      <c r="D9355" s="774" t="s">
        <v>7723</v>
      </c>
      <c r="E9355" s="717">
        <v>17.170000000000002</v>
      </c>
    </row>
    <row r="9356" spans="1:5">
      <c r="A9356" s="774">
        <v>2569</v>
      </c>
      <c r="B9356" s="774" t="s">
        <v>9101</v>
      </c>
      <c r="C9356" s="774" t="s">
        <v>7728</v>
      </c>
      <c r="D9356" s="774" t="s">
        <v>7723</v>
      </c>
      <c r="E9356" s="717">
        <v>6.61</v>
      </c>
    </row>
    <row r="9357" spans="1:5">
      <c r="A9357" s="774">
        <v>2570</v>
      </c>
      <c r="B9357" s="774" t="s">
        <v>9102</v>
      </c>
      <c r="C9357" s="774" t="s">
        <v>7728</v>
      </c>
      <c r="D9357" s="774" t="s">
        <v>7723</v>
      </c>
      <c r="E9357" s="717">
        <v>11.09</v>
      </c>
    </row>
    <row r="9358" spans="1:5">
      <c r="A9358" s="774">
        <v>2571</v>
      </c>
      <c r="B9358" s="774" t="s">
        <v>9103</v>
      </c>
      <c r="C9358" s="774" t="s">
        <v>7728</v>
      </c>
      <c r="D9358" s="774" t="s">
        <v>7723</v>
      </c>
      <c r="E9358" s="717">
        <v>32.92</v>
      </c>
    </row>
    <row r="9359" spans="1:5">
      <c r="A9359" s="774">
        <v>2593</v>
      </c>
      <c r="B9359" s="774" t="s">
        <v>9104</v>
      </c>
      <c r="C9359" s="774" t="s">
        <v>7728</v>
      </c>
      <c r="D9359" s="774" t="s">
        <v>7723</v>
      </c>
      <c r="E9359" s="717">
        <v>7.05</v>
      </c>
    </row>
    <row r="9360" spans="1:5">
      <c r="A9360" s="774">
        <v>2572</v>
      </c>
      <c r="B9360" s="774" t="s">
        <v>9105</v>
      </c>
      <c r="C9360" s="774" t="s">
        <v>7728</v>
      </c>
      <c r="D9360" s="774" t="s">
        <v>7723</v>
      </c>
      <c r="E9360" s="717">
        <v>97.37</v>
      </c>
    </row>
    <row r="9361" spans="1:5">
      <c r="A9361" s="774">
        <v>2595</v>
      </c>
      <c r="B9361" s="774" t="s">
        <v>9106</v>
      </c>
      <c r="C9361" s="774" t="s">
        <v>7728</v>
      </c>
      <c r="D9361" s="774" t="s">
        <v>7723</v>
      </c>
      <c r="E9361" s="717">
        <v>151.91</v>
      </c>
    </row>
    <row r="9362" spans="1:5">
      <c r="A9362" s="774">
        <v>2576</v>
      </c>
      <c r="B9362" s="774" t="s">
        <v>9107</v>
      </c>
      <c r="C9362" s="774" t="s">
        <v>7728</v>
      </c>
      <c r="D9362" s="774" t="s">
        <v>7723</v>
      </c>
      <c r="E9362" s="717">
        <v>25.89</v>
      </c>
    </row>
    <row r="9363" spans="1:5">
      <c r="A9363" s="774">
        <v>2575</v>
      </c>
      <c r="B9363" s="774" t="s">
        <v>9108</v>
      </c>
      <c r="C9363" s="774" t="s">
        <v>7728</v>
      </c>
      <c r="D9363" s="774" t="s">
        <v>7723</v>
      </c>
      <c r="E9363" s="717">
        <v>19.47</v>
      </c>
    </row>
    <row r="9364" spans="1:5">
      <c r="A9364" s="774">
        <v>2573</v>
      </c>
      <c r="B9364" s="774" t="s">
        <v>9109</v>
      </c>
      <c r="C9364" s="774" t="s">
        <v>7728</v>
      </c>
      <c r="D9364" s="774" t="s">
        <v>7723</v>
      </c>
      <c r="E9364" s="717">
        <v>8.08</v>
      </c>
    </row>
    <row r="9365" spans="1:5">
      <c r="A9365" s="774">
        <v>2586</v>
      </c>
      <c r="B9365" s="774" t="s">
        <v>9110</v>
      </c>
      <c r="C9365" s="774" t="s">
        <v>7728</v>
      </c>
      <c r="D9365" s="774" t="s">
        <v>7723</v>
      </c>
      <c r="E9365" s="717">
        <v>13.1</v>
      </c>
    </row>
    <row r="9366" spans="1:5">
      <c r="A9366" s="774">
        <v>2577</v>
      </c>
      <c r="B9366" s="774" t="s">
        <v>9111</v>
      </c>
      <c r="C9366" s="774" t="s">
        <v>7728</v>
      </c>
      <c r="D9366" s="774" t="s">
        <v>7723</v>
      </c>
      <c r="E9366" s="717">
        <v>35.090000000000003</v>
      </c>
    </row>
    <row r="9367" spans="1:5">
      <c r="A9367" s="774">
        <v>2574</v>
      </c>
      <c r="B9367" s="774" t="s">
        <v>9112</v>
      </c>
      <c r="C9367" s="774" t="s">
        <v>7728</v>
      </c>
      <c r="D9367" s="774" t="s">
        <v>7723</v>
      </c>
      <c r="E9367" s="717">
        <v>8.1300000000000008</v>
      </c>
    </row>
    <row r="9368" spans="1:5">
      <c r="A9368" s="774">
        <v>2578</v>
      </c>
      <c r="B9368" s="774" t="s">
        <v>9113</v>
      </c>
      <c r="C9368" s="774" t="s">
        <v>7728</v>
      </c>
      <c r="D9368" s="774" t="s">
        <v>7723</v>
      </c>
      <c r="E9368" s="717">
        <v>109.56</v>
      </c>
    </row>
    <row r="9369" spans="1:5">
      <c r="A9369" s="774">
        <v>2585</v>
      </c>
      <c r="B9369" s="774" t="s">
        <v>9114</v>
      </c>
      <c r="C9369" s="774" t="s">
        <v>7728</v>
      </c>
      <c r="D9369" s="774" t="s">
        <v>7723</v>
      </c>
      <c r="E9369" s="717">
        <v>150.34</v>
      </c>
    </row>
    <row r="9370" spans="1:5">
      <c r="A9370" s="774">
        <v>12008</v>
      </c>
      <c r="B9370" s="774" t="s">
        <v>9115</v>
      </c>
      <c r="C9370" s="774" t="s">
        <v>7728</v>
      </c>
      <c r="D9370" s="774" t="s">
        <v>7723</v>
      </c>
      <c r="E9370" s="717">
        <v>80.66</v>
      </c>
    </row>
    <row r="9371" spans="1:5">
      <c r="A9371" s="774">
        <v>2582</v>
      </c>
      <c r="B9371" s="774" t="s">
        <v>9116</v>
      </c>
      <c r="C9371" s="774" t="s">
        <v>7728</v>
      </c>
      <c r="D9371" s="774" t="s">
        <v>7723</v>
      </c>
      <c r="E9371" s="717">
        <v>24.02</v>
      </c>
    </row>
    <row r="9372" spans="1:5">
      <c r="A9372" s="774">
        <v>2597</v>
      </c>
      <c r="B9372" s="774" t="s">
        <v>9117</v>
      </c>
      <c r="C9372" s="774" t="s">
        <v>7728</v>
      </c>
      <c r="D9372" s="774" t="s">
        <v>7723</v>
      </c>
      <c r="E9372" s="717">
        <v>20.58</v>
      </c>
    </row>
    <row r="9373" spans="1:5">
      <c r="A9373" s="774">
        <v>2579</v>
      </c>
      <c r="B9373" s="774" t="s">
        <v>9118</v>
      </c>
      <c r="C9373" s="774" t="s">
        <v>7728</v>
      </c>
      <c r="D9373" s="774" t="s">
        <v>7723</v>
      </c>
      <c r="E9373" s="717">
        <v>9.8000000000000007</v>
      </c>
    </row>
    <row r="9374" spans="1:5">
      <c r="A9374" s="774">
        <v>2581</v>
      </c>
      <c r="B9374" s="774" t="s">
        <v>9119</v>
      </c>
      <c r="C9374" s="774" t="s">
        <v>7728</v>
      </c>
      <c r="D9374" s="774" t="s">
        <v>7723</v>
      </c>
      <c r="E9374" s="717">
        <v>12.54</v>
      </c>
    </row>
    <row r="9375" spans="1:5">
      <c r="A9375" s="774">
        <v>2596</v>
      </c>
      <c r="B9375" s="774" t="s">
        <v>9120</v>
      </c>
      <c r="C9375" s="774" t="s">
        <v>7728</v>
      </c>
      <c r="D9375" s="774" t="s">
        <v>7723</v>
      </c>
      <c r="E9375" s="717">
        <v>37.090000000000003</v>
      </c>
    </row>
    <row r="9376" spans="1:5">
      <c r="A9376" s="774">
        <v>2580</v>
      </c>
      <c r="B9376" s="774" t="s">
        <v>9121</v>
      </c>
      <c r="C9376" s="774" t="s">
        <v>7728</v>
      </c>
      <c r="D9376" s="774" t="s">
        <v>7723</v>
      </c>
      <c r="E9376" s="717">
        <v>10.74</v>
      </c>
    </row>
    <row r="9377" spans="1:5">
      <c r="A9377" s="774">
        <v>2583</v>
      </c>
      <c r="B9377" s="774" t="s">
        <v>9122</v>
      </c>
      <c r="C9377" s="774" t="s">
        <v>7728</v>
      </c>
      <c r="D9377" s="774" t="s">
        <v>7723</v>
      </c>
      <c r="E9377" s="717">
        <v>90.21</v>
      </c>
    </row>
    <row r="9378" spans="1:5">
      <c r="A9378" s="774">
        <v>2584</v>
      </c>
      <c r="B9378" s="774" t="s">
        <v>9123</v>
      </c>
      <c r="C9378" s="774" t="s">
        <v>7728</v>
      </c>
      <c r="D9378" s="774" t="s">
        <v>7723</v>
      </c>
      <c r="E9378" s="717">
        <v>150.18</v>
      </c>
    </row>
    <row r="9379" spans="1:5">
      <c r="A9379" s="774">
        <v>12010</v>
      </c>
      <c r="B9379" s="774" t="s">
        <v>9124</v>
      </c>
      <c r="C9379" s="774" t="s">
        <v>7728</v>
      </c>
      <c r="D9379" s="774" t="s">
        <v>7723</v>
      </c>
      <c r="E9379" s="717">
        <v>7.93</v>
      </c>
    </row>
    <row r="9380" spans="1:5">
      <c r="A9380" s="774">
        <v>39329</v>
      </c>
      <c r="B9380" s="774" t="s">
        <v>9125</v>
      </c>
      <c r="C9380" s="774" t="s">
        <v>7728</v>
      </c>
      <c r="D9380" s="774" t="s">
        <v>7723</v>
      </c>
      <c r="E9380" s="717">
        <v>8.3000000000000007</v>
      </c>
    </row>
    <row r="9381" spans="1:5">
      <c r="A9381" s="774">
        <v>39330</v>
      </c>
      <c r="B9381" s="774" t="s">
        <v>9126</v>
      </c>
      <c r="C9381" s="774" t="s">
        <v>7728</v>
      </c>
      <c r="D9381" s="774" t="s">
        <v>7723</v>
      </c>
      <c r="E9381" s="717">
        <v>8.73</v>
      </c>
    </row>
    <row r="9382" spans="1:5">
      <c r="A9382" s="774">
        <v>39332</v>
      </c>
      <c r="B9382" s="774" t="s">
        <v>9127</v>
      </c>
      <c r="C9382" s="774" t="s">
        <v>7728</v>
      </c>
      <c r="D9382" s="774" t="s">
        <v>7723</v>
      </c>
      <c r="E9382" s="717">
        <v>9.76</v>
      </c>
    </row>
    <row r="9383" spans="1:5">
      <c r="A9383" s="774">
        <v>39331</v>
      </c>
      <c r="B9383" s="774" t="s">
        <v>9128</v>
      </c>
      <c r="C9383" s="774" t="s">
        <v>7728</v>
      </c>
      <c r="D9383" s="774" t="s">
        <v>7723</v>
      </c>
      <c r="E9383" s="717">
        <v>7.76</v>
      </c>
    </row>
    <row r="9384" spans="1:5">
      <c r="A9384" s="774">
        <v>39333</v>
      </c>
      <c r="B9384" s="774" t="s">
        <v>9129</v>
      </c>
      <c r="C9384" s="774" t="s">
        <v>7728</v>
      </c>
      <c r="D9384" s="774" t="s">
        <v>7723</v>
      </c>
      <c r="E9384" s="717">
        <v>7.57</v>
      </c>
    </row>
    <row r="9385" spans="1:5">
      <c r="A9385" s="774">
        <v>39335</v>
      </c>
      <c r="B9385" s="774" t="s">
        <v>9130</v>
      </c>
      <c r="C9385" s="774" t="s">
        <v>7728</v>
      </c>
      <c r="D9385" s="774" t="s">
        <v>7723</v>
      </c>
      <c r="E9385" s="717">
        <v>8.76</v>
      </c>
    </row>
    <row r="9386" spans="1:5">
      <c r="A9386" s="774">
        <v>39334</v>
      </c>
      <c r="B9386" s="774" t="s">
        <v>9131</v>
      </c>
      <c r="C9386" s="774" t="s">
        <v>7728</v>
      </c>
      <c r="D9386" s="774" t="s">
        <v>7723</v>
      </c>
      <c r="E9386" s="717">
        <v>6.96</v>
      </c>
    </row>
    <row r="9387" spans="1:5">
      <c r="A9387" s="774">
        <v>12016</v>
      </c>
      <c r="B9387" s="774" t="s">
        <v>9132</v>
      </c>
      <c r="C9387" s="774" t="s">
        <v>7728</v>
      </c>
      <c r="D9387" s="774" t="s">
        <v>7723</v>
      </c>
      <c r="E9387" s="717">
        <v>8.74</v>
      </c>
    </row>
    <row r="9388" spans="1:5">
      <c r="A9388" s="774">
        <v>12015</v>
      </c>
      <c r="B9388" s="774" t="s">
        <v>9133</v>
      </c>
      <c r="C9388" s="774" t="s">
        <v>7728</v>
      </c>
      <c r="D9388" s="774" t="s">
        <v>7723</v>
      </c>
      <c r="E9388" s="717">
        <v>10.18</v>
      </c>
    </row>
    <row r="9389" spans="1:5">
      <c r="A9389" s="774">
        <v>12020</v>
      </c>
      <c r="B9389" s="774" t="s">
        <v>9134</v>
      </c>
      <c r="C9389" s="774" t="s">
        <v>7728</v>
      </c>
      <c r="D9389" s="774" t="s">
        <v>7723</v>
      </c>
      <c r="E9389" s="717">
        <v>8.74</v>
      </c>
    </row>
    <row r="9390" spans="1:5">
      <c r="A9390" s="774">
        <v>12019</v>
      </c>
      <c r="B9390" s="774" t="s">
        <v>9135</v>
      </c>
      <c r="C9390" s="774" t="s">
        <v>7728</v>
      </c>
      <c r="D9390" s="774" t="s">
        <v>7723</v>
      </c>
      <c r="E9390" s="717">
        <v>10.18</v>
      </c>
    </row>
    <row r="9391" spans="1:5">
      <c r="A9391" s="774">
        <v>39336</v>
      </c>
      <c r="B9391" s="774" t="s">
        <v>9136</v>
      </c>
      <c r="C9391" s="774" t="s">
        <v>7728</v>
      </c>
      <c r="D9391" s="774" t="s">
        <v>7723</v>
      </c>
      <c r="E9391" s="717">
        <v>8.73</v>
      </c>
    </row>
    <row r="9392" spans="1:5">
      <c r="A9392" s="774">
        <v>39338</v>
      </c>
      <c r="B9392" s="774" t="s">
        <v>9137</v>
      </c>
      <c r="C9392" s="774" t="s">
        <v>7728</v>
      </c>
      <c r="D9392" s="774" t="s">
        <v>7723</v>
      </c>
      <c r="E9392" s="717">
        <v>9.76</v>
      </c>
    </row>
    <row r="9393" spans="1:5">
      <c r="A9393" s="774">
        <v>39337</v>
      </c>
      <c r="B9393" s="774" t="s">
        <v>9138</v>
      </c>
      <c r="C9393" s="774" t="s">
        <v>7728</v>
      </c>
      <c r="D9393" s="774" t="s">
        <v>7723</v>
      </c>
      <c r="E9393" s="717">
        <v>7.76</v>
      </c>
    </row>
    <row r="9394" spans="1:5">
      <c r="A9394" s="774">
        <v>39341</v>
      </c>
      <c r="B9394" s="774" t="s">
        <v>9139</v>
      </c>
      <c r="C9394" s="774" t="s">
        <v>7728</v>
      </c>
      <c r="D9394" s="774" t="s">
        <v>7723</v>
      </c>
      <c r="E9394" s="717">
        <v>12.72</v>
      </c>
    </row>
    <row r="9395" spans="1:5">
      <c r="A9395" s="774">
        <v>39340</v>
      </c>
      <c r="B9395" s="774" t="s">
        <v>9140</v>
      </c>
      <c r="C9395" s="774" t="s">
        <v>7728</v>
      </c>
      <c r="D9395" s="774" t="s">
        <v>7723</v>
      </c>
      <c r="E9395" s="717">
        <v>9.34</v>
      </c>
    </row>
    <row r="9396" spans="1:5">
      <c r="A9396" s="774">
        <v>12025</v>
      </c>
      <c r="B9396" s="774" t="s">
        <v>9141</v>
      </c>
      <c r="C9396" s="774" t="s">
        <v>7728</v>
      </c>
      <c r="D9396" s="774" t="s">
        <v>7723</v>
      </c>
      <c r="E9396" s="717">
        <v>9.64</v>
      </c>
    </row>
    <row r="9397" spans="1:5">
      <c r="A9397" s="774">
        <v>39342</v>
      </c>
      <c r="B9397" s="774" t="s">
        <v>9142</v>
      </c>
      <c r="C9397" s="774" t="s">
        <v>7728</v>
      </c>
      <c r="D9397" s="774" t="s">
        <v>7723</v>
      </c>
      <c r="E9397" s="717">
        <v>12.72</v>
      </c>
    </row>
    <row r="9398" spans="1:5">
      <c r="A9398" s="774">
        <v>39343</v>
      </c>
      <c r="B9398" s="774" t="s">
        <v>9143</v>
      </c>
      <c r="C9398" s="774" t="s">
        <v>7728</v>
      </c>
      <c r="D9398" s="774" t="s">
        <v>7723</v>
      </c>
      <c r="E9398" s="717">
        <v>10.74</v>
      </c>
    </row>
    <row r="9399" spans="1:5">
      <c r="A9399" s="774">
        <v>39345</v>
      </c>
      <c r="B9399" s="774" t="s">
        <v>9144</v>
      </c>
      <c r="C9399" s="774" t="s">
        <v>7728</v>
      </c>
      <c r="D9399" s="774" t="s">
        <v>7723</v>
      </c>
      <c r="E9399" s="717">
        <v>14.53</v>
      </c>
    </row>
    <row r="9400" spans="1:5">
      <c r="A9400" s="774">
        <v>39344</v>
      </c>
      <c r="B9400" s="774" t="s">
        <v>9145</v>
      </c>
      <c r="C9400" s="774" t="s">
        <v>7728</v>
      </c>
      <c r="D9400" s="774" t="s">
        <v>7723</v>
      </c>
      <c r="E9400" s="717">
        <v>10.38</v>
      </c>
    </row>
    <row r="9401" spans="1:5">
      <c r="A9401" s="774">
        <v>12623</v>
      </c>
      <c r="B9401" s="774" t="s">
        <v>9146</v>
      </c>
      <c r="C9401" s="774" t="s">
        <v>7760</v>
      </c>
      <c r="D9401" s="774" t="s">
        <v>7737</v>
      </c>
      <c r="E9401" s="717">
        <v>9.94</v>
      </c>
    </row>
    <row r="9402" spans="1:5">
      <c r="A9402" s="774">
        <v>34498</v>
      </c>
      <c r="B9402" s="774" t="s">
        <v>9147</v>
      </c>
      <c r="C9402" s="774" t="s">
        <v>7728</v>
      </c>
      <c r="D9402" s="774" t="s">
        <v>7723</v>
      </c>
      <c r="E9402" s="717">
        <v>104.53</v>
      </c>
    </row>
    <row r="9403" spans="1:5">
      <c r="A9403" s="774">
        <v>13244</v>
      </c>
      <c r="B9403" s="774" t="s">
        <v>9148</v>
      </c>
      <c r="C9403" s="774" t="s">
        <v>7728</v>
      </c>
      <c r="D9403" s="774" t="s">
        <v>7726</v>
      </c>
      <c r="E9403" s="717">
        <v>44</v>
      </c>
    </row>
    <row r="9404" spans="1:5">
      <c r="A9404" s="774">
        <v>38998</v>
      </c>
      <c r="B9404" s="774" t="s">
        <v>9149</v>
      </c>
      <c r="C9404" s="774" t="s">
        <v>7728</v>
      </c>
      <c r="D9404" s="774" t="s">
        <v>7737</v>
      </c>
      <c r="E9404" s="717">
        <v>11.06</v>
      </c>
    </row>
    <row r="9405" spans="1:5">
      <c r="A9405" s="774">
        <v>38999</v>
      </c>
      <c r="B9405" s="774" t="s">
        <v>9150</v>
      </c>
      <c r="C9405" s="774" t="s">
        <v>7728</v>
      </c>
      <c r="D9405" s="774" t="s">
        <v>7737</v>
      </c>
      <c r="E9405" s="717">
        <v>18.309999999999999</v>
      </c>
    </row>
    <row r="9406" spans="1:5">
      <c r="A9406" s="774">
        <v>38996</v>
      </c>
      <c r="B9406" s="774" t="s">
        <v>9151</v>
      </c>
      <c r="C9406" s="774" t="s">
        <v>7728</v>
      </c>
      <c r="D9406" s="774" t="s">
        <v>7737</v>
      </c>
      <c r="E9406" s="717">
        <v>15.99</v>
      </c>
    </row>
    <row r="9407" spans="1:5">
      <c r="A9407" s="774">
        <v>38997</v>
      </c>
      <c r="B9407" s="774" t="s">
        <v>9152</v>
      </c>
      <c r="C9407" s="774" t="s">
        <v>7728</v>
      </c>
      <c r="D9407" s="774" t="s">
        <v>7737</v>
      </c>
      <c r="E9407" s="717">
        <v>25.87</v>
      </c>
    </row>
    <row r="9408" spans="1:5">
      <c r="A9408" s="774">
        <v>39862</v>
      </c>
      <c r="B9408" s="774" t="s">
        <v>9153</v>
      </c>
      <c r="C9408" s="774" t="s">
        <v>7728</v>
      </c>
      <c r="D9408" s="774" t="s">
        <v>7737</v>
      </c>
      <c r="E9408" s="717">
        <v>9.73</v>
      </c>
    </row>
    <row r="9409" spans="1:5">
      <c r="A9409" s="774">
        <v>39863</v>
      </c>
      <c r="B9409" s="774" t="s">
        <v>9154</v>
      </c>
      <c r="C9409" s="774" t="s">
        <v>7728</v>
      </c>
      <c r="D9409" s="774" t="s">
        <v>7737</v>
      </c>
      <c r="E9409" s="717">
        <v>9.8699999999999992</v>
      </c>
    </row>
    <row r="9410" spans="1:5">
      <c r="A9410" s="774">
        <v>39864</v>
      </c>
      <c r="B9410" s="774" t="s">
        <v>9155</v>
      </c>
      <c r="C9410" s="774" t="s">
        <v>7728</v>
      </c>
      <c r="D9410" s="774" t="s">
        <v>7737</v>
      </c>
      <c r="E9410" s="717">
        <v>12.25</v>
      </c>
    </row>
    <row r="9411" spans="1:5">
      <c r="A9411" s="774">
        <v>39865</v>
      </c>
      <c r="B9411" s="774" t="s">
        <v>9156</v>
      </c>
      <c r="C9411" s="774" t="s">
        <v>7728</v>
      </c>
      <c r="D9411" s="774" t="s">
        <v>7737</v>
      </c>
      <c r="E9411" s="717">
        <v>17.27</v>
      </c>
    </row>
    <row r="9412" spans="1:5">
      <c r="A9412" s="774">
        <v>2517</v>
      </c>
      <c r="B9412" s="774" t="s">
        <v>9157</v>
      </c>
      <c r="C9412" s="774" t="s">
        <v>7728</v>
      </c>
      <c r="D9412" s="774" t="s">
        <v>7723</v>
      </c>
      <c r="E9412" s="717">
        <v>14.96</v>
      </c>
    </row>
    <row r="9413" spans="1:5">
      <c r="A9413" s="774">
        <v>2522</v>
      </c>
      <c r="B9413" s="774" t="s">
        <v>9158</v>
      </c>
      <c r="C9413" s="774" t="s">
        <v>7728</v>
      </c>
      <c r="D9413" s="774" t="s">
        <v>7723</v>
      </c>
      <c r="E9413" s="717">
        <v>9.67</v>
      </c>
    </row>
    <row r="9414" spans="1:5">
      <c r="A9414" s="774">
        <v>2548</v>
      </c>
      <c r="B9414" s="774" t="s">
        <v>9159</v>
      </c>
      <c r="C9414" s="774" t="s">
        <v>7728</v>
      </c>
      <c r="D9414" s="774" t="s">
        <v>7723</v>
      </c>
      <c r="E9414" s="717">
        <v>5.94</v>
      </c>
    </row>
    <row r="9415" spans="1:5">
      <c r="A9415" s="774">
        <v>2516</v>
      </c>
      <c r="B9415" s="774" t="s">
        <v>9160</v>
      </c>
      <c r="C9415" s="774" t="s">
        <v>7728</v>
      </c>
      <c r="D9415" s="774" t="s">
        <v>7723</v>
      </c>
      <c r="E9415" s="717">
        <v>7.76</v>
      </c>
    </row>
    <row r="9416" spans="1:5">
      <c r="A9416" s="774">
        <v>2518</v>
      </c>
      <c r="B9416" s="774" t="s">
        <v>9161</v>
      </c>
      <c r="C9416" s="774" t="s">
        <v>7728</v>
      </c>
      <c r="D9416" s="774" t="s">
        <v>7723</v>
      </c>
      <c r="E9416" s="717">
        <v>71.22</v>
      </c>
    </row>
    <row r="9417" spans="1:5">
      <c r="A9417" s="774">
        <v>2521</v>
      </c>
      <c r="B9417" s="774" t="s">
        <v>9162</v>
      </c>
      <c r="C9417" s="774" t="s">
        <v>7728</v>
      </c>
      <c r="D9417" s="774" t="s">
        <v>7723</v>
      </c>
      <c r="E9417" s="717">
        <v>30.32</v>
      </c>
    </row>
    <row r="9418" spans="1:5">
      <c r="A9418" s="774">
        <v>2515</v>
      </c>
      <c r="B9418" s="774" t="s">
        <v>9163</v>
      </c>
      <c r="C9418" s="774" t="s">
        <v>7728</v>
      </c>
      <c r="D9418" s="774" t="s">
        <v>7723</v>
      </c>
      <c r="E9418" s="717">
        <v>6.46</v>
      </c>
    </row>
    <row r="9419" spans="1:5">
      <c r="A9419" s="774">
        <v>2519</v>
      </c>
      <c r="B9419" s="774" t="s">
        <v>9164</v>
      </c>
      <c r="C9419" s="774" t="s">
        <v>7728</v>
      </c>
      <c r="D9419" s="774" t="s">
        <v>7723</v>
      </c>
      <c r="E9419" s="717">
        <v>85.88</v>
      </c>
    </row>
    <row r="9420" spans="1:5">
      <c r="A9420" s="774">
        <v>2520</v>
      </c>
      <c r="B9420" s="774" t="s">
        <v>9165</v>
      </c>
      <c r="C9420" s="774" t="s">
        <v>7728</v>
      </c>
      <c r="D9420" s="774" t="s">
        <v>7723</v>
      </c>
      <c r="E9420" s="717">
        <v>158.07</v>
      </c>
    </row>
    <row r="9421" spans="1:5">
      <c r="A9421" s="774">
        <v>1602</v>
      </c>
      <c r="B9421" s="774" t="s">
        <v>9166</v>
      </c>
      <c r="C9421" s="774" t="s">
        <v>7728</v>
      </c>
      <c r="D9421" s="774" t="s">
        <v>7723</v>
      </c>
      <c r="E9421" s="717">
        <v>38.74</v>
      </c>
    </row>
    <row r="9422" spans="1:5">
      <c r="A9422" s="774">
        <v>1601</v>
      </c>
      <c r="B9422" s="774" t="s">
        <v>9167</v>
      </c>
      <c r="C9422" s="774" t="s">
        <v>7728</v>
      </c>
      <c r="D9422" s="774" t="s">
        <v>7723</v>
      </c>
      <c r="E9422" s="717">
        <v>34.53</v>
      </c>
    </row>
    <row r="9423" spans="1:5">
      <c r="A9423" s="774">
        <v>1598</v>
      </c>
      <c r="B9423" s="774" t="s">
        <v>9168</v>
      </c>
      <c r="C9423" s="774" t="s">
        <v>7728</v>
      </c>
      <c r="D9423" s="774" t="s">
        <v>7723</v>
      </c>
      <c r="E9423" s="717">
        <v>10.220000000000001</v>
      </c>
    </row>
    <row r="9424" spans="1:5">
      <c r="A9424" s="774">
        <v>1600</v>
      </c>
      <c r="B9424" s="774" t="s">
        <v>9169</v>
      </c>
      <c r="C9424" s="774" t="s">
        <v>7728</v>
      </c>
      <c r="D9424" s="774" t="s">
        <v>7723</v>
      </c>
      <c r="E9424" s="717">
        <v>15.08</v>
      </c>
    </row>
    <row r="9425" spans="1:5">
      <c r="A9425" s="774">
        <v>1603</v>
      </c>
      <c r="B9425" s="774" t="s">
        <v>9170</v>
      </c>
      <c r="C9425" s="774" t="s">
        <v>7728</v>
      </c>
      <c r="D9425" s="774" t="s">
        <v>7723</v>
      </c>
      <c r="E9425" s="717">
        <v>58.49</v>
      </c>
    </row>
    <row r="9426" spans="1:5">
      <c r="A9426" s="774">
        <v>1599</v>
      </c>
      <c r="B9426" s="774" t="s">
        <v>9171</v>
      </c>
      <c r="C9426" s="774" t="s">
        <v>7728</v>
      </c>
      <c r="D9426" s="774" t="s">
        <v>7723</v>
      </c>
      <c r="E9426" s="717">
        <v>11.85</v>
      </c>
    </row>
    <row r="9427" spans="1:5">
      <c r="A9427" s="774">
        <v>1597</v>
      </c>
      <c r="B9427" s="774" t="s">
        <v>9172</v>
      </c>
      <c r="C9427" s="774" t="s">
        <v>7728</v>
      </c>
      <c r="D9427" s="774" t="s">
        <v>7723</v>
      </c>
      <c r="E9427" s="717">
        <v>9.6</v>
      </c>
    </row>
    <row r="9428" spans="1:5">
      <c r="A9428" s="774">
        <v>39600</v>
      </c>
      <c r="B9428" s="774" t="s">
        <v>9173</v>
      </c>
      <c r="C9428" s="774" t="s">
        <v>7728</v>
      </c>
      <c r="D9428" s="774" t="s">
        <v>7723</v>
      </c>
      <c r="E9428" s="717">
        <v>11.2</v>
      </c>
    </row>
    <row r="9429" spans="1:5">
      <c r="A9429" s="774">
        <v>39601</v>
      </c>
      <c r="B9429" s="774" t="s">
        <v>9174</v>
      </c>
      <c r="C9429" s="774" t="s">
        <v>7728</v>
      </c>
      <c r="D9429" s="774" t="s">
        <v>7723</v>
      </c>
      <c r="E9429" s="717">
        <v>19.48</v>
      </c>
    </row>
    <row r="9430" spans="1:5">
      <c r="A9430" s="774">
        <v>39602</v>
      </c>
      <c r="B9430" s="774" t="s">
        <v>9175</v>
      </c>
      <c r="C9430" s="774" t="s">
        <v>7728</v>
      </c>
      <c r="D9430" s="774" t="s">
        <v>7723</v>
      </c>
      <c r="E9430" s="717">
        <v>1.28</v>
      </c>
    </row>
    <row r="9431" spans="1:5">
      <c r="A9431" s="774">
        <v>39603</v>
      </c>
      <c r="B9431" s="774" t="s">
        <v>9176</v>
      </c>
      <c r="C9431" s="774" t="s">
        <v>7728</v>
      </c>
      <c r="D9431" s="774" t="s">
        <v>7723</v>
      </c>
      <c r="E9431" s="717">
        <v>2.19</v>
      </c>
    </row>
    <row r="9432" spans="1:5">
      <c r="A9432" s="774">
        <v>11821</v>
      </c>
      <c r="B9432" s="774" t="s">
        <v>9177</v>
      </c>
      <c r="C9432" s="774" t="s">
        <v>7728</v>
      </c>
      <c r="D9432" s="774" t="s">
        <v>7723</v>
      </c>
      <c r="E9432" s="717">
        <v>7.89</v>
      </c>
    </row>
    <row r="9433" spans="1:5">
      <c r="A9433" s="774">
        <v>1562</v>
      </c>
      <c r="B9433" s="774" t="s">
        <v>9178</v>
      </c>
      <c r="C9433" s="774" t="s">
        <v>7728</v>
      </c>
      <c r="D9433" s="774" t="s">
        <v>7723</v>
      </c>
      <c r="E9433" s="717">
        <v>12.92</v>
      </c>
    </row>
    <row r="9434" spans="1:5">
      <c r="A9434" s="774">
        <v>1563</v>
      </c>
      <c r="B9434" s="774" t="s">
        <v>9179</v>
      </c>
      <c r="C9434" s="774" t="s">
        <v>7728</v>
      </c>
      <c r="D9434" s="774" t="s">
        <v>7723</v>
      </c>
      <c r="E9434" s="717">
        <v>17.34</v>
      </c>
    </row>
    <row r="9435" spans="1:5">
      <c r="A9435" s="774">
        <v>11856</v>
      </c>
      <c r="B9435" s="774" t="s">
        <v>9180</v>
      </c>
      <c r="C9435" s="774" t="s">
        <v>7728</v>
      </c>
      <c r="D9435" s="774" t="s">
        <v>7726</v>
      </c>
      <c r="E9435" s="717">
        <v>5.17</v>
      </c>
    </row>
    <row r="9436" spans="1:5">
      <c r="A9436" s="774">
        <v>11857</v>
      </c>
      <c r="B9436" s="774" t="s">
        <v>9181</v>
      </c>
      <c r="C9436" s="774" t="s">
        <v>7728</v>
      </c>
      <c r="D9436" s="774" t="s">
        <v>7723</v>
      </c>
      <c r="E9436" s="717">
        <v>27.21</v>
      </c>
    </row>
    <row r="9437" spans="1:5">
      <c r="A9437" s="774">
        <v>11858</v>
      </c>
      <c r="B9437" s="774" t="s">
        <v>9182</v>
      </c>
      <c r="C9437" s="774" t="s">
        <v>7728</v>
      </c>
      <c r="D9437" s="774" t="s">
        <v>7723</v>
      </c>
      <c r="E9437" s="717">
        <v>33.770000000000003</v>
      </c>
    </row>
    <row r="9438" spans="1:5">
      <c r="A9438" s="774">
        <v>1539</v>
      </c>
      <c r="B9438" s="774" t="s">
        <v>9183</v>
      </c>
      <c r="C9438" s="774" t="s">
        <v>7728</v>
      </c>
      <c r="D9438" s="774" t="s">
        <v>7723</v>
      </c>
      <c r="E9438" s="717">
        <v>6.07</v>
      </c>
    </row>
    <row r="9439" spans="1:5">
      <c r="A9439" s="774">
        <v>11859</v>
      </c>
      <c r="B9439" s="774" t="s">
        <v>9184</v>
      </c>
      <c r="C9439" s="774" t="s">
        <v>7728</v>
      </c>
      <c r="D9439" s="774" t="s">
        <v>7723</v>
      </c>
      <c r="E9439" s="717">
        <v>45.94</v>
      </c>
    </row>
    <row r="9440" spans="1:5">
      <c r="A9440" s="774">
        <v>1550</v>
      </c>
      <c r="B9440" s="774" t="s">
        <v>9185</v>
      </c>
      <c r="C9440" s="774" t="s">
        <v>7728</v>
      </c>
      <c r="D9440" s="774" t="s">
        <v>7723</v>
      </c>
      <c r="E9440" s="717">
        <v>6.41</v>
      </c>
    </row>
    <row r="9441" spans="1:5">
      <c r="A9441" s="774">
        <v>11854</v>
      </c>
      <c r="B9441" s="774" t="s">
        <v>9186</v>
      </c>
      <c r="C9441" s="774" t="s">
        <v>7728</v>
      </c>
      <c r="D9441" s="774" t="s">
        <v>7723</v>
      </c>
      <c r="E9441" s="717">
        <v>8.01</v>
      </c>
    </row>
    <row r="9442" spans="1:5">
      <c r="A9442" s="774">
        <v>11862</v>
      </c>
      <c r="B9442" s="774" t="s">
        <v>9187</v>
      </c>
      <c r="C9442" s="774" t="s">
        <v>7728</v>
      </c>
      <c r="D9442" s="774" t="s">
        <v>7723</v>
      </c>
      <c r="E9442" s="717">
        <v>11.23</v>
      </c>
    </row>
    <row r="9443" spans="1:5">
      <c r="A9443" s="774">
        <v>11863</v>
      </c>
      <c r="B9443" s="774" t="s">
        <v>9188</v>
      </c>
      <c r="C9443" s="774" t="s">
        <v>7728</v>
      </c>
      <c r="D9443" s="774" t="s">
        <v>7723</v>
      </c>
      <c r="E9443" s="717">
        <v>4.53</v>
      </c>
    </row>
    <row r="9444" spans="1:5">
      <c r="A9444" s="774">
        <v>11855</v>
      </c>
      <c r="B9444" s="774" t="s">
        <v>9189</v>
      </c>
      <c r="C9444" s="774" t="s">
        <v>7728</v>
      </c>
      <c r="D9444" s="774" t="s">
        <v>7723</v>
      </c>
      <c r="E9444" s="717">
        <v>16.77</v>
      </c>
    </row>
    <row r="9445" spans="1:5">
      <c r="A9445" s="774">
        <v>11864</v>
      </c>
      <c r="B9445" s="774" t="s">
        <v>9190</v>
      </c>
      <c r="C9445" s="774" t="s">
        <v>7728</v>
      </c>
      <c r="D9445" s="774" t="s">
        <v>7723</v>
      </c>
      <c r="E9445" s="717">
        <v>25.35</v>
      </c>
    </row>
    <row r="9446" spans="1:5">
      <c r="A9446" s="774">
        <v>2527</v>
      </c>
      <c r="B9446" s="774" t="s">
        <v>9191</v>
      </c>
      <c r="C9446" s="774" t="s">
        <v>7728</v>
      </c>
      <c r="D9446" s="774" t="s">
        <v>7723</v>
      </c>
      <c r="E9446" s="717">
        <v>5.35</v>
      </c>
    </row>
    <row r="9447" spans="1:5">
      <c r="A9447" s="774">
        <v>2526</v>
      </c>
      <c r="B9447" s="774" t="s">
        <v>9192</v>
      </c>
      <c r="C9447" s="774" t="s">
        <v>7728</v>
      </c>
      <c r="D9447" s="774" t="s">
        <v>7723</v>
      </c>
      <c r="E9447" s="717">
        <v>3.43</v>
      </c>
    </row>
    <row r="9448" spans="1:5">
      <c r="A9448" s="774">
        <v>2487</v>
      </c>
      <c r="B9448" s="774" t="s">
        <v>9193</v>
      </c>
      <c r="C9448" s="774" t="s">
        <v>7728</v>
      </c>
      <c r="D9448" s="774" t="s">
        <v>7723</v>
      </c>
      <c r="E9448" s="717">
        <v>1.17</v>
      </c>
    </row>
    <row r="9449" spans="1:5">
      <c r="A9449" s="774">
        <v>2483</v>
      </c>
      <c r="B9449" s="774" t="s">
        <v>9194</v>
      </c>
      <c r="C9449" s="774" t="s">
        <v>7728</v>
      </c>
      <c r="D9449" s="774" t="s">
        <v>7723</v>
      </c>
      <c r="E9449" s="717">
        <v>2.44</v>
      </c>
    </row>
    <row r="9450" spans="1:5">
      <c r="A9450" s="774">
        <v>2528</v>
      </c>
      <c r="B9450" s="774" t="s">
        <v>9195</v>
      </c>
      <c r="C9450" s="774" t="s">
        <v>7728</v>
      </c>
      <c r="D9450" s="774" t="s">
        <v>7723</v>
      </c>
      <c r="E9450" s="717">
        <v>13.47</v>
      </c>
    </row>
    <row r="9451" spans="1:5">
      <c r="A9451" s="774">
        <v>2489</v>
      </c>
      <c r="B9451" s="774" t="s">
        <v>9196</v>
      </c>
      <c r="C9451" s="774" t="s">
        <v>7728</v>
      </c>
      <c r="D9451" s="774" t="s">
        <v>7723</v>
      </c>
      <c r="E9451" s="717">
        <v>5.93</v>
      </c>
    </row>
    <row r="9452" spans="1:5">
      <c r="A9452" s="774">
        <v>2488</v>
      </c>
      <c r="B9452" s="774" t="s">
        <v>9197</v>
      </c>
      <c r="C9452" s="774" t="s">
        <v>7728</v>
      </c>
      <c r="D9452" s="774" t="s">
        <v>7723</v>
      </c>
      <c r="E9452" s="717">
        <v>1.37</v>
      </c>
    </row>
    <row r="9453" spans="1:5">
      <c r="A9453" s="774">
        <v>2484</v>
      </c>
      <c r="B9453" s="774" t="s">
        <v>9198</v>
      </c>
      <c r="C9453" s="774" t="s">
        <v>7728</v>
      </c>
      <c r="D9453" s="774" t="s">
        <v>7723</v>
      </c>
      <c r="E9453" s="717">
        <v>19.57</v>
      </c>
    </row>
    <row r="9454" spans="1:5">
      <c r="A9454" s="774">
        <v>2485</v>
      </c>
      <c r="B9454" s="774" t="s">
        <v>9199</v>
      </c>
      <c r="C9454" s="774" t="s">
        <v>7728</v>
      </c>
      <c r="D9454" s="774" t="s">
        <v>7723</v>
      </c>
      <c r="E9454" s="717">
        <v>30.68</v>
      </c>
    </row>
    <row r="9455" spans="1:5">
      <c r="A9455" s="774">
        <v>38005</v>
      </c>
      <c r="B9455" s="774" t="s">
        <v>9200</v>
      </c>
      <c r="C9455" s="774" t="s">
        <v>7728</v>
      </c>
      <c r="D9455" s="774" t="s">
        <v>7723</v>
      </c>
      <c r="E9455" s="717">
        <v>18.66</v>
      </c>
    </row>
    <row r="9456" spans="1:5">
      <c r="A9456" s="774">
        <v>38006</v>
      </c>
      <c r="B9456" s="774" t="s">
        <v>9201</v>
      </c>
      <c r="C9456" s="774" t="s">
        <v>7728</v>
      </c>
      <c r="D9456" s="774" t="s">
        <v>7723</v>
      </c>
      <c r="E9456" s="717">
        <v>22.9</v>
      </c>
    </row>
    <row r="9457" spans="1:5">
      <c r="A9457" s="774">
        <v>38428</v>
      </c>
      <c r="B9457" s="774" t="s">
        <v>9202</v>
      </c>
      <c r="C9457" s="774" t="s">
        <v>7728</v>
      </c>
      <c r="D9457" s="774" t="s">
        <v>7723</v>
      </c>
      <c r="E9457" s="717">
        <v>21.46</v>
      </c>
    </row>
    <row r="9458" spans="1:5">
      <c r="A9458" s="774">
        <v>38007</v>
      </c>
      <c r="B9458" s="774" t="s">
        <v>9203</v>
      </c>
      <c r="C9458" s="774" t="s">
        <v>7728</v>
      </c>
      <c r="D9458" s="774" t="s">
        <v>7723</v>
      </c>
      <c r="E9458" s="717">
        <v>35.06</v>
      </c>
    </row>
    <row r="9459" spans="1:5">
      <c r="A9459" s="774">
        <v>38008</v>
      </c>
      <c r="B9459" s="774" t="s">
        <v>9204</v>
      </c>
      <c r="C9459" s="774" t="s">
        <v>7728</v>
      </c>
      <c r="D9459" s="774" t="s">
        <v>7723</v>
      </c>
      <c r="E9459" s="717">
        <v>141.19</v>
      </c>
    </row>
    <row r="9460" spans="1:5">
      <c r="A9460" s="774">
        <v>38009</v>
      </c>
      <c r="B9460" s="774" t="s">
        <v>9205</v>
      </c>
      <c r="C9460" s="774" t="s">
        <v>7728</v>
      </c>
      <c r="D9460" s="774" t="s">
        <v>7723</v>
      </c>
      <c r="E9460" s="717">
        <v>172.56</v>
      </c>
    </row>
    <row r="9461" spans="1:5">
      <c r="A9461" s="774">
        <v>39279</v>
      </c>
      <c r="B9461" s="774" t="s">
        <v>9206</v>
      </c>
      <c r="C9461" s="774" t="s">
        <v>7728</v>
      </c>
      <c r="D9461" s="774" t="s">
        <v>7737</v>
      </c>
      <c r="E9461" s="717">
        <v>13.46</v>
      </c>
    </row>
    <row r="9462" spans="1:5">
      <c r="A9462" s="774">
        <v>38845</v>
      </c>
      <c r="B9462" s="774" t="s">
        <v>9207</v>
      </c>
      <c r="C9462" s="774" t="s">
        <v>7728</v>
      </c>
      <c r="D9462" s="774" t="s">
        <v>7737</v>
      </c>
      <c r="E9462" s="717">
        <v>19.489999999999998</v>
      </c>
    </row>
    <row r="9463" spans="1:5">
      <c r="A9463" s="774">
        <v>39280</v>
      </c>
      <c r="B9463" s="774" t="s">
        <v>9208</v>
      </c>
      <c r="C9463" s="774" t="s">
        <v>7728</v>
      </c>
      <c r="D9463" s="774" t="s">
        <v>7737</v>
      </c>
      <c r="E9463" s="717">
        <v>17.46</v>
      </c>
    </row>
    <row r="9464" spans="1:5">
      <c r="A9464" s="774">
        <v>39281</v>
      </c>
      <c r="B9464" s="774" t="s">
        <v>9209</v>
      </c>
      <c r="C9464" s="774" t="s">
        <v>7728</v>
      </c>
      <c r="D9464" s="774" t="s">
        <v>7737</v>
      </c>
      <c r="E9464" s="717">
        <v>22.99</v>
      </c>
    </row>
    <row r="9465" spans="1:5">
      <c r="A9465" s="774">
        <v>38849</v>
      </c>
      <c r="B9465" s="774" t="s">
        <v>9210</v>
      </c>
      <c r="C9465" s="774" t="s">
        <v>7728</v>
      </c>
      <c r="D9465" s="774" t="s">
        <v>7737</v>
      </c>
      <c r="E9465" s="717">
        <v>19.690000000000001</v>
      </c>
    </row>
    <row r="9466" spans="1:5">
      <c r="A9466" s="774">
        <v>39282</v>
      </c>
      <c r="B9466" s="774" t="s">
        <v>9211</v>
      </c>
      <c r="C9466" s="774" t="s">
        <v>7728</v>
      </c>
      <c r="D9466" s="774" t="s">
        <v>7737</v>
      </c>
      <c r="E9466" s="717">
        <v>23.54</v>
      </c>
    </row>
    <row r="9467" spans="1:5">
      <c r="A9467" s="774">
        <v>38852</v>
      </c>
      <c r="B9467" s="774" t="s">
        <v>9212</v>
      </c>
      <c r="C9467" s="774" t="s">
        <v>7728</v>
      </c>
      <c r="D9467" s="774" t="s">
        <v>7737</v>
      </c>
      <c r="E9467" s="717">
        <v>32.020000000000003</v>
      </c>
    </row>
    <row r="9468" spans="1:5">
      <c r="A9468" s="774">
        <v>38844</v>
      </c>
      <c r="B9468" s="774" t="s">
        <v>9213</v>
      </c>
      <c r="C9468" s="774" t="s">
        <v>7728</v>
      </c>
      <c r="D9468" s="774" t="s">
        <v>7737</v>
      </c>
      <c r="E9468" s="717">
        <v>9.84</v>
      </c>
    </row>
    <row r="9469" spans="1:5">
      <c r="A9469" s="774">
        <v>38846</v>
      </c>
      <c r="B9469" s="774" t="s">
        <v>9214</v>
      </c>
      <c r="C9469" s="774" t="s">
        <v>7728</v>
      </c>
      <c r="D9469" s="774" t="s">
        <v>7737</v>
      </c>
      <c r="E9469" s="717">
        <v>10.76</v>
      </c>
    </row>
    <row r="9470" spans="1:5">
      <c r="A9470" s="774">
        <v>38847</v>
      </c>
      <c r="B9470" s="774" t="s">
        <v>9215</v>
      </c>
      <c r="C9470" s="774" t="s">
        <v>7728</v>
      </c>
      <c r="D9470" s="774" t="s">
        <v>7737</v>
      </c>
      <c r="E9470" s="717">
        <v>13.24</v>
      </c>
    </row>
    <row r="9471" spans="1:5">
      <c r="A9471" s="774">
        <v>38850</v>
      </c>
      <c r="B9471" s="774" t="s">
        <v>9216</v>
      </c>
      <c r="C9471" s="774" t="s">
        <v>7728</v>
      </c>
      <c r="D9471" s="774" t="s">
        <v>7737</v>
      </c>
      <c r="E9471" s="717">
        <v>18.41</v>
      </c>
    </row>
    <row r="9472" spans="1:5">
      <c r="A9472" s="774">
        <v>38848</v>
      </c>
      <c r="B9472" s="774" t="s">
        <v>9217</v>
      </c>
      <c r="C9472" s="774" t="s">
        <v>7728</v>
      </c>
      <c r="D9472" s="774" t="s">
        <v>7737</v>
      </c>
      <c r="E9472" s="717">
        <v>15.39</v>
      </c>
    </row>
    <row r="9473" spans="1:5">
      <c r="A9473" s="774">
        <v>38851</v>
      </c>
      <c r="B9473" s="774" t="s">
        <v>9218</v>
      </c>
      <c r="C9473" s="774" t="s">
        <v>7728</v>
      </c>
      <c r="D9473" s="774" t="s">
        <v>7737</v>
      </c>
      <c r="E9473" s="717">
        <v>27.98</v>
      </c>
    </row>
    <row r="9474" spans="1:5">
      <c r="A9474" s="774">
        <v>38860</v>
      </c>
      <c r="B9474" s="774" t="s">
        <v>9219</v>
      </c>
      <c r="C9474" s="774" t="s">
        <v>7728</v>
      </c>
      <c r="D9474" s="774" t="s">
        <v>7737</v>
      </c>
      <c r="E9474" s="717">
        <v>7.9</v>
      </c>
    </row>
    <row r="9475" spans="1:5">
      <c r="A9475" s="774">
        <v>38861</v>
      </c>
      <c r="B9475" s="774" t="s">
        <v>9220</v>
      </c>
      <c r="C9475" s="774" t="s">
        <v>7728</v>
      </c>
      <c r="D9475" s="774" t="s">
        <v>7737</v>
      </c>
      <c r="E9475" s="717">
        <v>10.64</v>
      </c>
    </row>
    <row r="9476" spans="1:5">
      <c r="A9476" s="774">
        <v>38862</v>
      </c>
      <c r="B9476" s="774" t="s">
        <v>9221</v>
      </c>
      <c r="C9476" s="774" t="s">
        <v>7728</v>
      </c>
      <c r="D9476" s="774" t="s">
        <v>7737</v>
      </c>
      <c r="E9476" s="717">
        <v>8.9700000000000006</v>
      </c>
    </row>
    <row r="9477" spans="1:5">
      <c r="A9477" s="774">
        <v>38863</v>
      </c>
      <c r="B9477" s="774" t="s">
        <v>9222</v>
      </c>
      <c r="C9477" s="774" t="s">
        <v>7728</v>
      </c>
      <c r="D9477" s="774" t="s">
        <v>7737</v>
      </c>
      <c r="E9477" s="717">
        <v>10.31</v>
      </c>
    </row>
    <row r="9478" spans="1:5">
      <c r="A9478" s="774">
        <v>38865</v>
      </c>
      <c r="B9478" s="774" t="s">
        <v>9223</v>
      </c>
      <c r="C9478" s="774" t="s">
        <v>7728</v>
      </c>
      <c r="D9478" s="774" t="s">
        <v>7737</v>
      </c>
      <c r="E9478" s="717">
        <v>14</v>
      </c>
    </row>
    <row r="9479" spans="1:5">
      <c r="A9479" s="774">
        <v>38864</v>
      </c>
      <c r="B9479" s="774" t="s">
        <v>9224</v>
      </c>
      <c r="C9479" s="774" t="s">
        <v>7728</v>
      </c>
      <c r="D9479" s="774" t="s">
        <v>7737</v>
      </c>
      <c r="E9479" s="717">
        <v>21.39</v>
      </c>
    </row>
    <row r="9480" spans="1:5">
      <c r="A9480" s="774">
        <v>38866</v>
      </c>
      <c r="B9480" s="774" t="s">
        <v>9225</v>
      </c>
      <c r="C9480" s="774" t="s">
        <v>7728</v>
      </c>
      <c r="D9480" s="774" t="s">
        <v>7737</v>
      </c>
      <c r="E9480" s="717">
        <v>15.06</v>
      </c>
    </row>
    <row r="9481" spans="1:5">
      <c r="A9481" s="774">
        <v>38868</v>
      </c>
      <c r="B9481" s="774" t="s">
        <v>9226</v>
      </c>
      <c r="C9481" s="774" t="s">
        <v>7728</v>
      </c>
      <c r="D9481" s="774" t="s">
        <v>7737</v>
      </c>
      <c r="E9481" s="717">
        <v>25.11</v>
      </c>
    </row>
    <row r="9482" spans="1:5">
      <c r="A9482" s="774">
        <v>38853</v>
      </c>
      <c r="B9482" s="774" t="s">
        <v>9227</v>
      </c>
      <c r="C9482" s="774" t="s">
        <v>7728</v>
      </c>
      <c r="D9482" s="774" t="s">
        <v>7737</v>
      </c>
      <c r="E9482" s="717">
        <v>8.11</v>
      </c>
    </row>
    <row r="9483" spans="1:5">
      <c r="A9483" s="774">
        <v>38854</v>
      </c>
      <c r="B9483" s="774" t="s">
        <v>9228</v>
      </c>
      <c r="C9483" s="774" t="s">
        <v>7728</v>
      </c>
      <c r="D9483" s="774" t="s">
        <v>7737</v>
      </c>
      <c r="E9483" s="717">
        <v>11.09</v>
      </c>
    </row>
    <row r="9484" spans="1:5">
      <c r="A9484" s="774">
        <v>38855</v>
      </c>
      <c r="B9484" s="774" t="s">
        <v>9229</v>
      </c>
      <c r="C9484" s="774" t="s">
        <v>7728</v>
      </c>
      <c r="D9484" s="774" t="s">
        <v>7737</v>
      </c>
      <c r="E9484" s="717">
        <v>8.2200000000000006</v>
      </c>
    </row>
    <row r="9485" spans="1:5">
      <c r="A9485" s="774">
        <v>38856</v>
      </c>
      <c r="B9485" s="774" t="s">
        <v>9230</v>
      </c>
      <c r="C9485" s="774" t="s">
        <v>7728</v>
      </c>
      <c r="D9485" s="774" t="s">
        <v>7737</v>
      </c>
      <c r="E9485" s="717">
        <v>13.21</v>
      </c>
    </row>
    <row r="9486" spans="1:5">
      <c r="A9486" s="774">
        <v>38857</v>
      </c>
      <c r="B9486" s="774" t="s">
        <v>9231</v>
      </c>
      <c r="C9486" s="774" t="s">
        <v>7728</v>
      </c>
      <c r="D9486" s="774" t="s">
        <v>7737</v>
      </c>
      <c r="E9486" s="717">
        <v>17.47</v>
      </c>
    </row>
    <row r="9487" spans="1:5">
      <c r="A9487" s="774">
        <v>38858</v>
      </c>
      <c r="B9487" s="774" t="s">
        <v>9232</v>
      </c>
      <c r="C9487" s="774" t="s">
        <v>7728</v>
      </c>
      <c r="D9487" s="774" t="s">
        <v>7737</v>
      </c>
      <c r="E9487" s="717">
        <v>15.88</v>
      </c>
    </row>
    <row r="9488" spans="1:5">
      <c r="A9488" s="774">
        <v>38859</v>
      </c>
      <c r="B9488" s="774" t="s">
        <v>9233</v>
      </c>
      <c r="C9488" s="774" t="s">
        <v>7728</v>
      </c>
      <c r="D9488" s="774" t="s">
        <v>7737</v>
      </c>
      <c r="E9488" s="717">
        <v>25.72</v>
      </c>
    </row>
    <row r="9489" spans="1:5">
      <c r="A9489" s="774">
        <v>3104</v>
      </c>
      <c r="B9489" s="774" t="s">
        <v>9234</v>
      </c>
      <c r="C9489" s="774" t="s">
        <v>9235</v>
      </c>
      <c r="D9489" s="774" t="s">
        <v>7723</v>
      </c>
      <c r="E9489" s="717">
        <v>115.01</v>
      </c>
    </row>
    <row r="9490" spans="1:5">
      <c r="A9490" s="774">
        <v>1607</v>
      </c>
      <c r="B9490" s="774" t="s">
        <v>9236</v>
      </c>
      <c r="C9490" s="774" t="s">
        <v>9235</v>
      </c>
      <c r="D9490" s="774" t="s">
        <v>7723</v>
      </c>
      <c r="E9490" s="717">
        <v>0.21</v>
      </c>
    </row>
    <row r="9491" spans="1:5">
      <c r="A9491" s="774">
        <v>38169</v>
      </c>
      <c r="B9491" s="774" t="s">
        <v>9237</v>
      </c>
      <c r="C9491" s="774" t="s">
        <v>9235</v>
      </c>
      <c r="D9491" s="774" t="s">
        <v>7723</v>
      </c>
      <c r="E9491" s="717">
        <v>61.26</v>
      </c>
    </row>
    <row r="9492" spans="1:5">
      <c r="A9492" s="774">
        <v>6142</v>
      </c>
      <c r="B9492" s="774" t="s">
        <v>9238</v>
      </c>
      <c r="C9492" s="774" t="s">
        <v>7728</v>
      </c>
      <c r="D9492" s="774" t="s">
        <v>7723</v>
      </c>
      <c r="E9492" s="717">
        <v>6.43</v>
      </c>
    </row>
    <row r="9493" spans="1:5">
      <c r="A9493" s="774">
        <v>11686</v>
      </c>
      <c r="B9493" s="774" t="s">
        <v>9239</v>
      </c>
      <c r="C9493" s="774" t="s">
        <v>7728</v>
      </c>
      <c r="D9493" s="774" t="s">
        <v>7723</v>
      </c>
      <c r="E9493" s="717">
        <v>8.92</v>
      </c>
    </row>
    <row r="9494" spans="1:5">
      <c r="A9494" s="774">
        <v>37598</v>
      </c>
      <c r="B9494" s="774" t="s">
        <v>9240</v>
      </c>
      <c r="C9494" s="774" t="s">
        <v>7728</v>
      </c>
      <c r="D9494" s="774" t="s">
        <v>7737</v>
      </c>
      <c r="E9494" s="717">
        <v>24.49</v>
      </c>
    </row>
    <row r="9495" spans="1:5">
      <c r="A9495" s="774">
        <v>25398</v>
      </c>
      <c r="B9495" s="774" t="s">
        <v>9241</v>
      </c>
      <c r="C9495" s="774" t="s">
        <v>7728</v>
      </c>
      <c r="D9495" s="774" t="s">
        <v>7737</v>
      </c>
      <c r="E9495" s="718">
        <v>3229.92</v>
      </c>
    </row>
    <row r="9496" spans="1:5">
      <c r="A9496" s="774">
        <v>25399</v>
      </c>
      <c r="B9496" s="774" t="s">
        <v>9242</v>
      </c>
      <c r="C9496" s="774" t="s">
        <v>7728</v>
      </c>
      <c r="D9496" s="774" t="s">
        <v>7737</v>
      </c>
      <c r="E9496" s="718">
        <v>1960.84</v>
      </c>
    </row>
    <row r="9497" spans="1:5">
      <c r="A9497" s="774">
        <v>43440</v>
      </c>
      <c r="B9497" s="774" t="s">
        <v>9243</v>
      </c>
      <c r="C9497" s="774" t="s">
        <v>7728</v>
      </c>
      <c r="D9497" s="774" t="s">
        <v>7723</v>
      </c>
      <c r="E9497" s="717">
        <v>319.49</v>
      </c>
    </row>
    <row r="9498" spans="1:5">
      <c r="A9498" s="774">
        <v>10667</v>
      </c>
      <c r="B9498" s="774" t="s">
        <v>9244</v>
      </c>
      <c r="C9498" s="774" t="s">
        <v>7728</v>
      </c>
      <c r="D9498" s="774" t="s">
        <v>7737</v>
      </c>
      <c r="E9498" s="718">
        <v>12745</v>
      </c>
    </row>
    <row r="9499" spans="1:5">
      <c r="A9499" s="774">
        <v>1613</v>
      </c>
      <c r="B9499" s="774" t="s">
        <v>9245</v>
      </c>
      <c r="C9499" s="774" t="s">
        <v>7728</v>
      </c>
      <c r="D9499" s="774" t="s">
        <v>7737</v>
      </c>
      <c r="E9499" s="718">
        <v>1355.86</v>
      </c>
    </row>
    <row r="9500" spans="1:5">
      <c r="A9500" s="774">
        <v>1626</v>
      </c>
      <c r="B9500" s="774" t="s">
        <v>9246</v>
      </c>
      <c r="C9500" s="774" t="s">
        <v>7728</v>
      </c>
      <c r="D9500" s="774" t="s">
        <v>7737</v>
      </c>
      <c r="E9500" s="718">
        <v>2027.85</v>
      </c>
    </row>
    <row r="9501" spans="1:5">
      <c r="A9501" s="774">
        <v>1625</v>
      </c>
      <c r="B9501" s="774" t="s">
        <v>9247</v>
      </c>
      <c r="C9501" s="774" t="s">
        <v>7728</v>
      </c>
      <c r="D9501" s="774" t="s">
        <v>7737</v>
      </c>
      <c r="E9501" s="717">
        <v>141.63999999999999</v>
      </c>
    </row>
    <row r="9502" spans="1:5">
      <c r="A9502" s="774">
        <v>1622</v>
      </c>
      <c r="B9502" s="774" t="s">
        <v>9248</v>
      </c>
      <c r="C9502" s="774" t="s">
        <v>7728</v>
      </c>
      <c r="D9502" s="774" t="s">
        <v>7737</v>
      </c>
      <c r="E9502" s="718">
        <v>4576.04</v>
      </c>
    </row>
    <row r="9503" spans="1:5">
      <c r="A9503" s="774">
        <v>1620</v>
      </c>
      <c r="B9503" s="774" t="s">
        <v>9249</v>
      </c>
      <c r="C9503" s="774" t="s">
        <v>7728</v>
      </c>
      <c r="D9503" s="774" t="s">
        <v>7737</v>
      </c>
      <c r="E9503" s="717">
        <v>298.36</v>
      </c>
    </row>
    <row r="9504" spans="1:5">
      <c r="A9504" s="774">
        <v>1629</v>
      </c>
      <c r="B9504" s="774" t="s">
        <v>9250</v>
      </c>
      <c r="C9504" s="774" t="s">
        <v>7728</v>
      </c>
      <c r="D9504" s="774" t="s">
        <v>7737</v>
      </c>
      <c r="E9504" s="718">
        <v>11136.99</v>
      </c>
    </row>
    <row r="9505" spans="1:5">
      <c r="A9505" s="774">
        <v>1627</v>
      </c>
      <c r="B9505" s="774" t="s">
        <v>9251</v>
      </c>
      <c r="C9505" s="774" t="s">
        <v>7728</v>
      </c>
      <c r="D9505" s="774" t="s">
        <v>7737</v>
      </c>
      <c r="E9505" s="717">
        <v>570.30999999999995</v>
      </c>
    </row>
    <row r="9506" spans="1:5">
      <c r="A9506" s="774">
        <v>1623</v>
      </c>
      <c r="B9506" s="774" t="s">
        <v>9252</v>
      </c>
      <c r="C9506" s="774" t="s">
        <v>7728</v>
      </c>
      <c r="D9506" s="774" t="s">
        <v>7737</v>
      </c>
      <c r="E9506" s="717">
        <v>115.51</v>
      </c>
    </row>
    <row r="9507" spans="1:5">
      <c r="A9507" s="774">
        <v>1619</v>
      </c>
      <c r="B9507" s="774" t="s">
        <v>9253</v>
      </c>
      <c r="C9507" s="774" t="s">
        <v>7728</v>
      </c>
      <c r="D9507" s="774" t="s">
        <v>7737</v>
      </c>
      <c r="E9507" s="717">
        <v>158.88999999999999</v>
      </c>
    </row>
    <row r="9508" spans="1:5">
      <c r="A9508" s="774">
        <v>1630</v>
      </c>
      <c r="B9508" s="774" t="s">
        <v>9254</v>
      </c>
      <c r="C9508" s="774" t="s">
        <v>7728</v>
      </c>
      <c r="D9508" s="774" t="s">
        <v>7737</v>
      </c>
      <c r="E9508" s="718">
        <v>3498.48</v>
      </c>
    </row>
    <row r="9509" spans="1:5">
      <c r="A9509" s="774">
        <v>1616</v>
      </c>
      <c r="B9509" s="774" t="s">
        <v>9255</v>
      </c>
      <c r="C9509" s="774" t="s">
        <v>7728</v>
      </c>
      <c r="D9509" s="774" t="s">
        <v>7737</v>
      </c>
      <c r="E9509" s="718">
        <v>5380.72</v>
      </c>
    </row>
    <row r="9510" spans="1:5">
      <c r="A9510" s="774">
        <v>1614</v>
      </c>
      <c r="B9510" s="774" t="s">
        <v>9256</v>
      </c>
      <c r="C9510" s="774" t="s">
        <v>7728</v>
      </c>
      <c r="D9510" s="774" t="s">
        <v>7737</v>
      </c>
      <c r="E9510" s="717">
        <v>245.92</v>
      </c>
    </row>
    <row r="9511" spans="1:5">
      <c r="A9511" s="774">
        <v>1617</v>
      </c>
      <c r="B9511" s="774" t="s">
        <v>9257</v>
      </c>
      <c r="C9511" s="774" t="s">
        <v>7728</v>
      </c>
      <c r="D9511" s="774" t="s">
        <v>7737</v>
      </c>
      <c r="E9511" s="718">
        <v>6423.42</v>
      </c>
    </row>
    <row r="9512" spans="1:5">
      <c r="A9512" s="774">
        <v>1621</v>
      </c>
      <c r="B9512" s="774" t="s">
        <v>9258</v>
      </c>
      <c r="C9512" s="774" t="s">
        <v>7728</v>
      </c>
      <c r="D9512" s="774" t="s">
        <v>7737</v>
      </c>
      <c r="E9512" s="717">
        <v>439.82</v>
      </c>
    </row>
    <row r="9513" spans="1:5">
      <c r="A9513" s="774">
        <v>1624</v>
      </c>
      <c r="B9513" s="774" t="s">
        <v>9259</v>
      </c>
      <c r="C9513" s="774" t="s">
        <v>7728</v>
      </c>
      <c r="D9513" s="774" t="s">
        <v>7737</v>
      </c>
      <c r="E9513" s="718">
        <v>15789.07</v>
      </c>
    </row>
    <row r="9514" spans="1:5">
      <c r="A9514" s="774">
        <v>1615</v>
      </c>
      <c r="B9514" s="774" t="s">
        <v>9260</v>
      </c>
      <c r="C9514" s="774" t="s">
        <v>7728</v>
      </c>
      <c r="D9514" s="774" t="s">
        <v>7737</v>
      </c>
      <c r="E9514" s="717">
        <v>825.91</v>
      </c>
    </row>
    <row r="9515" spans="1:5">
      <c r="A9515" s="774">
        <v>1612</v>
      </c>
      <c r="B9515" s="774" t="s">
        <v>9261</v>
      </c>
      <c r="C9515" s="774" t="s">
        <v>7728</v>
      </c>
      <c r="D9515" s="774" t="s">
        <v>7737</v>
      </c>
      <c r="E9515" s="717">
        <v>108.78</v>
      </c>
    </row>
    <row r="9516" spans="1:5">
      <c r="A9516" s="774">
        <v>1618</v>
      </c>
      <c r="B9516" s="774" t="s">
        <v>9262</v>
      </c>
      <c r="C9516" s="774" t="s">
        <v>7728</v>
      </c>
      <c r="D9516" s="774" t="s">
        <v>7737</v>
      </c>
      <c r="E9516" s="718">
        <v>1134.92</v>
      </c>
    </row>
    <row r="9517" spans="1:5">
      <c r="A9517" s="774">
        <v>14211</v>
      </c>
      <c r="B9517" s="774" t="s">
        <v>9263</v>
      </c>
      <c r="C9517" s="774" t="s">
        <v>7728</v>
      </c>
      <c r="D9517" s="774" t="s">
        <v>7723</v>
      </c>
      <c r="E9517" s="717">
        <v>40.56</v>
      </c>
    </row>
    <row r="9518" spans="1:5">
      <c r="A9518" s="774">
        <v>34500</v>
      </c>
      <c r="B9518" s="774" t="s">
        <v>9264</v>
      </c>
      <c r="C9518" s="774" t="s">
        <v>615</v>
      </c>
      <c r="D9518" s="774" t="s">
        <v>7723</v>
      </c>
      <c r="E9518" s="717">
        <v>108.25</v>
      </c>
    </row>
    <row r="9519" spans="1:5">
      <c r="A9519" s="774">
        <v>40934</v>
      </c>
      <c r="B9519" s="774" t="s">
        <v>9265</v>
      </c>
      <c r="C9519" s="774" t="s">
        <v>7941</v>
      </c>
      <c r="D9519" s="774" t="s">
        <v>7723</v>
      </c>
      <c r="E9519" s="718">
        <v>19283.09</v>
      </c>
    </row>
    <row r="9520" spans="1:5">
      <c r="A9520" s="774">
        <v>5328</v>
      </c>
      <c r="B9520" s="774" t="s">
        <v>9266</v>
      </c>
      <c r="C9520" s="774" t="s">
        <v>7728</v>
      </c>
      <c r="D9520" s="774" t="s">
        <v>7723</v>
      </c>
      <c r="E9520" s="717">
        <v>3.91</v>
      </c>
    </row>
    <row r="9521" spans="1:5">
      <c r="A9521" s="774">
        <v>38200</v>
      </c>
      <c r="B9521" s="774" t="s">
        <v>9267</v>
      </c>
      <c r="C9521" s="774" t="s">
        <v>9268</v>
      </c>
      <c r="D9521" s="774" t="s">
        <v>7723</v>
      </c>
      <c r="E9521" s="717">
        <v>512.19000000000005</v>
      </c>
    </row>
    <row r="9522" spans="1:5">
      <c r="A9522" s="774">
        <v>39269</v>
      </c>
      <c r="B9522" s="774" t="s">
        <v>9269</v>
      </c>
      <c r="C9522" s="774" t="s">
        <v>7760</v>
      </c>
      <c r="D9522" s="774" t="s">
        <v>7723</v>
      </c>
      <c r="E9522" s="717">
        <v>1.46</v>
      </c>
    </row>
    <row r="9523" spans="1:5">
      <c r="A9523" s="774">
        <v>11889</v>
      </c>
      <c r="B9523" s="774" t="s">
        <v>9270</v>
      </c>
      <c r="C9523" s="774" t="s">
        <v>7760</v>
      </c>
      <c r="D9523" s="774" t="s">
        <v>7723</v>
      </c>
      <c r="E9523" s="717">
        <v>2.0299999999999998</v>
      </c>
    </row>
    <row r="9524" spans="1:5">
      <c r="A9524" s="774">
        <v>39270</v>
      </c>
      <c r="B9524" s="774" t="s">
        <v>9271</v>
      </c>
      <c r="C9524" s="774" t="s">
        <v>7760</v>
      </c>
      <c r="D9524" s="774" t="s">
        <v>7723</v>
      </c>
      <c r="E9524" s="717">
        <v>2.42</v>
      </c>
    </row>
    <row r="9525" spans="1:5">
      <c r="A9525" s="774">
        <v>11890</v>
      </c>
      <c r="B9525" s="774" t="s">
        <v>9272</v>
      </c>
      <c r="C9525" s="774" t="s">
        <v>7760</v>
      </c>
      <c r="D9525" s="774" t="s">
        <v>7723</v>
      </c>
      <c r="E9525" s="717">
        <v>3.15</v>
      </c>
    </row>
    <row r="9526" spans="1:5">
      <c r="A9526" s="774">
        <v>11891</v>
      </c>
      <c r="B9526" s="774" t="s">
        <v>9273</v>
      </c>
      <c r="C9526" s="774" t="s">
        <v>7760</v>
      </c>
      <c r="D9526" s="774" t="s">
        <v>7723</v>
      </c>
      <c r="E9526" s="717">
        <v>5.19</v>
      </c>
    </row>
    <row r="9527" spans="1:5">
      <c r="A9527" s="774">
        <v>11892</v>
      </c>
      <c r="B9527" s="774" t="s">
        <v>9274</v>
      </c>
      <c r="C9527" s="774" t="s">
        <v>7760</v>
      </c>
      <c r="D9527" s="774" t="s">
        <v>7723</v>
      </c>
      <c r="E9527" s="717">
        <v>7.99</v>
      </c>
    </row>
    <row r="9528" spans="1:5">
      <c r="A9528" s="774">
        <v>37601</v>
      </c>
      <c r="B9528" s="774" t="s">
        <v>9275</v>
      </c>
      <c r="C9528" s="774" t="s">
        <v>7760</v>
      </c>
      <c r="D9528" s="774" t="s">
        <v>7737</v>
      </c>
      <c r="E9528" s="717">
        <v>5.44</v>
      </c>
    </row>
    <row r="9529" spans="1:5">
      <c r="A9529" s="774">
        <v>1634</v>
      </c>
      <c r="B9529" s="774" t="s">
        <v>9276</v>
      </c>
      <c r="C9529" s="774" t="s">
        <v>7760</v>
      </c>
      <c r="D9529" s="774" t="s">
        <v>7737</v>
      </c>
      <c r="E9529" s="717">
        <v>5.62</v>
      </c>
    </row>
    <row r="9530" spans="1:5">
      <c r="A9530" s="774">
        <v>5086</v>
      </c>
      <c r="B9530" s="774" t="s">
        <v>9277</v>
      </c>
      <c r="C9530" s="774" t="s">
        <v>7748</v>
      </c>
      <c r="D9530" s="774" t="s">
        <v>7723</v>
      </c>
      <c r="E9530" s="717">
        <v>25.36</v>
      </c>
    </row>
    <row r="9531" spans="1:5">
      <c r="A9531" s="774">
        <v>11280</v>
      </c>
      <c r="B9531" s="774" t="s">
        <v>9278</v>
      </c>
      <c r="C9531" s="774" t="s">
        <v>7728</v>
      </c>
      <c r="D9531" s="774" t="s">
        <v>7723</v>
      </c>
      <c r="E9531" s="718">
        <v>10032.17</v>
      </c>
    </row>
    <row r="9532" spans="1:5">
      <c r="A9532" s="774">
        <v>40519</v>
      </c>
      <c r="B9532" s="774" t="s">
        <v>9279</v>
      </c>
      <c r="C9532" s="774" t="s">
        <v>7728</v>
      </c>
      <c r="D9532" s="774" t="s">
        <v>7723</v>
      </c>
      <c r="E9532" s="718">
        <v>82701.77</v>
      </c>
    </row>
    <row r="9533" spans="1:5">
      <c r="A9533" s="774">
        <v>39869</v>
      </c>
      <c r="B9533" s="774" t="s">
        <v>9280</v>
      </c>
      <c r="C9533" s="774" t="s">
        <v>7728</v>
      </c>
      <c r="D9533" s="774" t="s">
        <v>7737</v>
      </c>
      <c r="E9533" s="717">
        <v>9.67</v>
      </c>
    </row>
    <row r="9534" spans="1:5">
      <c r="A9534" s="774">
        <v>39870</v>
      </c>
      <c r="B9534" s="774" t="s">
        <v>9281</v>
      </c>
      <c r="C9534" s="774" t="s">
        <v>7728</v>
      </c>
      <c r="D9534" s="774" t="s">
        <v>7737</v>
      </c>
      <c r="E9534" s="717">
        <v>14.79</v>
      </c>
    </row>
    <row r="9535" spans="1:5">
      <c r="A9535" s="774">
        <v>39871</v>
      </c>
      <c r="B9535" s="774" t="s">
        <v>9282</v>
      </c>
      <c r="C9535" s="774" t="s">
        <v>7728</v>
      </c>
      <c r="D9535" s="774" t="s">
        <v>7737</v>
      </c>
      <c r="E9535" s="717">
        <v>16.57</v>
      </c>
    </row>
    <row r="9536" spans="1:5">
      <c r="A9536" s="774">
        <v>12722</v>
      </c>
      <c r="B9536" s="774" t="s">
        <v>9283</v>
      </c>
      <c r="C9536" s="774" t="s">
        <v>7728</v>
      </c>
      <c r="D9536" s="774" t="s">
        <v>7737</v>
      </c>
      <c r="E9536" s="717">
        <v>554.70000000000005</v>
      </c>
    </row>
    <row r="9537" spans="1:5">
      <c r="A9537" s="774">
        <v>12714</v>
      </c>
      <c r="B9537" s="774" t="s">
        <v>9284</v>
      </c>
      <c r="C9537" s="774" t="s">
        <v>7728</v>
      </c>
      <c r="D9537" s="774" t="s">
        <v>7737</v>
      </c>
      <c r="E9537" s="717">
        <v>3.62</v>
      </c>
    </row>
    <row r="9538" spans="1:5">
      <c r="A9538" s="774">
        <v>12715</v>
      </c>
      <c r="B9538" s="774" t="s">
        <v>9285</v>
      </c>
      <c r="C9538" s="774" t="s">
        <v>7728</v>
      </c>
      <c r="D9538" s="774" t="s">
        <v>7737</v>
      </c>
      <c r="E9538" s="717">
        <v>8.17</v>
      </c>
    </row>
    <row r="9539" spans="1:5">
      <c r="A9539" s="774">
        <v>12716</v>
      </c>
      <c r="B9539" s="774" t="s">
        <v>9286</v>
      </c>
      <c r="C9539" s="774" t="s">
        <v>7728</v>
      </c>
      <c r="D9539" s="774" t="s">
        <v>7737</v>
      </c>
      <c r="E9539" s="717">
        <v>14.04</v>
      </c>
    </row>
    <row r="9540" spans="1:5">
      <c r="A9540" s="774">
        <v>12717</v>
      </c>
      <c r="B9540" s="774" t="s">
        <v>9287</v>
      </c>
      <c r="C9540" s="774" t="s">
        <v>7728</v>
      </c>
      <c r="D9540" s="774" t="s">
        <v>7737</v>
      </c>
      <c r="E9540" s="717">
        <v>27.59</v>
      </c>
    </row>
    <row r="9541" spans="1:5">
      <c r="A9541" s="774">
        <v>12718</v>
      </c>
      <c r="B9541" s="774" t="s">
        <v>9288</v>
      </c>
      <c r="C9541" s="774" t="s">
        <v>7728</v>
      </c>
      <c r="D9541" s="774" t="s">
        <v>7737</v>
      </c>
      <c r="E9541" s="717">
        <v>42.35</v>
      </c>
    </row>
    <row r="9542" spans="1:5">
      <c r="A9542" s="774">
        <v>12719</v>
      </c>
      <c r="B9542" s="774" t="s">
        <v>9289</v>
      </c>
      <c r="C9542" s="774" t="s">
        <v>7728</v>
      </c>
      <c r="D9542" s="774" t="s">
        <v>7737</v>
      </c>
      <c r="E9542" s="717">
        <v>67.23</v>
      </c>
    </row>
    <row r="9543" spans="1:5">
      <c r="A9543" s="774">
        <v>12720</v>
      </c>
      <c r="B9543" s="774" t="s">
        <v>9290</v>
      </c>
      <c r="C9543" s="774" t="s">
        <v>7728</v>
      </c>
      <c r="D9543" s="774" t="s">
        <v>7737</v>
      </c>
      <c r="E9543" s="717">
        <v>234.1</v>
      </c>
    </row>
    <row r="9544" spans="1:5">
      <c r="A9544" s="774">
        <v>12721</v>
      </c>
      <c r="B9544" s="774" t="s">
        <v>9291</v>
      </c>
      <c r="C9544" s="774" t="s">
        <v>7728</v>
      </c>
      <c r="D9544" s="774" t="s">
        <v>7737</v>
      </c>
      <c r="E9544" s="717">
        <v>224.48</v>
      </c>
    </row>
    <row r="9545" spans="1:5">
      <c r="A9545" s="774">
        <v>3468</v>
      </c>
      <c r="B9545" s="774" t="s">
        <v>9292</v>
      </c>
      <c r="C9545" s="774" t="s">
        <v>7728</v>
      </c>
      <c r="D9545" s="774" t="s">
        <v>7723</v>
      </c>
      <c r="E9545" s="717">
        <v>23.75</v>
      </c>
    </row>
    <row r="9546" spans="1:5">
      <c r="A9546" s="774">
        <v>3465</v>
      </c>
      <c r="B9546" s="774" t="s">
        <v>9293</v>
      </c>
      <c r="C9546" s="774" t="s">
        <v>7728</v>
      </c>
      <c r="D9546" s="774" t="s">
        <v>7723</v>
      </c>
      <c r="E9546" s="717">
        <v>23.75</v>
      </c>
    </row>
    <row r="9547" spans="1:5">
      <c r="A9547" s="774">
        <v>12403</v>
      </c>
      <c r="B9547" s="774" t="s">
        <v>9294</v>
      </c>
      <c r="C9547" s="774" t="s">
        <v>7728</v>
      </c>
      <c r="D9547" s="774" t="s">
        <v>7723</v>
      </c>
      <c r="E9547" s="717">
        <v>16.920000000000002</v>
      </c>
    </row>
    <row r="9548" spans="1:5">
      <c r="A9548" s="774">
        <v>3463</v>
      </c>
      <c r="B9548" s="774" t="s">
        <v>9295</v>
      </c>
      <c r="C9548" s="774" t="s">
        <v>7728</v>
      </c>
      <c r="D9548" s="774" t="s">
        <v>7723</v>
      </c>
      <c r="E9548" s="717">
        <v>9.89</v>
      </c>
    </row>
    <row r="9549" spans="1:5">
      <c r="A9549" s="774">
        <v>3464</v>
      </c>
      <c r="B9549" s="774" t="s">
        <v>9296</v>
      </c>
      <c r="C9549" s="774" t="s">
        <v>7728</v>
      </c>
      <c r="D9549" s="774" t="s">
        <v>7723</v>
      </c>
      <c r="E9549" s="717">
        <v>9.89</v>
      </c>
    </row>
    <row r="9550" spans="1:5">
      <c r="A9550" s="774">
        <v>3466</v>
      </c>
      <c r="B9550" s="774" t="s">
        <v>9297</v>
      </c>
      <c r="C9550" s="774" t="s">
        <v>7728</v>
      </c>
      <c r="D9550" s="774" t="s">
        <v>7723</v>
      </c>
      <c r="E9550" s="717">
        <v>60.32</v>
      </c>
    </row>
    <row r="9551" spans="1:5">
      <c r="A9551" s="774">
        <v>3467</v>
      </c>
      <c r="B9551" s="774" t="s">
        <v>9298</v>
      </c>
      <c r="C9551" s="774" t="s">
        <v>7728</v>
      </c>
      <c r="D9551" s="774" t="s">
        <v>7723</v>
      </c>
      <c r="E9551" s="717">
        <v>34.06</v>
      </c>
    </row>
    <row r="9552" spans="1:5">
      <c r="A9552" s="774">
        <v>3462</v>
      </c>
      <c r="B9552" s="774" t="s">
        <v>9299</v>
      </c>
      <c r="C9552" s="774" t="s">
        <v>7728</v>
      </c>
      <c r="D9552" s="774" t="s">
        <v>7723</v>
      </c>
      <c r="E9552" s="717">
        <v>6.52</v>
      </c>
    </row>
    <row r="9553" spans="1:5">
      <c r="A9553" s="774">
        <v>3446</v>
      </c>
      <c r="B9553" s="774" t="s">
        <v>9300</v>
      </c>
      <c r="C9553" s="774" t="s">
        <v>7728</v>
      </c>
      <c r="D9553" s="774" t="s">
        <v>7723</v>
      </c>
      <c r="E9553" s="717">
        <v>20.079999999999998</v>
      </c>
    </row>
    <row r="9554" spans="1:5">
      <c r="A9554" s="774">
        <v>3445</v>
      </c>
      <c r="B9554" s="774" t="s">
        <v>9301</v>
      </c>
      <c r="C9554" s="774" t="s">
        <v>7728</v>
      </c>
      <c r="D9554" s="774" t="s">
        <v>7723</v>
      </c>
      <c r="E9554" s="717">
        <v>16.39</v>
      </c>
    </row>
    <row r="9555" spans="1:5">
      <c r="A9555" s="774">
        <v>3441</v>
      </c>
      <c r="B9555" s="774" t="s">
        <v>9302</v>
      </c>
      <c r="C9555" s="774" t="s">
        <v>7728</v>
      </c>
      <c r="D9555" s="774" t="s">
        <v>7723</v>
      </c>
      <c r="E9555" s="717">
        <v>4.62</v>
      </c>
    </row>
    <row r="9556" spans="1:5">
      <c r="A9556" s="774">
        <v>3444</v>
      </c>
      <c r="B9556" s="774" t="s">
        <v>9303</v>
      </c>
      <c r="C9556" s="774" t="s">
        <v>7728</v>
      </c>
      <c r="D9556" s="774" t="s">
        <v>7723</v>
      </c>
      <c r="E9556" s="717">
        <v>10.09</v>
      </c>
    </row>
    <row r="9557" spans="1:5">
      <c r="A9557" s="774">
        <v>12402</v>
      </c>
      <c r="B9557" s="774" t="s">
        <v>9304</v>
      </c>
      <c r="C9557" s="774" t="s">
        <v>7728</v>
      </c>
      <c r="D9557" s="774" t="s">
        <v>7723</v>
      </c>
      <c r="E9557" s="717">
        <v>56.45</v>
      </c>
    </row>
    <row r="9558" spans="1:5">
      <c r="A9558" s="774">
        <v>3447</v>
      </c>
      <c r="B9558" s="774" t="s">
        <v>9305</v>
      </c>
      <c r="C9558" s="774" t="s">
        <v>7728</v>
      </c>
      <c r="D9558" s="774" t="s">
        <v>7723</v>
      </c>
      <c r="E9558" s="717">
        <v>29.2</v>
      </c>
    </row>
    <row r="9559" spans="1:5">
      <c r="A9559" s="774">
        <v>3442</v>
      </c>
      <c r="B9559" s="774" t="s">
        <v>9306</v>
      </c>
      <c r="C9559" s="774" t="s">
        <v>7728</v>
      </c>
      <c r="D9559" s="774" t="s">
        <v>7723</v>
      </c>
      <c r="E9559" s="717">
        <v>6.92</v>
      </c>
    </row>
    <row r="9560" spans="1:5">
      <c r="A9560" s="774">
        <v>3448</v>
      </c>
      <c r="B9560" s="774" t="s">
        <v>9307</v>
      </c>
      <c r="C9560" s="774" t="s">
        <v>7728</v>
      </c>
      <c r="D9560" s="774" t="s">
        <v>7723</v>
      </c>
      <c r="E9560" s="717">
        <v>82.53</v>
      </c>
    </row>
    <row r="9561" spans="1:5">
      <c r="A9561" s="774">
        <v>3449</v>
      </c>
      <c r="B9561" s="774" t="s">
        <v>9308</v>
      </c>
      <c r="C9561" s="774" t="s">
        <v>7728</v>
      </c>
      <c r="D9561" s="774" t="s">
        <v>7723</v>
      </c>
      <c r="E9561" s="717">
        <v>144.61000000000001</v>
      </c>
    </row>
    <row r="9562" spans="1:5">
      <c r="A9562" s="774">
        <v>37438</v>
      </c>
      <c r="B9562" s="774" t="s">
        <v>9309</v>
      </c>
      <c r="C9562" s="774" t="s">
        <v>7728</v>
      </c>
      <c r="D9562" s="774" t="s">
        <v>7737</v>
      </c>
      <c r="E9562" s="717">
        <v>181.32</v>
      </c>
    </row>
    <row r="9563" spans="1:5">
      <c r="A9563" s="774">
        <v>37439</v>
      </c>
      <c r="B9563" s="774" t="s">
        <v>9310</v>
      </c>
      <c r="C9563" s="774" t="s">
        <v>7728</v>
      </c>
      <c r="D9563" s="774" t="s">
        <v>7737</v>
      </c>
      <c r="E9563" s="718">
        <v>1185.46</v>
      </c>
    </row>
    <row r="9564" spans="1:5">
      <c r="A9564" s="774">
        <v>37435</v>
      </c>
      <c r="B9564" s="774" t="s">
        <v>9311</v>
      </c>
      <c r="C9564" s="774" t="s">
        <v>7728</v>
      </c>
      <c r="D9564" s="774" t="s">
        <v>7737</v>
      </c>
      <c r="E9564" s="717">
        <v>21.31</v>
      </c>
    </row>
    <row r="9565" spans="1:5">
      <c r="A9565" s="774">
        <v>37436</v>
      </c>
      <c r="B9565" s="774" t="s">
        <v>9312</v>
      </c>
      <c r="C9565" s="774" t="s">
        <v>7728</v>
      </c>
      <c r="D9565" s="774" t="s">
        <v>7737</v>
      </c>
      <c r="E9565" s="717">
        <v>25.14</v>
      </c>
    </row>
    <row r="9566" spans="1:5">
      <c r="A9566" s="774">
        <v>37437</v>
      </c>
      <c r="B9566" s="774" t="s">
        <v>9313</v>
      </c>
      <c r="C9566" s="774" t="s">
        <v>7728</v>
      </c>
      <c r="D9566" s="774" t="s">
        <v>7737</v>
      </c>
      <c r="E9566" s="717">
        <v>36.369999999999997</v>
      </c>
    </row>
    <row r="9567" spans="1:5">
      <c r="A9567" s="774">
        <v>3473</v>
      </c>
      <c r="B9567" s="774" t="s">
        <v>9314</v>
      </c>
      <c r="C9567" s="774" t="s">
        <v>7728</v>
      </c>
      <c r="D9567" s="774" t="s">
        <v>7723</v>
      </c>
      <c r="E9567" s="717">
        <v>22.7</v>
      </c>
    </row>
    <row r="9568" spans="1:5">
      <c r="A9568" s="774">
        <v>3474</v>
      </c>
      <c r="B9568" s="774" t="s">
        <v>9315</v>
      </c>
      <c r="C9568" s="774" t="s">
        <v>7728</v>
      </c>
      <c r="D9568" s="774" t="s">
        <v>7723</v>
      </c>
      <c r="E9568" s="717">
        <v>18.71</v>
      </c>
    </row>
    <row r="9569" spans="1:5">
      <c r="A9569" s="774">
        <v>3450</v>
      </c>
      <c r="B9569" s="774" t="s">
        <v>9316</v>
      </c>
      <c r="C9569" s="774" t="s">
        <v>7728</v>
      </c>
      <c r="D9569" s="774" t="s">
        <v>7723</v>
      </c>
      <c r="E9569" s="717">
        <v>5.42</v>
      </c>
    </row>
    <row r="9570" spans="1:5">
      <c r="A9570" s="774">
        <v>3443</v>
      </c>
      <c r="B9570" s="774" t="s">
        <v>9317</v>
      </c>
      <c r="C9570" s="774" t="s">
        <v>7728</v>
      </c>
      <c r="D9570" s="774" t="s">
        <v>7723</v>
      </c>
      <c r="E9570" s="717">
        <v>11.64</v>
      </c>
    </row>
    <row r="9571" spans="1:5">
      <c r="A9571" s="774">
        <v>3453</v>
      </c>
      <c r="B9571" s="774" t="s">
        <v>9318</v>
      </c>
      <c r="C9571" s="774" t="s">
        <v>7728</v>
      </c>
      <c r="D9571" s="774" t="s">
        <v>7723</v>
      </c>
      <c r="E9571" s="717">
        <v>66.27</v>
      </c>
    </row>
    <row r="9572" spans="1:5">
      <c r="A9572" s="774">
        <v>3452</v>
      </c>
      <c r="B9572" s="774" t="s">
        <v>9319</v>
      </c>
      <c r="C9572" s="774" t="s">
        <v>7728</v>
      </c>
      <c r="D9572" s="774" t="s">
        <v>7723</v>
      </c>
      <c r="E9572" s="717">
        <v>32.71</v>
      </c>
    </row>
    <row r="9573" spans="1:5">
      <c r="A9573" s="774">
        <v>3451</v>
      </c>
      <c r="B9573" s="774" t="s">
        <v>9320</v>
      </c>
      <c r="C9573" s="774" t="s">
        <v>7728</v>
      </c>
      <c r="D9573" s="774" t="s">
        <v>7723</v>
      </c>
      <c r="E9573" s="717">
        <v>6.49</v>
      </c>
    </row>
    <row r="9574" spans="1:5">
      <c r="A9574" s="774">
        <v>3454</v>
      </c>
      <c r="B9574" s="774" t="s">
        <v>9321</v>
      </c>
      <c r="C9574" s="774" t="s">
        <v>7728</v>
      </c>
      <c r="D9574" s="774" t="s">
        <v>7723</v>
      </c>
      <c r="E9574" s="717">
        <v>100.8</v>
      </c>
    </row>
    <row r="9575" spans="1:5">
      <c r="A9575" s="774">
        <v>3458</v>
      </c>
      <c r="B9575" s="774" t="s">
        <v>9322</v>
      </c>
      <c r="C9575" s="774" t="s">
        <v>7728</v>
      </c>
      <c r="D9575" s="774" t="s">
        <v>7723</v>
      </c>
      <c r="E9575" s="717">
        <v>18.2</v>
      </c>
    </row>
    <row r="9576" spans="1:5">
      <c r="A9576" s="774">
        <v>3457</v>
      </c>
      <c r="B9576" s="774" t="s">
        <v>9323</v>
      </c>
      <c r="C9576" s="774" t="s">
        <v>7728</v>
      </c>
      <c r="D9576" s="774" t="s">
        <v>7723</v>
      </c>
      <c r="E9576" s="717">
        <v>13.66</v>
      </c>
    </row>
    <row r="9577" spans="1:5">
      <c r="A9577" s="774">
        <v>3455</v>
      </c>
      <c r="B9577" s="774" t="s">
        <v>9324</v>
      </c>
      <c r="C9577" s="774" t="s">
        <v>7728</v>
      </c>
      <c r="D9577" s="774" t="s">
        <v>7723</v>
      </c>
      <c r="E9577" s="717">
        <v>3.88</v>
      </c>
    </row>
    <row r="9578" spans="1:5">
      <c r="A9578" s="774">
        <v>3472</v>
      </c>
      <c r="B9578" s="774" t="s">
        <v>9325</v>
      </c>
      <c r="C9578" s="774" t="s">
        <v>7728</v>
      </c>
      <c r="D9578" s="774" t="s">
        <v>7723</v>
      </c>
      <c r="E9578" s="717">
        <v>8.7100000000000009</v>
      </c>
    </row>
    <row r="9579" spans="1:5">
      <c r="A9579" s="774">
        <v>3470</v>
      </c>
      <c r="B9579" s="774" t="s">
        <v>9326</v>
      </c>
      <c r="C9579" s="774" t="s">
        <v>7728</v>
      </c>
      <c r="D9579" s="774" t="s">
        <v>7723</v>
      </c>
      <c r="E9579" s="717">
        <v>50.82</v>
      </c>
    </row>
    <row r="9580" spans="1:5">
      <c r="A9580" s="774">
        <v>3471</v>
      </c>
      <c r="B9580" s="774" t="s">
        <v>9327</v>
      </c>
      <c r="C9580" s="774" t="s">
        <v>7728</v>
      </c>
      <c r="D9580" s="774" t="s">
        <v>7723</v>
      </c>
      <c r="E9580" s="717">
        <v>27.92</v>
      </c>
    </row>
    <row r="9581" spans="1:5">
      <c r="A9581" s="774">
        <v>3456</v>
      </c>
      <c r="B9581" s="774" t="s">
        <v>9328</v>
      </c>
      <c r="C9581" s="774" t="s">
        <v>7728</v>
      </c>
      <c r="D9581" s="774" t="s">
        <v>7723</v>
      </c>
      <c r="E9581" s="717">
        <v>5.8</v>
      </c>
    </row>
    <row r="9582" spans="1:5">
      <c r="A9582" s="774">
        <v>3459</v>
      </c>
      <c r="B9582" s="774" t="s">
        <v>9329</v>
      </c>
      <c r="C9582" s="774" t="s">
        <v>7728</v>
      </c>
      <c r="D9582" s="774" t="s">
        <v>7723</v>
      </c>
      <c r="E9582" s="717">
        <v>71.680000000000007</v>
      </c>
    </row>
    <row r="9583" spans="1:5">
      <c r="A9583" s="774">
        <v>3469</v>
      </c>
      <c r="B9583" s="774" t="s">
        <v>9330</v>
      </c>
      <c r="C9583" s="774" t="s">
        <v>7728</v>
      </c>
      <c r="D9583" s="774" t="s">
        <v>7723</v>
      </c>
      <c r="E9583" s="717">
        <v>136.32</v>
      </c>
    </row>
    <row r="9584" spans="1:5">
      <c r="A9584" s="774">
        <v>3460</v>
      </c>
      <c r="B9584" s="774" t="s">
        <v>9331</v>
      </c>
      <c r="C9584" s="774" t="s">
        <v>7728</v>
      </c>
      <c r="D9584" s="774" t="s">
        <v>7723</v>
      </c>
      <c r="E9584" s="717">
        <v>198.91</v>
      </c>
    </row>
    <row r="9585" spans="1:5">
      <c r="A9585" s="774">
        <v>3461</v>
      </c>
      <c r="B9585" s="774" t="s">
        <v>9332</v>
      </c>
      <c r="C9585" s="774" t="s">
        <v>7728</v>
      </c>
      <c r="D9585" s="774" t="s">
        <v>7723</v>
      </c>
      <c r="E9585" s="717">
        <v>508.42</v>
      </c>
    </row>
    <row r="9586" spans="1:5">
      <c r="A9586" s="774">
        <v>37433</v>
      </c>
      <c r="B9586" s="774" t="s">
        <v>9333</v>
      </c>
      <c r="C9586" s="774" t="s">
        <v>7728</v>
      </c>
      <c r="D9586" s="774" t="s">
        <v>7737</v>
      </c>
      <c r="E9586" s="717">
        <v>181.32</v>
      </c>
    </row>
    <row r="9587" spans="1:5">
      <c r="A9587" s="774">
        <v>37430</v>
      </c>
      <c r="B9587" s="774" t="s">
        <v>9334</v>
      </c>
      <c r="C9587" s="774" t="s">
        <v>7728</v>
      </c>
      <c r="D9587" s="774" t="s">
        <v>7737</v>
      </c>
      <c r="E9587" s="717">
        <v>22.72</v>
      </c>
    </row>
    <row r="9588" spans="1:5">
      <c r="A9588" s="774">
        <v>37434</v>
      </c>
      <c r="B9588" s="774" t="s">
        <v>9335</v>
      </c>
      <c r="C9588" s="774" t="s">
        <v>7728</v>
      </c>
      <c r="D9588" s="774" t="s">
        <v>7737</v>
      </c>
      <c r="E9588" s="718">
        <v>1690.63</v>
      </c>
    </row>
    <row r="9589" spans="1:5">
      <c r="A9589" s="774">
        <v>37431</v>
      </c>
      <c r="B9589" s="774" t="s">
        <v>9336</v>
      </c>
      <c r="C9589" s="774" t="s">
        <v>7728</v>
      </c>
      <c r="D9589" s="774" t="s">
        <v>7737</v>
      </c>
      <c r="E9589" s="717">
        <v>30.82</v>
      </c>
    </row>
    <row r="9590" spans="1:5">
      <c r="A9590" s="774">
        <v>37432</v>
      </c>
      <c r="B9590" s="774" t="s">
        <v>9337</v>
      </c>
      <c r="C9590" s="774" t="s">
        <v>7728</v>
      </c>
      <c r="D9590" s="774" t="s">
        <v>7737</v>
      </c>
      <c r="E9590" s="717">
        <v>56.85</v>
      </c>
    </row>
    <row r="9591" spans="1:5">
      <c r="A9591" s="774">
        <v>37413</v>
      </c>
      <c r="B9591" s="774" t="s">
        <v>9338</v>
      </c>
      <c r="C9591" s="774" t="s">
        <v>7728</v>
      </c>
      <c r="D9591" s="774" t="s">
        <v>7737</v>
      </c>
      <c r="E9591" s="717">
        <v>3.46</v>
      </c>
    </row>
    <row r="9592" spans="1:5">
      <c r="A9592" s="774">
        <v>37414</v>
      </c>
      <c r="B9592" s="774" t="s">
        <v>9339</v>
      </c>
      <c r="C9592" s="774" t="s">
        <v>7728</v>
      </c>
      <c r="D9592" s="774" t="s">
        <v>7737</v>
      </c>
      <c r="E9592" s="717">
        <v>3.93</v>
      </c>
    </row>
    <row r="9593" spans="1:5">
      <c r="A9593" s="774">
        <v>37415</v>
      </c>
      <c r="B9593" s="774" t="s">
        <v>9340</v>
      </c>
      <c r="C9593" s="774" t="s">
        <v>7728</v>
      </c>
      <c r="D9593" s="774" t="s">
        <v>7737</v>
      </c>
      <c r="E9593" s="717">
        <v>7.15</v>
      </c>
    </row>
    <row r="9594" spans="1:5">
      <c r="A9594" s="774">
        <v>37416</v>
      </c>
      <c r="B9594" s="774" t="s">
        <v>9341</v>
      </c>
      <c r="C9594" s="774" t="s">
        <v>7728</v>
      </c>
      <c r="D9594" s="774" t="s">
        <v>7737</v>
      </c>
      <c r="E9594" s="717">
        <v>3.24</v>
      </c>
    </row>
    <row r="9595" spans="1:5">
      <c r="A9595" s="774">
        <v>37417</v>
      </c>
      <c r="B9595" s="774" t="s">
        <v>9342</v>
      </c>
      <c r="C9595" s="774" t="s">
        <v>7728</v>
      </c>
      <c r="D9595" s="774" t="s">
        <v>7737</v>
      </c>
      <c r="E9595" s="717">
        <v>4.66</v>
      </c>
    </row>
    <row r="9596" spans="1:5">
      <c r="A9596" s="774">
        <v>43590</v>
      </c>
      <c r="B9596" s="774" t="s">
        <v>9343</v>
      </c>
      <c r="C9596" s="774" t="s">
        <v>7728</v>
      </c>
      <c r="D9596" s="774" t="s">
        <v>7723</v>
      </c>
      <c r="E9596" s="717">
        <v>117.9</v>
      </c>
    </row>
    <row r="9597" spans="1:5">
      <c r="A9597" s="774">
        <v>43589</v>
      </c>
      <c r="B9597" s="774" t="s">
        <v>9344</v>
      </c>
      <c r="C9597" s="774" t="s">
        <v>7728</v>
      </c>
      <c r="D9597" s="774" t="s">
        <v>7723</v>
      </c>
      <c r="E9597" s="717">
        <v>21.33</v>
      </c>
    </row>
    <row r="9598" spans="1:5">
      <c r="A9598" s="774">
        <v>34519</v>
      </c>
      <c r="B9598" s="774" t="s">
        <v>9345</v>
      </c>
      <c r="C9598" s="774" t="s">
        <v>7728</v>
      </c>
      <c r="D9598" s="774" t="s">
        <v>7737</v>
      </c>
      <c r="E9598" s="717">
        <v>80.73</v>
      </c>
    </row>
    <row r="9599" spans="1:5">
      <c r="A9599" s="774">
        <v>1649</v>
      </c>
      <c r="B9599" s="774" t="s">
        <v>9346</v>
      </c>
      <c r="C9599" s="774" t="s">
        <v>7728</v>
      </c>
      <c r="D9599" s="774" t="s">
        <v>7723</v>
      </c>
      <c r="E9599" s="717">
        <v>42.92</v>
      </c>
    </row>
    <row r="9600" spans="1:5">
      <c r="A9600" s="774">
        <v>1653</v>
      </c>
      <c r="B9600" s="774" t="s">
        <v>9347</v>
      </c>
      <c r="C9600" s="774" t="s">
        <v>7728</v>
      </c>
      <c r="D9600" s="774" t="s">
        <v>7723</v>
      </c>
      <c r="E9600" s="717">
        <v>33.619999999999997</v>
      </c>
    </row>
    <row r="9601" spans="1:5">
      <c r="A9601" s="774">
        <v>1647</v>
      </c>
      <c r="B9601" s="774" t="s">
        <v>9348</v>
      </c>
      <c r="C9601" s="774" t="s">
        <v>7728</v>
      </c>
      <c r="D9601" s="774" t="s">
        <v>7723</v>
      </c>
      <c r="E9601" s="717">
        <v>12.04</v>
      </c>
    </row>
    <row r="9602" spans="1:5">
      <c r="A9602" s="774">
        <v>1648</v>
      </c>
      <c r="B9602" s="774" t="s">
        <v>9349</v>
      </c>
      <c r="C9602" s="774" t="s">
        <v>7728</v>
      </c>
      <c r="D9602" s="774" t="s">
        <v>7723</v>
      </c>
      <c r="E9602" s="717">
        <v>23.11</v>
      </c>
    </row>
    <row r="9603" spans="1:5">
      <c r="A9603" s="774">
        <v>1651</v>
      </c>
      <c r="B9603" s="774" t="s">
        <v>9350</v>
      </c>
      <c r="C9603" s="774" t="s">
        <v>7728</v>
      </c>
      <c r="D9603" s="774" t="s">
        <v>7723</v>
      </c>
      <c r="E9603" s="717">
        <v>107.24</v>
      </c>
    </row>
    <row r="9604" spans="1:5">
      <c r="A9604" s="774">
        <v>1650</v>
      </c>
      <c r="B9604" s="774" t="s">
        <v>9351</v>
      </c>
      <c r="C9604" s="774" t="s">
        <v>7728</v>
      </c>
      <c r="D9604" s="774" t="s">
        <v>7723</v>
      </c>
      <c r="E9604" s="717">
        <v>59.27</v>
      </c>
    </row>
    <row r="9605" spans="1:5">
      <c r="A9605" s="774">
        <v>1654</v>
      </c>
      <c r="B9605" s="774" t="s">
        <v>9352</v>
      </c>
      <c r="C9605" s="774" t="s">
        <v>7728</v>
      </c>
      <c r="D9605" s="774" t="s">
        <v>7723</v>
      </c>
      <c r="E9605" s="717">
        <v>16.52</v>
      </c>
    </row>
    <row r="9606" spans="1:5">
      <c r="A9606" s="774">
        <v>1652</v>
      </c>
      <c r="B9606" s="774" t="s">
        <v>9353</v>
      </c>
      <c r="C9606" s="774" t="s">
        <v>7728</v>
      </c>
      <c r="D9606" s="774" t="s">
        <v>7723</v>
      </c>
      <c r="E9606" s="717">
        <v>153.91</v>
      </c>
    </row>
    <row r="9607" spans="1:5">
      <c r="A9607" s="774">
        <v>10510</v>
      </c>
      <c r="B9607" s="774" t="s">
        <v>9354</v>
      </c>
      <c r="C9607" s="774" t="s">
        <v>7728</v>
      </c>
      <c r="D9607" s="774" t="s">
        <v>7737</v>
      </c>
      <c r="E9607" s="717">
        <v>97.05</v>
      </c>
    </row>
    <row r="9608" spans="1:5">
      <c r="A9608" s="774">
        <v>1747</v>
      </c>
      <c r="B9608" s="774" t="s">
        <v>9355</v>
      </c>
      <c r="C9608" s="774" t="s">
        <v>7728</v>
      </c>
      <c r="D9608" s="774" t="s">
        <v>7723</v>
      </c>
      <c r="E9608" s="717">
        <v>143.58000000000001</v>
      </c>
    </row>
    <row r="9609" spans="1:5">
      <c r="A9609" s="774">
        <v>1744</v>
      </c>
      <c r="B9609" s="774" t="s">
        <v>9356</v>
      </c>
      <c r="C9609" s="774" t="s">
        <v>7728</v>
      </c>
      <c r="D9609" s="774" t="s">
        <v>7723</v>
      </c>
      <c r="E9609" s="717">
        <v>99.45</v>
      </c>
    </row>
    <row r="9610" spans="1:5">
      <c r="A9610" s="774">
        <v>1743</v>
      </c>
      <c r="B9610" s="774" t="s">
        <v>9357</v>
      </c>
      <c r="C9610" s="774" t="s">
        <v>7728</v>
      </c>
      <c r="D9610" s="774" t="s">
        <v>7723</v>
      </c>
      <c r="E9610" s="717">
        <v>130.6</v>
      </c>
    </row>
    <row r="9611" spans="1:5">
      <c r="A9611" s="774">
        <v>39640</v>
      </c>
      <c r="B9611" s="774" t="s">
        <v>9358</v>
      </c>
      <c r="C9611" s="774" t="s">
        <v>7728</v>
      </c>
      <c r="D9611" s="774" t="s">
        <v>7723</v>
      </c>
      <c r="E9611" s="717">
        <v>7.16</v>
      </c>
    </row>
    <row r="9612" spans="1:5">
      <c r="A9612" s="774">
        <v>11013</v>
      </c>
      <c r="B9612" s="774" t="s">
        <v>9359</v>
      </c>
      <c r="C9612" s="774" t="s">
        <v>7728</v>
      </c>
      <c r="D9612" s="774" t="s">
        <v>7723</v>
      </c>
      <c r="E9612" s="717">
        <v>14.74</v>
      </c>
    </row>
    <row r="9613" spans="1:5">
      <c r="A9613" s="774">
        <v>11017</v>
      </c>
      <c r="B9613" s="774" t="s">
        <v>9360</v>
      </c>
      <c r="C9613" s="774" t="s">
        <v>7728</v>
      </c>
      <c r="D9613" s="774" t="s">
        <v>7723</v>
      </c>
      <c r="E9613" s="717">
        <v>6.29</v>
      </c>
    </row>
    <row r="9614" spans="1:5">
      <c r="A9614" s="774">
        <v>20236</v>
      </c>
      <c r="B9614" s="774" t="s">
        <v>9361</v>
      </c>
      <c r="C9614" s="774" t="s">
        <v>7728</v>
      </c>
      <c r="D9614" s="774" t="s">
        <v>7723</v>
      </c>
      <c r="E9614" s="717">
        <v>27.7</v>
      </c>
    </row>
    <row r="9615" spans="1:5">
      <c r="A9615" s="774">
        <v>7215</v>
      </c>
      <c r="B9615" s="774" t="s">
        <v>9362</v>
      </c>
      <c r="C9615" s="774" t="s">
        <v>7728</v>
      </c>
      <c r="D9615" s="774" t="s">
        <v>7723</v>
      </c>
      <c r="E9615" s="717">
        <v>23.71</v>
      </c>
    </row>
    <row r="9616" spans="1:5">
      <c r="A9616" s="774">
        <v>7216</v>
      </c>
      <c r="B9616" s="774" t="s">
        <v>9363</v>
      </c>
      <c r="C9616" s="774" t="s">
        <v>7728</v>
      </c>
      <c r="D9616" s="774" t="s">
        <v>7723</v>
      </c>
      <c r="E9616" s="717">
        <v>99.13</v>
      </c>
    </row>
    <row r="9617" spans="1:5">
      <c r="A9617" s="774">
        <v>20235</v>
      </c>
      <c r="B9617" s="774" t="s">
        <v>9364</v>
      </c>
      <c r="C9617" s="774" t="s">
        <v>7728</v>
      </c>
      <c r="D9617" s="774" t="s">
        <v>7723</v>
      </c>
      <c r="E9617" s="717">
        <v>50.12</v>
      </c>
    </row>
    <row r="9618" spans="1:5">
      <c r="A9618" s="774">
        <v>7181</v>
      </c>
      <c r="B9618" s="774" t="s">
        <v>9365</v>
      </c>
      <c r="C9618" s="774" t="s">
        <v>7728</v>
      </c>
      <c r="D9618" s="774" t="s">
        <v>7723</v>
      </c>
      <c r="E9618" s="717">
        <v>2.79</v>
      </c>
    </row>
    <row r="9619" spans="1:5">
      <c r="A9619" s="774">
        <v>40742</v>
      </c>
      <c r="B9619" s="774" t="s">
        <v>9366</v>
      </c>
      <c r="C9619" s="774" t="s">
        <v>7728</v>
      </c>
      <c r="D9619" s="774" t="s">
        <v>7723</v>
      </c>
      <c r="E9619" s="717">
        <v>7.78</v>
      </c>
    </row>
    <row r="9620" spans="1:5">
      <c r="A9620" s="774">
        <v>7214</v>
      </c>
      <c r="B9620" s="774" t="s">
        <v>9367</v>
      </c>
      <c r="C9620" s="774" t="s">
        <v>7728</v>
      </c>
      <c r="D9620" s="774" t="s">
        <v>7723</v>
      </c>
      <c r="E9620" s="717">
        <v>33.96</v>
      </c>
    </row>
    <row r="9621" spans="1:5">
      <c r="A9621" s="774">
        <v>7219</v>
      </c>
      <c r="B9621" s="774" t="s">
        <v>9368</v>
      </c>
      <c r="C9621" s="774" t="s">
        <v>7728</v>
      </c>
      <c r="D9621" s="774" t="s">
        <v>7723</v>
      </c>
      <c r="E9621" s="717">
        <v>35.15</v>
      </c>
    </row>
    <row r="9622" spans="1:5">
      <c r="A9622" s="774">
        <v>37972</v>
      </c>
      <c r="B9622" s="774" t="s">
        <v>9369</v>
      </c>
      <c r="C9622" s="774" t="s">
        <v>7728</v>
      </c>
      <c r="D9622" s="774" t="s">
        <v>7723</v>
      </c>
      <c r="E9622" s="717">
        <v>6.68</v>
      </c>
    </row>
    <row r="9623" spans="1:5">
      <c r="A9623" s="774">
        <v>37973</v>
      </c>
      <c r="B9623" s="774" t="s">
        <v>9370</v>
      </c>
      <c r="C9623" s="774" t="s">
        <v>7728</v>
      </c>
      <c r="D9623" s="774" t="s">
        <v>7723</v>
      </c>
      <c r="E9623" s="717">
        <v>10.7</v>
      </c>
    </row>
    <row r="9624" spans="1:5">
      <c r="A9624" s="774">
        <v>37971</v>
      </c>
      <c r="B9624" s="774" t="s">
        <v>9371</v>
      </c>
      <c r="C9624" s="774" t="s">
        <v>7728</v>
      </c>
      <c r="D9624" s="774" t="s">
        <v>7723</v>
      </c>
      <c r="E9624" s="717">
        <v>4.01</v>
      </c>
    </row>
    <row r="9625" spans="1:5">
      <c r="A9625" s="774">
        <v>20094</v>
      </c>
      <c r="B9625" s="774" t="s">
        <v>9372</v>
      </c>
      <c r="C9625" s="774" t="s">
        <v>7728</v>
      </c>
      <c r="D9625" s="774" t="s">
        <v>7737</v>
      </c>
      <c r="E9625" s="717">
        <v>21.91</v>
      </c>
    </row>
    <row r="9626" spans="1:5">
      <c r="A9626" s="774">
        <v>20095</v>
      </c>
      <c r="B9626" s="774" t="s">
        <v>9373</v>
      </c>
      <c r="C9626" s="774" t="s">
        <v>7728</v>
      </c>
      <c r="D9626" s="774" t="s">
        <v>7737</v>
      </c>
      <c r="E9626" s="717">
        <v>27.9</v>
      </c>
    </row>
    <row r="9627" spans="1:5">
      <c r="A9627" s="774">
        <v>1954</v>
      </c>
      <c r="B9627" s="774" t="s">
        <v>9374</v>
      </c>
      <c r="C9627" s="774" t="s">
        <v>7728</v>
      </c>
      <c r="D9627" s="774" t="s">
        <v>7723</v>
      </c>
      <c r="E9627" s="717">
        <v>143.22999999999999</v>
      </c>
    </row>
    <row r="9628" spans="1:5">
      <c r="A9628" s="774">
        <v>1926</v>
      </c>
      <c r="B9628" s="774" t="s">
        <v>9375</v>
      </c>
      <c r="C9628" s="774" t="s">
        <v>7728</v>
      </c>
      <c r="D9628" s="774" t="s">
        <v>7723</v>
      </c>
      <c r="E9628" s="717">
        <v>1.89</v>
      </c>
    </row>
    <row r="9629" spans="1:5">
      <c r="A9629" s="774">
        <v>1927</v>
      </c>
      <c r="B9629" s="774" t="s">
        <v>9376</v>
      </c>
      <c r="C9629" s="774" t="s">
        <v>7728</v>
      </c>
      <c r="D9629" s="774" t="s">
        <v>7723</v>
      </c>
      <c r="E9629" s="717">
        <v>2.4900000000000002</v>
      </c>
    </row>
    <row r="9630" spans="1:5">
      <c r="A9630" s="774">
        <v>1923</v>
      </c>
      <c r="B9630" s="774" t="s">
        <v>9377</v>
      </c>
      <c r="C9630" s="774" t="s">
        <v>7728</v>
      </c>
      <c r="D9630" s="774" t="s">
        <v>7723</v>
      </c>
      <c r="E9630" s="717">
        <v>4.08</v>
      </c>
    </row>
    <row r="9631" spans="1:5">
      <c r="A9631" s="774">
        <v>1929</v>
      </c>
      <c r="B9631" s="774" t="s">
        <v>9378</v>
      </c>
      <c r="C9631" s="774" t="s">
        <v>7728</v>
      </c>
      <c r="D9631" s="774" t="s">
        <v>7723</v>
      </c>
      <c r="E9631" s="717">
        <v>6.69</v>
      </c>
    </row>
    <row r="9632" spans="1:5">
      <c r="A9632" s="774">
        <v>1930</v>
      </c>
      <c r="B9632" s="774" t="s">
        <v>9379</v>
      </c>
      <c r="C9632" s="774" t="s">
        <v>7728</v>
      </c>
      <c r="D9632" s="774" t="s">
        <v>7723</v>
      </c>
      <c r="E9632" s="717">
        <v>12.97</v>
      </c>
    </row>
    <row r="9633" spans="1:5">
      <c r="A9633" s="774">
        <v>1924</v>
      </c>
      <c r="B9633" s="774" t="s">
        <v>9380</v>
      </c>
      <c r="C9633" s="774" t="s">
        <v>7728</v>
      </c>
      <c r="D9633" s="774" t="s">
        <v>7723</v>
      </c>
      <c r="E9633" s="717">
        <v>22.36</v>
      </c>
    </row>
    <row r="9634" spans="1:5">
      <c r="A9634" s="774">
        <v>1922</v>
      </c>
      <c r="B9634" s="774" t="s">
        <v>9381</v>
      </c>
      <c r="C9634" s="774" t="s">
        <v>7728</v>
      </c>
      <c r="D9634" s="774" t="s">
        <v>7723</v>
      </c>
      <c r="E9634" s="717">
        <v>33.21</v>
      </c>
    </row>
    <row r="9635" spans="1:5">
      <c r="A9635" s="774">
        <v>1953</v>
      </c>
      <c r="B9635" s="774" t="s">
        <v>9382</v>
      </c>
      <c r="C9635" s="774" t="s">
        <v>7728</v>
      </c>
      <c r="D9635" s="774" t="s">
        <v>7723</v>
      </c>
      <c r="E9635" s="717">
        <v>58.03</v>
      </c>
    </row>
    <row r="9636" spans="1:5">
      <c r="A9636" s="774">
        <v>1962</v>
      </c>
      <c r="B9636" s="774" t="s">
        <v>9383</v>
      </c>
      <c r="C9636" s="774" t="s">
        <v>7728</v>
      </c>
      <c r="D9636" s="774" t="s">
        <v>7723</v>
      </c>
      <c r="E9636" s="717">
        <v>189.86</v>
      </c>
    </row>
    <row r="9637" spans="1:5">
      <c r="A9637" s="774">
        <v>1955</v>
      </c>
      <c r="B9637" s="774" t="s">
        <v>9384</v>
      </c>
      <c r="C9637" s="774" t="s">
        <v>7728</v>
      </c>
      <c r="D9637" s="774" t="s">
        <v>7723</v>
      </c>
      <c r="E9637" s="717">
        <v>2.5099999999999998</v>
      </c>
    </row>
    <row r="9638" spans="1:5">
      <c r="A9638" s="774">
        <v>1956</v>
      </c>
      <c r="B9638" s="774" t="s">
        <v>9385</v>
      </c>
      <c r="C9638" s="774" t="s">
        <v>7728</v>
      </c>
      <c r="D9638" s="774" t="s">
        <v>7723</v>
      </c>
      <c r="E9638" s="717">
        <v>3.23</v>
      </c>
    </row>
    <row r="9639" spans="1:5">
      <c r="A9639" s="774">
        <v>1957</v>
      </c>
      <c r="B9639" s="774" t="s">
        <v>9386</v>
      </c>
      <c r="C9639" s="774" t="s">
        <v>7728</v>
      </c>
      <c r="D9639" s="774" t="s">
        <v>7723</v>
      </c>
      <c r="E9639" s="717">
        <v>7.36</v>
      </c>
    </row>
    <row r="9640" spans="1:5">
      <c r="A9640" s="774">
        <v>1958</v>
      </c>
      <c r="B9640" s="774" t="s">
        <v>9387</v>
      </c>
      <c r="C9640" s="774" t="s">
        <v>7728</v>
      </c>
      <c r="D9640" s="774" t="s">
        <v>7723</v>
      </c>
      <c r="E9640" s="717">
        <v>13.06</v>
      </c>
    </row>
    <row r="9641" spans="1:5">
      <c r="A9641" s="774">
        <v>1959</v>
      </c>
      <c r="B9641" s="774" t="s">
        <v>9388</v>
      </c>
      <c r="C9641" s="774" t="s">
        <v>7728</v>
      </c>
      <c r="D9641" s="774" t="s">
        <v>7723</v>
      </c>
      <c r="E9641" s="717">
        <v>15.92</v>
      </c>
    </row>
    <row r="9642" spans="1:5">
      <c r="A9642" s="774">
        <v>1925</v>
      </c>
      <c r="B9642" s="774" t="s">
        <v>9389</v>
      </c>
      <c r="C9642" s="774" t="s">
        <v>7728</v>
      </c>
      <c r="D9642" s="774" t="s">
        <v>7723</v>
      </c>
      <c r="E9642" s="717">
        <v>39.369999999999997</v>
      </c>
    </row>
    <row r="9643" spans="1:5">
      <c r="A9643" s="774">
        <v>1960</v>
      </c>
      <c r="B9643" s="774" t="s">
        <v>9390</v>
      </c>
      <c r="C9643" s="774" t="s">
        <v>7728</v>
      </c>
      <c r="D9643" s="774" t="s">
        <v>7723</v>
      </c>
      <c r="E9643" s="717">
        <v>55.97</v>
      </c>
    </row>
    <row r="9644" spans="1:5">
      <c r="A9644" s="774">
        <v>1961</v>
      </c>
      <c r="B9644" s="774" t="s">
        <v>9391</v>
      </c>
      <c r="C9644" s="774" t="s">
        <v>7728</v>
      </c>
      <c r="D9644" s="774" t="s">
        <v>7723</v>
      </c>
      <c r="E9644" s="717">
        <v>80.42</v>
      </c>
    </row>
    <row r="9645" spans="1:5">
      <c r="A9645" s="774">
        <v>38426</v>
      </c>
      <c r="B9645" s="774" t="s">
        <v>9392</v>
      </c>
      <c r="C9645" s="774" t="s">
        <v>7728</v>
      </c>
      <c r="D9645" s="774" t="s">
        <v>7723</v>
      </c>
      <c r="E9645" s="717">
        <v>24.16</v>
      </c>
    </row>
    <row r="9646" spans="1:5">
      <c r="A9646" s="774">
        <v>38423</v>
      </c>
      <c r="B9646" s="774" t="s">
        <v>9393</v>
      </c>
      <c r="C9646" s="774" t="s">
        <v>7728</v>
      </c>
      <c r="D9646" s="774" t="s">
        <v>7723</v>
      </c>
      <c r="E9646" s="717">
        <v>54.8</v>
      </c>
    </row>
    <row r="9647" spans="1:5">
      <c r="A9647" s="774">
        <v>38421</v>
      </c>
      <c r="B9647" s="774" t="s">
        <v>9394</v>
      </c>
      <c r="C9647" s="774" t="s">
        <v>7728</v>
      </c>
      <c r="D9647" s="774" t="s">
        <v>7723</v>
      </c>
      <c r="E9647" s="717">
        <v>25.87</v>
      </c>
    </row>
    <row r="9648" spans="1:5">
      <c r="A9648" s="774">
        <v>38422</v>
      </c>
      <c r="B9648" s="774" t="s">
        <v>9395</v>
      </c>
      <c r="C9648" s="774" t="s">
        <v>7728</v>
      </c>
      <c r="D9648" s="774" t="s">
        <v>7723</v>
      </c>
      <c r="E9648" s="717">
        <v>37.82</v>
      </c>
    </row>
    <row r="9649" spans="1:5">
      <c r="A9649" s="774">
        <v>39866</v>
      </c>
      <c r="B9649" s="774" t="s">
        <v>9396</v>
      </c>
      <c r="C9649" s="774" t="s">
        <v>7728</v>
      </c>
      <c r="D9649" s="774" t="s">
        <v>7737</v>
      </c>
      <c r="E9649" s="717">
        <v>12.8</v>
      </c>
    </row>
    <row r="9650" spans="1:5">
      <c r="A9650" s="774">
        <v>39867</v>
      </c>
      <c r="B9650" s="774" t="s">
        <v>9397</v>
      </c>
      <c r="C9650" s="774" t="s">
        <v>7728</v>
      </c>
      <c r="D9650" s="774" t="s">
        <v>7737</v>
      </c>
      <c r="E9650" s="717">
        <v>28.47</v>
      </c>
    </row>
    <row r="9651" spans="1:5">
      <c r="A9651" s="774">
        <v>39868</v>
      </c>
      <c r="B9651" s="774" t="s">
        <v>9398</v>
      </c>
      <c r="C9651" s="774" t="s">
        <v>7728</v>
      </c>
      <c r="D9651" s="774" t="s">
        <v>7737</v>
      </c>
      <c r="E9651" s="717">
        <v>51.28</v>
      </c>
    </row>
    <row r="9652" spans="1:5">
      <c r="A9652" s="774">
        <v>37999</v>
      </c>
      <c r="B9652" s="774" t="s">
        <v>9399</v>
      </c>
      <c r="C9652" s="774" t="s">
        <v>7728</v>
      </c>
      <c r="D9652" s="774" t="s">
        <v>7723</v>
      </c>
      <c r="E9652" s="717">
        <v>6.41</v>
      </c>
    </row>
    <row r="9653" spans="1:5">
      <c r="A9653" s="774">
        <v>38000</v>
      </c>
      <c r="B9653" s="774" t="s">
        <v>9400</v>
      </c>
      <c r="C9653" s="774" t="s">
        <v>7728</v>
      </c>
      <c r="D9653" s="774" t="s">
        <v>7723</v>
      </c>
      <c r="E9653" s="717">
        <v>8.48</v>
      </c>
    </row>
    <row r="9654" spans="1:5">
      <c r="A9654" s="774">
        <v>38129</v>
      </c>
      <c r="B9654" s="774" t="s">
        <v>9401</v>
      </c>
      <c r="C9654" s="774" t="s">
        <v>7728</v>
      </c>
      <c r="D9654" s="774" t="s">
        <v>7723</v>
      </c>
      <c r="E9654" s="717">
        <v>4.3499999999999996</v>
      </c>
    </row>
    <row r="9655" spans="1:5">
      <c r="A9655" s="774">
        <v>38025</v>
      </c>
      <c r="B9655" s="774" t="s">
        <v>9402</v>
      </c>
      <c r="C9655" s="774" t="s">
        <v>7728</v>
      </c>
      <c r="D9655" s="774" t="s">
        <v>7723</v>
      </c>
      <c r="E9655" s="717">
        <v>7.27</v>
      </c>
    </row>
    <row r="9656" spans="1:5">
      <c r="A9656" s="774">
        <v>38026</v>
      </c>
      <c r="B9656" s="774" t="s">
        <v>9403</v>
      </c>
      <c r="C9656" s="774" t="s">
        <v>7728</v>
      </c>
      <c r="D9656" s="774" t="s">
        <v>7723</v>
      </c>
      <c r="E9656" s="717">
        <v>19.46</v>
      </c>
    </row>
    <row r="9657" spans="1:5">
      <c r="A9657" s="774">
        <v>1858</v>
      </c>
      <c r="B9657" s="774" t="s">
        <v>9404</v>
      </c>
      <c r="C9657" s="774" t="s">
        <v>7728</v>
      </c>
      <c r="D9657" s="774" t="s">
        <v>7737</v>
      </c>
      <c r="E9657" s="717">
        <v>30.68</v>
      </c>
    </row>
    <row r="9658" spans="1:5">
      <c r="A9658" s="774">
        <v>1844</v>
      </c>
      <c r="B9658" s="774" t="s">
        <v>9405</v>
      </c>
      <c r="C9658" s="774" t="s">
        <v>7728</v>
      </c>
      <c r="D9658" s="774" t="s">
        <v>7737</v>
      </c>
      <c r="E9658" s="717">
        <v>113.12</v>
      </c>
    </row>
    <row r="9659" spans="1:5">
      <c r="A9659" s="774">
        <v>1863</v>
      </c>
      <c r="B9659" s="774" t="s">
        <v>9406</v>
      </c>
      <c r="C9659" s="774" t="s">
        <v>7728</v>
      </c>
      <c r="D9659" s="774" t="s">
        <v>7737</v>
      </c>
      <c r="E9659" s="717">
        <v>44.52</v>
      </c>
    </row>
    <row r="9660" spans="1:5">
      <c r="A9660" s="774">
        <v>1865</v>
      </c>
      <c r="B9660" s="774" t="s">
        <v>9407</v>
      </c>
      <c r="C9660" s="774" t="s">
        <v>7728</v>
      </c>
      <c r="D9660" s="774" t="s">
        <v>7737</v>
      </c>
      <c r="E9660" s="717">
        <v>162.43</v>
      </c>
    </row>
    <row r="9661" spans="1:5">
      <c r="A9661" s="774">
        <v>36355</v>
      </c>
      <c r="B9661" s="774" t="s">
        <v>9408</v>
      </c>
      <c r="C9661" s="774" t="s">
        <v>7728</v>
      </c>
      <c r="D9661" s="774" t="s">
        <v>7737</v>
      </c>
      <c r="E9661" s="717">
        <v>6.12</v>
      </c>
    </row>
    <row r="9662" spans="1:5">
      <c r="A9662" s="774">
        <v>36356</v>
      </c>
      <c r="B9662" s="774" t="s">
        <v>9409</v>
      </c>
      <c r="C9662" s="774" t="s">
        <v>7728</v>
      </c>
      <c r="D9662" s="774" t="s">
        <v>7737</v>
      </c>
      <c r="E9662" s="717">
        <v>10.29</v>
      </c>
    </row>
    <row r="9663" spans="1:5">
      <c r="A9663" s="774">
        <v>1932</v>
      </c>
      <c r="B9663" s="774" t="s">
        <v>9410</v>
      </c>
      <c r="C9663" s="774" t="s">
        <v>7728</v>
      </c>
      <c r="D9663" s="774" t="s">
        <v>7723</v>
      </c>
      <c r="E9663" s="717">
        <v>9.34</v>
      </c>
    </row>
    <row r="9664" spans="1:5">
      <c r="A9664" s="774">
        <v>1933</v>
      </c>
      <c r="B9664" s="774" t="s">
        <v>9411</v>
      </c>
      <c r="C9664" s="774" t="s">
        <v>7728</v>
      </c>
      <c r="D9664" s="774" t="s">
        <v>7723</v>
      </c>
      <c r="E9664" s="717">
        <v>4.1100000000000003</v>
      </c>
    </row>
    <row r="9665" spans="1:5">
      <c r="A9665" s="774">
        <v>1951</v>
      </c>
      <c r="B9665" s="774" t="s">
        <v>9412</v>
      </c>
      <c r="C9665" s="774" t="s">
        <v>7728</v>
      </c>
      <c r="D9665" s="774" t="s">
        <v>7723</v>
      </c>
      <c r="E9665" s="717">
        <v>18.260000000000002</v>
      </c>
    </row>
    <row r="9666" spans="1:5">
      <c r="A9666" s="774">
        <v>1966</v>
      </c>
      <c r="B9666" s="774" t="s">
        <v>9413</v>
      </c>
      <c r="C9666" s="774" t="s">
        <v>7728</v>
      </c>
      <c r="D9666" s="774" t="s">
        <v>7723</v>
      </c>
      <c r="E9666" s="717">
        <v>21.01</v>
      </c>
    </row>
    <row r="9667" spans="1:5">
      <c r="A9667" s="774">
        <v>1952</v>
      </c>
      <c r="B9667" s="774" t="s">
        <v>9414</v>
      </c>
      <c r="C9667" s="774" t="s">
        <v>7728</v>
      </c>
      <c r="D9667" s="774" t="s">
        <v>7723</v>
      </c>
      <c r="E9667" s="717">
        <v>78.900000000000006</v>
      </c>
    </row>
    <row r="9668" spans="1:5">
      <c r="A9668" s="774">
        <v>20104</v>
      </c>
      <c r="B9668" s="774" t="s">
        <v>9415</v>
      </c>
      <c r="C9668" s="774" t="s">
        <v>7728</v>
      </c>
      <c r="D9668" s="774" t="s">
        <v>7723</v>
      </c>
      <c r="E9668" s="717">
        <v>583.03</v>
      </c>
    </row>
    <row r="9669" spans="1:5">
      <c r="A9669" s="774">
        <v>20105</v>
      </c>
      <c r="B9669" s="774" t="s">
        <v>9416</v>
      </c>
      <c r="C9669" s="774" t="s">
        <v>7728</v>
      </c>
      <c r="D9669" s="774" t="s">
        <v>7723</v>
      </c>
      <c r="E9669" s="717">
        <v>908.12</v>
      </c>
    </row>
    <row r="9670" spans="1:5">
      <c r="A9670" s="774">
        <v>1965</v>
      </c>
      <c r="B9670" s="774" t="s">
        <v>9417</v>
      </c>
      <c r="C9670" s="774" t="s">
        <v>7728</v>
      </c>
      <c r="D9670" s="774" t="s">
        <v>7723</v>
      </c>
      <c r="E9670" s="717">
        <v>42.6</v>
      </c>
    </row>
    <row r="9671" spans="1:5">
      <c r="A9671" s="774">
        <v>10765</v>
      </c>
      <c r="B9671" s="774" t="s">
        <v>9418</v>
      </c>
      <c r="C9671" s="774" t="s">
        <v>7728</v>
      </c>
      <c r="D9671" s="774" t="s">
        <v>7723</v>
      </c>
      <c r="E9671" s="717">
        <v>10.76</v>
      </c>
    </row>
    <row r="9672" spans="1:5">
      <c r="A9672" s="774">
        <v>10767</v>
      </c>
      <c r="B9672" s="774" t="s">
        <v>9419</v>
      </c>
      <c r="C9672" s="774" t="s">
        <v>7728</v>
      </c>
      <c r="D9672" s="774" t="s">
        <v>7723</v>
      </c>
      <c r="E9672" s="717">
        <v>35.28</v>
      </c>
    </row>
    <row r="9673" spans="1:5">
      <c r="A9673" s="774">
        <v>1970</v>
      </c>
      <c r="B9673" s="774" t="s">
        <v>9420</v>
      </c>
      <c r="C9673" s="774" t="s">
        <v>7728</v>
      </c>
      <c r="D9673" s="774" t="s">
        <v>7723</v>
      </c>
      <c r="E9673" s="717">
        <v>44.21</v>
      </c>
    </row>
    <row r="9674" spans="1:5">
      <c r="A9674" s="774">
        <v>1967</v>
      </c>
      <c r="B9674" s="774" t="s">
        <v>9421</v>
      </c>
      <c r="C9674" s="774" t="s">
        <v>7728</v>
      </c>
      <c r="D9674" s="774" t="s">
        <v>7723</v>
      </c>
      <c r="E9674" s="717">
        <v>4.92</v>
      </c>
    </row>
    <row r="9675" spans="1:5">
      <c r="A9675" s="774">
        <v>1968</v>
      </c>
      <c r="B9675" s="774" t="s">
        <v>9422</v>
      </c>
      <c r="C9675" s="774" t="s">
        <v>7728</v>
      </c>
      <c r="D9675" s="774" t="s">
        <v>7723</v>
      </c>
      <c r="E9675" s="717">
        <v>10.31</v>
      </c>
    </row>
    <row r="9676" spans="1:5">
      <c r="A9676" s="774">
        <v>1969</v>
      </c>
      <c r="B9676" s="774" t="s">
        <v>9423</v>
      </c>
      <c r="C9676" s="774" t="s">
        <v>7728</v>
      </c>
      <c r="D9676" s="774" t="s">
        <v>7723</v>
      </c>
      <c r="E9676" s="717">
        <v>30.32</v>
      </c>
    </row>
    <row r="9677" spans="1:5">
      <c r="A9677" s="774">
        <v>1839</v>
      </c>
      <c r="B9677" s="774" t="s">
        <v>9424</v>
      </c>
      <c r="C9677" s="774" t="s">
        <v>7728</v>
      </c>
      <c r="D9677" s="774" t="s">
        <v>7737</v>
      </c>
      <c r="E9677" s="717">
        <v>127.25</v>
      </c>
    </row>
    <row r="9678" spans="1:5">
      <c r="A9678" s="774">
        <v>1835</v>
      </c>
      <c r="B9678" s="774" t="s">
        <v>9425</v>
      </c>
      <c r="C9678" s="774" t="s">
        <v>7728</v>
      </c>
      <c r="D9678" s="774" t="s">
        <v>7737</v>
      </c>
      <c r="E9678" s="717">
        <v>27.05</v>
      </c>
    </row>
    <row r="9679" spans="1:5">
      <c r="A9679" s="774">
        <v>1823</v>
      </c>
      <c r="B9679" s="774" t="s">
        <v>9426</v>
      </c>
      <c r="C9679" s="774" t="s">
        <v>7728</v>
      </c>
      <c r="D9679" s="774" t="s">
        <v>7737</v>
      </c>
      <c r="E9679" s="717">
        <v>52.31</v>
      </c>
    </row>
    <row r="9680" spans="1:5">
      <c r="A9680" s="774">
        <v>1827</v>
      </c>
      <c r="B9680" s="774" t="s">
        <v>9427</v>
      </c>
      <c r="C9680" s="774" t="s">
        <v>7728</v>
      </c>
      <c r="D9680" s="774" t="s">
        <v>7737</v>
      </c>
      <c r="E9680" s="717">
        <v>126.01</v>
      </c>
    </row>
    <row r="9681" spans="1:5">
      <c r="A9681" s="774">
        <v>1831</v>
      </c>
      <c r="B9681" s="774" t="s">
        <v>9428</v>
      </c>
      <c r="C9681" s="774" t="s">
        <v>7728</v>
      </c>
      <c r="D9681" s="774" t="s">
        <v>7737</v>
      </c>
      <c r="E9681" s="717">
        <v>27.51</v>
      </c>
    </row>
    <row r="9682" spans="1:5">
      <c r="A9682" s="774">
        <v>1825</v>
      </c>
      <c r="B9682" s="774" t="s">
        <v>9429</v>
      </c>
      <c r="C9682" s="774" t="s">
        <v>7728</v>
      </c>
      <c r="D9682" s="774" t="s">
        <v>7737</v>
      </c>
      <c r="E9682" s="717">
        <v>67.89</v>
      </c>
    </row>
    <row r="9683" spans="1:5">
      <c r="A9683" s="774">
        <v>1828</v>
      </c>
      <c r="B9683" s="774" t="s">
        <v>9430</v>
      </c>
      <c r="C9683" s="774" t="s">
        <v>7728</v>
      </c>
      <c r="D9683" s="774" t="s">
        <v>7737</v>
      </c>
      <c r="E9683" s="717">
        <v>153.78</v>
      </c>
    </row>
    <row r="9684" spans="1:5">
      <c r="A9684" s="774">
        <v>1845</v>
      </c>
      <c r="B9684" s="774" t="s">
        <v>9431</v>
      </c>
      <c r="C9684" s="774" t="s">
        <v>7728</v>
      </c>
      <c r="D9684" s="774" t="s">
        <v>7737</v>
      </c>
      <c r="E9684" s="717">
        <v>34.47</v>
      </c>
    </row>
    <row r="9685" spans="1:5">
      <c r="A9685" s="774">
        <v>1824</v>
      </c>
      <c r="B9685" s="774" t="s">
        <v>9432</v>
      </c>
      <c r="C9685" s="774" t="s">
        <v>7728</v>
      </c>
      <c r="D9685" s="774" t="s">
        <v>7737</v>
      </c>
      <c r="E9685" s="717">
        <v>81.39</v>
      </c>
    </row>
    <row r="9686" spans="1:5">
      <c r="A9686" s="774">
        <v>1941</v>
      </c>
      <c r="B9686" s="774" t="s">
        <v>9433</v>
      </c>
      <c r="C9686" s="774" t="s">
        <v>7728</v>
      </c>
      <c r="D9686" s="774" t="s">
        <v>7723</v>
      </c>
      <c r="E9686" s="717">
        <v>28.06</v>
      </c>
    </row>
    <row r="9687" spans="1:5">
      <c r="A9687" s="774">
        <v>1940</v>
      </c>
      <c r="B9687" s="774" t="s">
        <v>9434</v>
      </c>
      <c r="C9687" s="774" t="s">
        <v>7728</v>
      </c>
      <c r="D9687" s="774" t="s">
        <v>7723</v>
      </c>
      <c r="E9687" s="717">
        <v>21.21</v>
      </c>
    </row>
    <row r="9688" spans="1:5">
      <c r="A9688" s="774">
        <v>1937</v>
      </c>
      <c r="B9688" s="774" t="s">
        <v>9435</v>
      </c>
      <c r="C9688" s="774" t="s">
        <v>7728</v>
      </c>
      <c r="D9688" s="774" t="s">
        <v>7723</v>
      </c>
      <c r="E9688" s="717">
        <v>4.4000000000000004</v>
      </c>
    </row>
    <row r="9689" spans="1:5">
      <c r="A9689" s="774">
        <v>1939</v>
      </c>
      <c r="B9689" s="774" t="s">
        <v>9436</v>
      </c>
      <c r="C9689" s="774" t="s">
        <v>7728</v>
      </c>
      <c r="D9689" s="774" t="s">
        <v>7723</v>
      </c>
      <c r="E9689" s="717">
        <v>8.7200000000000006</v>
      </c>
    </row>
    <row r="9690" spans="1:5">
      <c r="A9690" s="774">
        <v>1942</v>
      </c>
      <c r="B9690" s="774" t="s">
        <v>9437</v>
      </c>
      <c r="C9690" s="774" t="s">
        <v>7728</v>
      </c>
      <c r="D9690" s="774" t="s">
        <v>7723</v>
      </c>
      <c r="E9690" s="717">
        <v>40.04</v>
      </c>
    </row>
    <row r="9691" spans="1:5">
      <c r="A9691" s="774">
        <v>1938</v>
      </c>
      <c r="B9691" s="774" t="s">
        <v>9438</v>
      </c>
      <c r="C9691" s="774" t="s">
        <v>7728</v>
      </c>
      <c r="D9691" s="774" t="s">
        <v>7723</v>
      </c>
      <c r="E9691" s="717">
        <v>5.58</v>
      </c>
    </row>
    <row r="9692" spans="1:5">
      <c r="A9692" s="774">
        <v>42692</v>
      </c>
      <c r="B9692" s="774" t="s">
        <v>9439</v>
      </c>
      <c r="C9692" s="774" t="s">
        <v>7728</v>
      </c>
      <c r="D9692" s="774" t="s">
        <v>7737</v>
      </c>
      <c r="E9692" s="717">
        <v>360.38</v>
      </c>
    </row>
    <row r="9693" spans="1:5">
      <c r="A9693" s="774">
        <v>42693</v>
      </c>
      <c r="B9693" s="774" t="s">
        <v>9440</v>
      </c>
      <c r="C9693" s="774" t="s">
        <v>7728</v>
      </c>
      <c r="D9693" s="774" t="s">
        <v>7737</v>
      </c>
      <c r="E9693" s="717">
        <v>592.80999999999995</v>
      </c>
    </row>
    <row r="9694" spans="1:5">
      <c r="A9694" s="774">
        <v>42695</v>
      </c>
      <c r="B9694" s="774" t="s">
        <v>9441</v>
      </c>
      <c r="C9694" s="774" t="s">
        <v>7728</v>
      </c>
      <c r="D9694" s="774" t="s">
        <v>7737</v>
      </c>
      <c r="E9694" s="717">
        <v>450.74</v>
      </c>
    </row>
    <row r="9695" spans="1:5">
      <c r="A9695" s="774">
        <v>42694</v>
      </c>
      <c r="B9695" s="774" t="s">
        <v>9442</v>
      </c>
      <c r="C9695" s="774" t="s">
        <v>7728</v>
      </c>
      <c r="D9695" s="774" t="s">
        <v>7737</v>
      </c>
      <c r="E9695" s="717">
        <v>666.37</v>
      </c>
    </row>
    <row r="9696" spans="1:5">
      <c r="A9696" s="774">
        <v>20097</v>
      </c>
      <c r="B9696" s="774" t="s">
        <v>9443</v>
      </c>
      <c r="C9696" s="774" t="s">
        <v>7728</v>
      </c>
      <c r="D9696" s="774" t="s">
        <v>7723</v>
      </c>
      <c r="E9696" s="717">
        <v>41.77</v>
      </c>
    </row>
    <row r="9697" spans="1:5">
      <c r="A9697" s="774">
        <v>20098</v>
      </c>
      <c r="B9697" s="774" t="s">
        <v>9444</v>
      </c>
      <c r="C9697" s="774" t="s">
        <v>7728</v>
      </c>
      <c r="D9697" s="774" t="s">
        <v>7723</v>
      </c>
      <c r="E9697" s="717">
        <v>140.83000000000001</v>
      </c>
    </row>
    <row r="9698" spans="1:5">
      <c r="A9698" s="774">
        <v>20096</v>
      </c>
      <c r="B9698" s="774" t="s">
        <v>9445</v>
      </c>
      <c r="C9698" s="774" t="s">
        <v>7728</v>
      </c>
      <c r="D9698" s="774" t="s">
        <v>7723</v>
      </c>
      <c r="E9698" s="717">
        <v>27.33</v>
      </c>
    </row>
    <row r="9699" spans="1:5">
      <c r="A9699" s="774">
        <v>1964</v>
      </c>
      <c r="B9699" s="774" t="s">
        <v>9446</v>
      </c>
      <c r="C9699" s="774" t="s">
        <v>7728</v>
      </c>
      <c r="D9699" s="774" t="s">
        <v>7723</v>
      </c>
      <c r="E9699" s="717">
        <v>25.26</v>
      </c>
    </row>
    <row r="9700" spans="1:5">
      <c r="A9700" s="774">
        <v>1880</v>
      </c>
      <c r="B9700" s="774" t="s">
        <v>9447</v>
      </c>
      <c r="C9700" s="774" t="s">
        <v>7728</v>
      </c>
      <c r="D9700" s="774" t="s">
        <v>7723</v>
      </c>
      <c r="E9700" s="717">
        <v>2.59</v>
      </c>
    </row>
    <row r="9701" spans="1:5">
      <c r="A9701" s="774">
        <v>39274</v>
      </c>
      <c r="B9701" s="774" t="s">
        <v>9448</v>
      </c>
      <c r="C9701" s="774" t="s">
        <v>7728</v>
      </c>
      <c r="D9701" s="774" t="s">
        <v>7723</v>
      </c>
      <c r="E9701" s="717">
        <v>2.0099999999999998</v>
      </c>
    </row>
    <row r="9702" spans="1:5">
      <c r="A9702" s="774">
        <v>2628</v>
      </c>
      <c r="B9702" s="774" t="s">
        <v>9449</v>
      </c>
      <c r="C9702" s="774" t="s">
        <v>7728</v>
      </c>
      <c r="D9702" s="774" t="s">
        <v>7737</v>
      </c>
      <c r="E9702" s="717">
        <v>177.59</v>
      </c>
    </row>
    <row r="9703" spans="1:5">
      <c r="A9703" s="774">
        <v>2622</v>
      </c>
      <c r="B9703" s="774" t="s">
        <v>9450</v>
      </c>
      <c r="C9703" s="774" t="s">
        <v>7728</v>
      </c>
      <c r="D9703" s="774" t="s">
        <v>7737</v>
      </c>
      <c r="E9703" s="717">
        <v>4.21</v>
      </c>
    </row>
    <row r="9704" spans="1:5">
      <c r="A9704" s="774">
        <v>2623</v>
      </c>
      <c r="B9704" s="774" t="s">
        <v>9451</v>
      </c>
      <c r="C9704" s="774" t="s">
        <v>7728</v>
      </c>
      <c r="D9704" s="774" t="s">
        <v>7737</v>
      </c>
      <c r="E9704" s="717">
        <v>5.07</v>
      </c>
    </row>
    <row r="9705" spans="1:5">
      <c r="A9705" s="774">
        <v>2624</v>
      </c>
      <c r="B9705" s="774" t="s">
        <v>9452</v>
      </c>
      <c r="C9705" s="774" t="s">
        <v>7728</v>
      </c>
      <c r="D9705" s="774" t="s">
        <v>7737</v>
      </c>
      <c r="E9705" s="717">
        <v>8.07</v>
      </c>
    </row>
    <row r="9706" spans="1:5">
      <c r="A9706" s="774">
        <v>2625</v>
      </c>
      <c r="B9706" s="774" t="s">
        <v>9453</v>
      </c>
      <c r="C9706" s="774" t="s">
        <v>7728</v>
      </c>
      <c r="D9706" s="774" t="s">
        <v>7737</v>
      </c>
      <c r="E9706" s="717">
        <v>17.04</v>
      </c>
    </row>
    <row r="9707" spans="1:5">
      <c r="A9707" s="774">
        <v>2626</v>
      </c>
      <c r="B9707" s="774" t="s">
        <v>9454</v>
      </c>
      <c r="C9707" s="774" t="s">
        <v>7728</v>
      </c>
      <c r="D9707" s="774" t="s">
        <v>7737</v>
      </c>
      <c r="E9707" s="717">
        <v>24.97</v>
      </c>
    </row>
    <row r="9708" spans="1:5">
      <c r="A9708" s="774">
        <v>2630</v>
      </c>
      <c r="B9708" s="774" t="s">
        <v>9455</v>
      </c>
      <c r="C9708" s="774" t="s">
        <v>7728</v>
      </c>
      <c r="D9708" s="774" t="s">
        <v>7737</v>
      </c>
      <c r="E9708" s="717">
        <v>37.97</v>
      </c>
    </row>
    <row r="9709" spans="1:5">
      <c r="A9709" s="774">
        <v>2627</v>
      </c>
      <c r="B9709" s="774" t="s">
        <v>9456</v>
      </c>
      <c r="C9709" s="774" t="s">
        <v>7728</v>
      </c>
      <c r="D9709" s="774" t="s">
        <v>7737</v>
      </c>
      <c r="E9709" s="717">
        <v>66.89</v>
      </c>
    </row>
    <row r="9710" spans="1:5">
      <c r="A9710" s="774">
        <v>2629</v>
      </c>
      <c r="B9710" s="774" t="s">
        <v>9457</v>
      </c>
      <c r="C9710" s="774" t="s">
        <v>7728</v>
      </c>
      <c r="D9710" s="774" t="s">
        <v>7737</v>
      </c>
      <c r="E9710" s="717">
        <v>90.47</v>
      </c>
    </row>
    <row r="9711" spans="1:5">
      <c r="A9711" s="774">
        <v>12033</v>
      </c>
      <c r="B9711" s="774" t="s">
        <v>9458</v>
      </c>
      <c r="C9711" s="774" t="s">
        <v>7728</v>
      </c>
      <c r="D9711" s="774" t="s">
        <v>7723</v>
      </c>
      <c r="E9711" s="717">
        <v>8.2799999999999994</v>
      </c>
    </row>
    <row r="9712" spans="1:5">
      <c r="A9712" s="774">
        <v>40408</v>
      </c>
      <c r="B9712" s="774" t="s">
        <v>9459</v>
      </c>
      <c r="C9712" s="774" t="s">
        <v>7728</v>
      </c>
      <c r="D9712" s="774" t="s">
        <v>7723</v>
      </c>
      <c r="E9712" s="717">
        <v>5.44</v>
      </c>
    </row>
    <row r="9713" spans="1:5">
      <c r="A9713" s="774">
        <v>40409</v>
      </c>
      <c r="B9713" s="774" t="s">
        <v>9460</v>
      </c>
      <c r="C9713" s="774" t="s">
        <v>7728</v>
      </c>
      <c r="D9713" s="774" t="s">
        <v>7723</v>
      </c>
      <c r="E9713" s="717">
        <v>1.92</v>
      </c>
    </row>
    <row r="9714" spans="1:5">
      <c r="A9714" s="774">
        <v>39276</v>
      </c>
      <c r="B9714" s="774" t="s">
        <v>9461</v>
      </c>
      <c r="C9714" s="774" t="s">
        <v>7728</v>
      </c>
      <c r="D9714" s="774" t="s">
        <v>7723</v>
      </c>
      <c r="E9714" s="717">
        <v>4.9000000000000004</v>
      </c>
    </row>
    <row r="9715" spans="1:5">
      <c r="A9715" s="774">
        <v>39277</v>
      </c>
      <c r="B9715" s="774" t="s">
        <v>9462</v>
      </c>
      <c r="C9715" s="774" t="s">
        <v>7728</v>
      </c>
      <c r="D9715" s="774" t="s">
        <v>7723</v>
      </c>
      <c r="E9715" s="717">
        <v>13.24</v>
      </c>
    </row>
    <row r="9716" spans="1:5">
      <c r="A9716" s="774">
        <v>12034</v>
      </c>
      <c r="B9716" s="774" t="s">
        <v>9463</v>
      </c>
      <c r="C9716" s="774" t="s">
        <v>7728</v>
      </c>
      <c r="D9716" s="774" t="s">
        <v>7723</v>
      </c>
      <c r="E9716" s="717">
        <v>3.75</v>
      </c>
    </row>
    <row r="9717" spans="1:5">
      <c r="A9717" s="774">
        <v>39879</v>
      </c>
      <c r="B9717" s="774" t="s">
        <v>9464</v>
      </c>
      <c r="C9717" s="774" t="s">
        <v>7728</v>
      </c>
      <c r="D9717" s="774" t="s">
        <v>7737</v>
      </c>
      <c r="E9717" s="717">
        <v>3.6</v>
      </c>
    </row>
    <row r="9718" spans="1:5">
      <c r="A9718" s="774">
        <v>39880</v>
      </c>
      <c r="B9718" s="774" t="s">
        <v>9465</v>
      </c>
      <c r="C9718" s="774" t="s">
        <v>7728</v>
      </c>
      <c r="D9718" s="774" t="s">
        <v>7737</v>
      </c>
      <c r="E9718" s="717">
        <v>7.97</v>
      </c>
    </row>
    <row r="9719" spans="1:5">
      <c r="A9719" s="774">
        <v>39881</v>
      </c>
      <c r="B9719" s="774" t="s">
        <v>9466</v>
      </c>
      <c r="C9719" s="774" t="s">
        <v>7728</v>
      </c>
      <c r="D9719" s="774" t="s">
        <v>7737</v>
      </c>
      <c r="E9719" s="717">
        <v>12.79</v>
      </c>
    </row>
    <row r="9720" spans="1:5">
      <c r="A9720" s="774">
        <v>39882</v>
      </c>
      <c r="B9720" s="774" t="s">
        <v>9467</v>
      </c>
      <c r="C9720" s="774" t="s">
        <v>7728</v>
      </c>
      <c r="D9720" s="774" t="s">
        <v>7737</v>
      </c>
      <c r="E9720" s="717">
        <v>33.700000000000003</v>
      </c>
    </row>
    <row r="9721" spans="1:5">
      <c r="A9721" s="774">
        <v>39883</v>
      </c>
      <c r="B9721" s="774" t="s">
        <v>9468</v>
      </c>
      <c r="C9721" s="774" t="s">
        <v>7728</v>
      </c>
      <c r="D9721" s="774" t="s">
        <v>7737</v>
      </c>
      <c r="E9721" s="717">
        <v>53.81</v>
      </c>
    </row>
    <row r="9722" spans="1:5">
      <c r="A9722" s="774">
        <v>39884</v>
      </c>
      <c r="B9722" s="774" t="s">
        <v>9469</v>
      </c>
      <c r="C9722" s="774" t="s">
        <v>7728</v>
      </c>
      <c r="D9722" s="774" t="s">
        <v>7737</v>
      </c>
      <c r="E9722" s="717">
        <v>79.92</v>
      </c>
    </row>
    <row r="9723" spans="1:5">
      <c r="A9723" s="774">
        <v>39885</v>
      </c>
      <c r="B9723" s="774" t="s">
        <v>9470</v>
      </c>
      <c r="C9723" s="774" t="s">
        <v>7728</v>
      </c>
      <c r="D9723" s="774" t="s">
        <v>7737</v>
      </c>
      <c r="E9723" s="717">
        <v>189.96</v>
      </c>
    </row>
    <row r="9724" spans="1:5">
      <c r="A9724" s="774">
        <v>1777</v>
      </c>
      <c r="B9724" s="774" t="s">
        <v>9471</v>
      </c>
      <c r="C9724" s="774" t="s">
        <v>7728</v>
      </c>
      <c r="D9724" s="774" t="s">
        <v>7723</v>
      </c>
      <c r="E9724" s="717">
        <v>46.28</v>
      </c>
    </row>
    <row r="9725" spans="1:5">
      <c r="A9725" s="774">
        <v>1819</v>
      </c>
      <c r="B9725" s="774" t="s">
        <v>9472</v>
      </c>
      <c r="C9725" s="774" t="s">
        <v>7728</v>
      </c>
      <c r="D9725" s="774" t="s">
        <v>7723</v>
      </c>
      <c r="E9725" s="717">
        <v>33.67</v>
      </c>
    </row>
    <row r="9726" spans="1:5">
      <c r="A9726" s="774">
        <v>1775</v>
      </c>
      <c r="B9726" s="774" t="s">
        <v>9473</v>
      </c>
      <c r="C9726" s="774" t="s">
        <v>7728</v>
      </c>
      <c r="D9726" s="774" t="s">
        <v>7723</v>
      </c>
      <c r="E9726" s="717">
        <v>10.07</v>
      </c>
    </row>
    <row r="9727" spans="1:5">
      <c r="A9727" s="774">
        <v>1776</v>
      </c>
      <c r="B9727" s="774" t="s">
        <v>9474</v>
      </c>
      <c r="C9727" s="774" t="s">
        <v>7728</v>
      </c>
      <c r="D9727" s="774" t="s">
        <v>7723</v>
      </c>
      <c r="E9727" s="717">
        <v>27.39</v>
      </c>
    </row>
    <row r="9728" spans="1:5">
      <c r="A9728" s="774">
        <v>1778</v>
      </c>
      <c r="B9728" s="774" t="s">
        <v>9475</v>
      </c>
      <c r="C9728" s="774" t="s">
        <v>7728</v>
      </c>
      <c r="D9728" s="774" t="s">
        <v>7723</v>
      </c>
      <c r="E9728" s="717">
        <v>112.02</v>
      </c>
    </row>
    <row r="9729" spans="1:5">
      <c r="A9729" s="774">
        <v>1818</v>
      </c>
      <c r="B9729" s="774" t="s">
        <v>9476</v>
      </c>
      <c r="C9729" s="774" t="s">
        <v>7728</v>
      </c>
      <c r="D9729" s="774" t="s">
        <v>7723</v>
      </c>
      <c r="E9729" s="717">
        <v>74.349999999999994</v>
      </c>
    </row>
    <row r="9730" spans="1:5">
      <c r="A9730" s="774">
        <v>1820</v>
      </c>
      <c r="B9730" s="774" t="s">
        <v>9477</v>
      </c>
      <c r="C9730" s="774" t="s">
        <v>7728</v>
      </c>
      <c r="D9730" s="774" t="s">
        <v>7723</v>
      </c>
      <c r="E9730" s="717">
        <v>14.54</v>
      </c>
    </row>
    <row r="9731" spans="1:5">
      <c r="A9731" s="774">
        <v>1779</v>
      </c>
      <c r="B9731" s="774" t="s">
        <v>9478</v>
      </c>
      <c r="C9731" s="774" t="s">
        <v>7728</v>
      </c>
      <c r="D9731" s="774" t="s">
        <v>7723</v>
      </c>
      <c r="E9731" s="717">
        <v>162.91</v>
      </c>
    </row>
    <row r="9732" spans="1:5">
      <c r="A9732" s="774">
        <v>1780</v>
      </c>
      <c r="B9732" s="774" t="s">
        <v>9479</v>
      </c>
      <c r="C9732" s="774" t="s">
        <v>7728</v>
      </c>
      <c r="D9732" s="774" t="s">
        <v>7723</v>
      </c>
      <c r="E9732" s="717">
        <v>335.85</v>
      </c>
    </row>
    <row r="9733" spans="1:5">
      <c r="A9733" s="774">
        <v>1783</v>
      </c>
      <c r="B9733" s="774" t="s">
        <v>9480</v>
      </c>
      <c r="C9733" s="774" t="s">
        <v>7728</v>
      </c>
      <c r="D9733" s="774" t="s">
        <v>7723</v>
      </c>
      <c r="E9733" s="717">
        <v>35.51</v>
      </c>
    </row>
    <row r="9734" spans="1:5">
      <c r="A9734" s="774">
        <v>1782</v>
      </c>
      <c r="B9734" s="774" t="s">
        <v>9481</v>
      </c>
      <c r="C9734" s="774" t="s">
        <v>7728</v>
      </c>
      <c r="D9734" s="774" t="s">
        <v>7723</v>
      </c>
      <c r="E9734" s="717">
        <v>28.07</v>
      </c>
    </row>
    <row r="9735" spans="1:5">
      <c r="A9735" s="774">
        <v>1817</v>
      </c>
      <c r="B9735" s="774" t="s">
        <v>9482</v>
      </c>
      <c r="C9735" s="774" t="s">
        <v>7728</v>
      </c>
      <c r="D9735" s="774" t="s">
        <v>7723</v>
      </c>
      <c r="E9735" s="717">
        <v>8.36</v>
      </c>
    </row>
    <row r="9736" spans="1:5">
      <c r="A9736" s="774">
        <v>1781</v>
      </c>
      <c r="B9736" s="774" t="s">
        <v>9483</v>
      </c>
      <c r="C9736" s="774" t="s">
        <v>7728</v>
      </c>
      <c r="D9736" s="774" t="s">
        <v>7723</v>
      </c>
      <c r="E9736" s="717">
        <v>18.29</v>
      </c>
    </row>
    <row r="9737" spans="1:5">
      <c r="A9737" s="774">
        <v>1784</v>
      </c>
      <c r="B9737" s="774" t="s">
        <v>9484</v>
      </c>
      <c r="C9737" s="774" t="s">
        <v>7728</v>
      </c>
      <c r="D9737" s="774" t="s">
        <v>7723</v>
      </c>
      <c r="E9737" s="717">
        <v>100.27</v>
      </c>
    </row>
    <row r="9738" spans="1:5">
      <c r="A9738" s="774">
        <v>1810</v>
      </c>
      <c r="B9738" s="774" t="s">
        <v>9485</v>
      </c>
      <c r="C9738" s="774" t="s">
        <v>7728</v>
      </c>
      <c r="D9738" s="774" t="s">
        <v>7723</v>
      </c>
      <c r="E9738" s="717">
        <v>55.61</v>
      </c>
    </row>
    <row r="9739" spans="1:5">
      <c r="A9739" s="774">
        <v>1811</v>
      </c>
      <c r="B9739" s="774" t="s">
        <v>9486</v>
      </c>
      <c r="C9739" s="774" t="s">
        <v>7728</v>
      </c>
      <c r="D9739" s="774" t="s">
        <v>7723</v>
      </c>
      <c r="E9739" s="717">
        <v>12.03</v>
      </c>
    </row>
    <row r="9740" spans="1:5">
      <c r="A9740" s="774">
        <v>1812</v>
      </c>
      <c r="B9740" s="774" t="s">
        <v>9487</v>
      </c>
      <c r="C9740" s="774" t="s">
        <v>7728</v>
      </c>
      <c r="D9740" s="774" t="s">
        <v>7723</v>
      </c>
      <c r="E9740" s="717">
        <v>140.4</v>
      </c>
    </row>
    <row r="9741" spans="1:5">
      <c r="A9741" s="774">
        <v>40386</v>
      </c>
      <c r="B9741" s="774" t="s">
        <v>9488</v>
      </c>
      <c r="C9741" s="774" t="s">
        <v>7728</v>
      </c>
      <c r="D9741" s="774" t="s">
        <v>7737</v>
      </c>
      <c r="E9741" s="717">
        <v>51.13</v>
      </c>
    </row>
    <row r="9742" spans="1:5">
      <c r="A9742" s="774">
        <v>40384</v>
      </c>
      <c r="B9742" s="774" t="s">
        <v>9489</v>
      </c>
      <c r="C9742" s="774" t="s">
        <v>7728</v>
      </c>
      <c r="D9742" s="774" t="s">
        <v>7737</v>
      </c>
      <c r="E9742" s="717">
        <v>35</v>
      </c>
    </row>
    <row r="9743" spans="1:5">
      <c r="A9743" s="774">
        <v>40379</v>
      </c>
      <c r="B9743" s="774" t="s">
        <v>9490</v>
      </c>
      <c r="C9743" s="774" t="s">
        <v>7728</v>
      </c>
      <c r="D9743" s="774" t="s">
        <v>7737</v>
      </c>
      <c r="E9743" s="717">
        <v>12.1</v>
      </c>
    </row>
    <row r="9744" spans="1:5">
      <c r="A9744" s="774">
        <v>40423</v>
      </c>
      <c r="B9744" s="774" t="s">
        <v>9491</v>
      </c>
      <c r="C9744" s="774" t="s">
        <v>7728</v>
      </c>
      <c r="D9744" s="774" t="s">
        <v>7737</v>
      </c>
      <c r="E9744" s="717">
        <v>22.9</v>
      </c>
    </row>
    <row r="9745" spans="1:5">
      <c r="A9745" s="774">
        <v>40389</v>
      </c>
      <c r="B9745" s="774" t="s">
        <v>9492</v>
      </c>
      <c r="C9745" s="774" t="s">
        <v>7728</v>
      </c>
      <c r="D9745" s="774" t="s">
        <v>7737</v>
      </c>
      <c r="E9745" s="717">
        <v>145.22999999999999</v>
      </c>
    </row>
    <row r="9746" spans="1:5">
      <c r="A9746" s="774">
        <v>40388</v>
      </c>
      <c r="B9746" s="774" t="s">
        <v>9493</v>
      </c>
      <c r="C9746" s="774" t="s">
        <v>7728</v>
      </c>
      <c r="D9746" s="774" t="s">
        <v>7737</v>
      </c>
      <c r="E9746" s="717">
        <v>72.69</v>
      </c>
    </row>
    <row r="9747" spans="1:5">
      <c r="A9747" s="774">
        <v>40381</v>
      </c>
      <c r="B9747" s="774" t="s">
        <v>9494</v>
      </c>
      <c r="C9747" s="774" t="s">
        <v>7728</v>
      </c>
      <c r="D9747" s="774" t="s">
        <v>7737</v>
      </c>
      <c r="E9747" s="717">
        <v>16.13</v>
      </c>
    </row>
    <row r="9748" spans="1:5">
      <c r="A9748" s="774">
        <v>40391</v>
      </c>
      <c r="B9748" s="774" t="s">
        <v>9495</v>
      </c>
      <c r="C9748" s="774" t="s">
        <v>7728</v>
      </c>
      <c r="D9748" s="774" t="s">
        <v>7737</v>
      </c>
      <c r="E9748" s="717">
        <v>376.95</v>
      </c>
    </row>
    <row r="9749" spans="1:5">
      <c r="A9749" s="774">
        <v>40414</v>
      </c>
      <c r="B9749" s="774" t="s">
        <v>9496</v>
      </c>
      <c r="C9749" s="774" t="s">
        <v>7728</v>
      </c>
      <c r="D9749" s="774" t="s">
        <v>7737</v>
      </c>
      <c r="E9749" s="717">
        <v>16.39</v>
      </c>
    </row>
    <row r="9750" spans="1:5">
      <c r="A9750" s="774">
        <v>40416</v>
      </c>
      <c r="B9750" s="774" t="s">
        <v>9497</v>
      </c>
      <c r="C9750" s="774" t="s">
        <v>7728</v>
      </c>
      <c r="D9750" s="774" t="s">
        <v>7737</v>
      </c>
      <c r="E9750" s="717">
        <v>22.65</v>
      </c>
    </row>
    <row r="9751" spans="1:5">
      <c r="A9751" s="774">
        <v>40418</v>
      </c>
      <c r="B9751" s="774" t="s">
        <v>9498</v>
      </c>
      <c r="C9751" s="774" t="s">
        <v>7728</v>
      </c>
      <c r="D9751" s="774" t="s">
        <v>7737</v>
      </c>
      <c r="E9751" s="717">
        <v>27.02</v>
      </c>
    </row>
    <row r="9752" spans="1:5">
      <c r="A9752" s="774">
        <v>2609</v>
      </c>
      <c r="B9752" s="774" t="s">
        <v>9499</v>
      </c>
      <c r="C9752" s="774" t="s">
        <v>7728</v>
      </c>
      <c r="D9752" s="774" t="s">
        <v>7737</v>
      </c>
      <c r="E9752" s="717">
        <v>3.96</v>
      </c>
    </row>
    <row r="9753" spans="1:5">
      <c r="A9753" s="774">
        <v>2634</v>
      </c>
      <c r="B9753" s="774" t="s">
        <v>9500</v>
      </c>
      <c r="C9753" s="774" t="s">
        <v>7728</v>
      </c>
      <c r="D9753" s="774" t="s">
        <v>7737</v>
      </c>
      <c r="E9753" s="717">
        <v>5.2</v>
      </c>
    </row>
    <row r="9754" spans="1:5">
      <c r="A9754" s="774">
        <v>2611</v>
      </c>
      <c r="B9754" s="774" t="s">
        <v>9501</v>
      </c>
      <c r="C9754" s="774" t="s">
        <v>7728</v>
      </c>
      <c r="D9754" s="774" t="s">
        <v>7737</v>
      </c>
      <c r="E9754" s="717">
        <v>14.66</v>
      </c>
    </row>
    <row r="9755" spans="1:5">
      <c r="A9755" s="774">
        <v>34359</v>
      </c>
      <c r="B9755" s="774" t="s">
        <v>9502</v>
      </c>
      <c r="C9755" s="774" t="s">
        <v>7728</v>
      </c>
      <c r="D9755" s="774" t="s">
        <v>7737</v>
      </c>
      <c r="E9755" s="717">
        <v>8.85</v>
      </c>
    </row>
    <row r="9756" spans="1:5">
      <c r="A9756" s="774">
        <v>1789</v>
      </c>
      <c r="B9756" s="774" t="s">
        <v>9503</v>
      </c>
      <c r="C9756" s="774" t="s">
        <v>7728</v>
      </c>
      <c r="D9756" s="774" t="s">
        <v>7723</v>
      </c>
      <c r="E9756" s="717">
        <v>44.41</v>
      </c>
    </row>
    <row r="9757" spans="1:5">
      <c r="A9757" s="774">
        <v>1788</v>
      </c>
      <c r="B9757" s="774" t="s">
        <v>9504</v>
      </c>
      <c r="C9757" s="774" t="s">
        <v>7728</v>
      </c>
      <c r="D9757" s="774" t="s">
        <v>7723</v>
      </c>
      <c r="E9757" s="717">
        <v>35.6</v>
      </c>
    </row>
    <row r="9758" spans="1:5">
      <c r="A9758" s="774">
        <v>1786</v>
      </c>
      <c r="B9758" s="774" t="s">
        <v>9505</v>
      </c>
      <c r="C9758" s="774" t="s">
        <v>7728</v>
      </c>
      <c r="D9758" s="774" t="s">
        <v>7723</v>
      </c>
      <c r="E9758" s="717">
        <v>8.84</v>
      </c>
    </row>
    <row r="9759" spans="1:5">
      <c r="A9759" s="774">
        <v>1787</v>
      </c>
      <c r="B9759" s="774" t="s">
        <v>9506</v>
      </c>
      <c r="C9759" s="774" t="s">
        <v>7728</v>
      </c>
      <c r="D9759" s="774" t="s">
        <v>7723</v>
      </c>
      <c r="E9759" s="717">
        <v>21.17</v>
      </c>
    </row>
    <row r="9760" spans="1:5">
      <c r="A9760" s="774">
        <v>1791</v>
      </c>
      <c r="B9760" s="774" t="s">
        <v>9507</v>
      </c>
      <c r="C9760" s="774" t="s">
        <v>7728</v>
      </c>
      <c r="D9760" s="774" t="s">
        <v>7723</v>
      </c>
      <c r="E9760" s="717">
        <v>128.36000000000001</v>
      </c>
    </row>
    <row r="9761" spans="1:5">
      <c r="A9761" s="774">
        <v>1790</v>
      </c>
      <c r="B9761" s="774" t="s">
        <v>9508</v>
      </c>
      <c r="C9761" s="774" t="s">
        <v>7728</v>
      </c>
      <c r="D9761" s="774" t="s">
        <v>7723</v>
      </c>
      <c r="E9761" s="717">
        <v>73.97</v>
      </c>
    </row>
    <row r="9762" spans="1:5">
      <c r="A9762" s="774">
        <v>1813</v>
      </c>
      <c r="B9762" s="774" t="s">
        <v>9509</v>
      </c>
      <c r="C9762" s="774" t="s">
        <v>7728</v>
      </c>
      <c r="D9762" s="774" t="s">
        <v>7723</v>
      </c>
      <c r="E9762" s="717">
        <v>14.03</v>
      </c>
    </row>
    <row r="9763" spans="1:5">
      <c r="A9763" s="774">
        <v>1792</v>
      </c>
      <c r="B9763" s="774" t="s">
        <v>9510</v>
      </c>
      <c r="C9763" s="774" t="s">
        <v>7728</v>
      </c>
      <c r="D9763" s="774" t="s">
        <v>7723</v>
      </c>
      <c r="E9763" s="717">
        <v>173.27</v>
      </c>
    </row>
    <row r="9764" spans="1:5">
      <c r="A9764" s="774">
        <v>1793</v>
      </c>
      <c r="B9764" s="774" t="s">
        <v>9511</v>
      </c>
      <c r="C9764" s="774" t="s">
        <v>7728</v>
      </c>
      <c r="D9764" s="774" t="s">
        <v>7723</v>
      </c>
      <c r="E9764" s="717">
        <v>350.13</v>
      </c>
    </row>
    <row r="9765" spans="1:5">
      <c r="A9765" s="774">
        <v>1809</v>
      </c>
      <c r="B9765" s="774" t="s">
        <v>9512</v>
      </c>
      <c r="C9765" s="774" t="s">
        <v>7728</v>
      </c>
      <c r="D9765" s="774" t="s">
        <v>7723</v>
      </c>
      <c r="E9765" s="717">
        <v>41.64</v>
      </c>
    </row>
    <row r="9766" spans="1:5">
      <c r="A9766" s="774">
        <v>1814</v>
      </c>
      <c r="B9766" s="774" t="s">
        <v>9513</v>
      </c>
      <c r="C9766" s="774" t="s">
        <v>7728</v>
      </c>
      <c r="D9766" s="774" t="s">
        <v>7723</v>
      </c>
      <c r="E9766" s="717">
        <v>34.21</v>
      </c>
    </row>
    <row r="9767" spans="1:5">
      <c r="A9767" s="774">
        <v>1803</v>
      </c>
      <c r="B9767" s="774" t="s">
        <v>9514</v>
      </c>
      <c r="C9767" s="774" t="s">
        <v>7728</v>
      </c>
      <c r="D9767" s="774" t="s">
        <v>7723</v>
      </c>
      <c r="E9767" s="717">
        <v>8.64</v>
      </c>
    </row>
    <row r="9768" spans="1:5">
      <c r="A9768" s="774">
        <v>1805</v>
      </c>
      <c r="B9768" s="774" t="s">
        <v>9515</v>
      </c>
      <c r="C9768" s="774" t="s">
        <v>7728</v>
      </c>
      <c r="D9768" s="774" t="s">
        <v>7723</v>
      </c>
      <c r="E9768" s="717">
        <v>19.850000000000001</v>
      </c>
    </row>
    <row r="9769" spans="1:5">
      <c r="A9769" s="774">
        <v>1821</v>
      </c>
      <c r="B9769" s="774" t="s">
        <v>9516</v>
      </c>
      <c r="C9769" s="774" t="s">
        <v>7728</v>
      </c>
      <c r="D9769" s="774" t="s">
        <v>7723</v>
      </c>
      <c r="E9769" s="717">
        <v>117.28</v>
      </c>
    </row>
    <row r="9770" spans="1:5">
      <c r="A9770" s="774">
        <v>1806</v>
      </c>
      <c r="B9770" s="774" t="s">
        <v>9517</v>
      </c>
      <c r="C9770" s="774" t="s">
        <v>7728</v>
      </c>
      <c r="D9770" s="774" t="s">
        <v>7723</v>
      </c>
      <c r="E9770" s="717">
        <v>69.8</v>
      </c>
    </row>
    <row r="9771" spans="1:5">
      <c r="A9771" s="774">
        <v>1804</v>
      </c>
      <c r="B9771" s="774" t="s">
        <v>9518</v>
      </c>
      <c r="C9771" s="774" t="s">
        <v>7728</v>
      </c>
      <c r="D9771" s="774" t="s">
        <v>7723</v>
      </c>
      <c r="E9771" s="717">
        <v>12.3</v>
      </c>
    </row>
    <row r="9772" spans="1:5">
      <c r="A9772" s="774">
        <v>1807</v>
      </c>
      <c r="B9772" s="774" t="s">
        <v>9519</v>
      </c>
      <c r="C9772" s="774" t="s">
        <v>7728</v>
      </c>
      <c r="D9772" s="774" t="s">
        <v>7723</v>
      </c>
      <c r="E9772" s="717">
        <v>167.73</v>
      </c>
    </row>
    <row r="9773" spans="1:5">
      <c r="A9773" s="774">
        <v>1808</v>
      </c>
      <c r="B9773" s="774" t="s">
        <v>9520</v>
      </c>
      <c r="C9773" s="774" t="s">
        <v>7728</v>
      </c>
      <c r="D9773" s="774" t="s">
        <v>7723</v>
      </c>
      <c r="E9773" s="717">
        <v>336.27</v>
      </c>
    </row>
    <row r="9774" spans="1:5">
      <c r="A9774" s="774">
        <v>1797</v>
      </c>
      <c r="B9774" s="774" t="s">
        <v>9521</v>
      </c>
      <c r="C9774" s="774" t="s">
        <v>7728</v>
      </c>
      <c r="D9774" s="774" t="s">
        <v>7723</v>
      </c>
      <c r="E9774" s="717">
        <v>50.43</v>
      </c>
    </row>
    <row r="9775" spans="1:5">
      <c r="A9775" s="774">
        <v>1796</v>
      </c>
      <c r="B9775" s="774" t="s">
        <v>9522</v>
      </c>
      <c r="C9775" s="774" t="s">
        <v>7728</v>
      </c>
      <c r="D9775" s="774" t="s">
        <v>7723</v>
      </c>
      <c r="E9775" s="717">
        <v>38.68</v>
      </c>
    </row>
    <row r="9776" spans="1:5">
      <c r="A9776" s="774">
        <v>1794</v>
      </c>
      <c r="B9776" s="774" t="s">
        <v>9523</v>
      </c>
      <c r="C9776" s="774" t="s">
        <v>7728</v>
      </c>
      <c r="D9776" s="774" t="s">
        <v>7723</v>
      </c>
      <c r="E9776" s="717">
        <v>9.23</v>
      </c>
    </row>
    <row r="9777" spans="1:5">
      <c r="A9777" s="774">
        <v>1816</v>
      </c>
      <c r="B9777" s="774" t="s">
        <v>9524</v>
      </c>
      <c r="C9777" s="774" t="s">
        <v>7728</v>
      </c>
      <c r="D9777" s="774" t="s">
        <v>7723</v>
      </c>
      <c r="E9777" s="717">
        <v>20.82</v>
      </c>
    </row>
    <row r="9778" spans="1:5">
      <c r="A9778" s="774">
        <v>1815</v>
      </c>
      <c r="B9778" s="774" t="s">
        <v>9525</v>
      </c>
      <c r="C9778" s="774" t="s">
        <v>7728</v>
      </c>
      <c r="D9778" s="774" t="s">
        <v>7723</v>
      </c>
      <c r="E9778" s="717">
        <v>159.91</v>
      </c>
    </row>
    <row r="9779" spans="1:5">
      <c r="A9779" s="774">
        <v>1798</v>
      </c>
      <c r="B9779" s="774" t="s">
        <v>9526</v>
      </c>
      <c r="C9779" s="774" t="s">
        <v>7728</v>
      </c>
      <c r="D9779" s="774" t="s">
        <v>7723</v>
      </c>
      <c r="E9779" s="717">
        <v>71.55</v>
      </c>
    </row>
    <row r="9780" spans="1:5">
      <c r="A9780" s="774">
        <v>1795</v>
      </c>
      <c r="B9780" s="774" t="s">
        <v>9527</v>
      </c>
      <c r="C9780" s="774" t="s">
        <v>7728</v>
      </c>
      <c r="D9780" s="774" t="s">
        <v>7723</v>
      </c>
      <c r="E9780" s="717">
        <v>12.79</v>
      </c>
    </row>
    <row r="9781" spans="1:5">
      <c r="A9781" s="774">
        <v>1799</v>
      </c>
      <c r="B9781" s="774" t="s">
        <v>9528</v>
      </c>
      <c r="C9781" s="774" t="s">
        <v>7728</v>
      </c>
      <c r="D9781" s="774" t="s">
        <v>7723</v>
      </c>
      <c r="E9781" s="717">
        <v>208.27</v>
      </c>
    </row>
    <row r="9782" spans="1:5">
      <c r="A9782" s="774">
        <v>1800</v>
      </c>
      <c r="B9782" s="774" t="s">
        <v>9529</v>
      </c>
      <c r="C9782" s="774" t="s">
        <v>7728</v>
      </c>
      <c r="D9782" s="774" t="s">
        <v>7723</v>
      </c>
      <c r="E9782" s="717">
        <v>397.62</v>
      </c>
    </row>
    <row r="9783" spans="1:5">
      <c r="A9783" s="774">
        <v>1802</v>
      </c>
      <c r="B9783" s="774" t="s">
        <v>9530</v>
      </c>
      <c r="C9783" s="774" t="s">
        <v>7728</v>
      </c>
      <c r="D9783" s="774" t="s">
        <v>7723</v>
      </c>
      <c r="E9783" s="717">
        <v>994.6</v>
      </c>
    </row>
    <row r="9784" spans="1:5">
      <c r="A9784" s="774">
        <v>40385</v>
      </c>
      <c r="B9784" s="774" t="s">
        <v>9531</v>
      </c>
      <c r="C9784" s="774" t="s">
        <v>7728</v>
      </c>
      <c r="D9784" s="774" t="s">
        <v>7737</v>
      </c>
      <c r="E9784" s="717">
        <v>51.13</v>
      </c>
    </row>
    <row r="9785" spans="1:5">
      <c r="A9785" s="774">
        <v>40383</v>
      </c>
      <c r="B9785" s="774" t="s">
        <v>9532</v>
      </c>
      <c r="C9785" s="774" t="s">
        <v>7728</v>
      </c>
      <c r="D9785" s="774" t="s">
        <v>7737</v>
      </c>
      <c r="E9785" s="717">
        <v>35</v>
      </c>
    </row>
    <row r="9786" spans="1:5">
      <c r="A9786" s="774">
        <v>40378</v>
      </c>
      <c r="B9786" s="774" t="s">
        <v>9533</v>
      </c>
      <c r="C9786" s="774" t="s">
        <v>7728</v>
      </c>
      <c r="D9786" s="774" t="s">
        <v>7737</v>
      </c>
      <c r="E9786" s="717">
        <v>12.1</v>
      </c>
    </row>
    <row r="9787" spans="1:5">
      <c r="A9787" s="774">
        <v>40382</v>
      </c>
      <c r="B9787" s="774" t="s">
        <v>9534</v>
      </c>
      <c r="C9787" s="774" t="s">
        <v>7728</v>
      </c>
      <c r="D9787" s="774" t="s">
        <v>7737</v>
      </c>
      <c r="E9787" s="717">
        <v>22.9</v>
      </c>
    </row>
    <row r="9788" spans="1:5">
      <c r="A9788" s="774">
        <v>40422</v>
      </c>
      <c r="B9788" s="774" t="s">
        <v>9535</v>
      </c>
      <c r="C9788" s="774" t="s">
        <v>7728</v>
      </c>
      <c r="D9788" s="774" t="s">
        <v>7737</v>
      </c>
      <c r="E9788" s="717">
        <v>156.01</v>
      </c>
    </row>
    <row r="9789" spans="1:5">
      <c r="A9789" s="774">
        <v>40387</v>
      </c>
      <c r="B9789" s="774" t="s">
        <v>9536</v>
      </c>
      <c r="C9789" s="774" t="s">
        <v>7728</v>
      </c>
      <c r="D9789" s="774" t="s">
        <v>7737</v>
      </c>
      <c r="E9789" s="717">
        <v>79.430000000000007</v>
      </c>
    </row>
    <row r="9790" spans="1:5">
      <c r="A9790" s="774">
        <v>40380</v>
      </c>
      <c r="B9790" s="774" t="s">
        <v>9537</v>
      </c>
      <c r="C9790" s="774" t="s">
        <v>7728</v>
      </c>
      <c r="D9790" s="774" t="s">
        <v>7737</v>
      </c>
      <c r="E9790" s="717">
        <v>16.13</v>
      </c>
    </row>
    <row r="9791" spans="1:5">
      <c r="A9791" s="774">
        <v>40390</v>
      </c>
      <c r="B9791" s="774" t="s">
        <v>9538</v>
      </c>
      <c r="C9791" s="774" t="s">
        <v>7728</v>
      </c>
      <c r="D9791" s="774" t="s">
        <v>7737</v>
      </c>
      <c r="E9791" s="717">
        <v>328.58</v>
      </c>
    </row>
    <row r="9792" spans="1:5">
      <c r="A9792" s="774">
        <v>40413</v>
      </c>
      <c r="B9792" s="774" t="s">
        <v>9539</v>
      </c>
      <c r="C9792" s="774" t="s">
        <v>7728</v>
      </c>
      <c r="D9792" s="774" t="s">
        <v>7737</v>
      </c>
      <c r="E9792" s="717">
        <v>17.8</v>
      </c>
    </row>
    <row r="9793" spans="1:5">
      <c r="A9793" s="774">
        <v>40415</v>
      </c>
      <c r="B9793" s="774" t="s">
        <v>9540</v>
      </c>
      <c r="C9793" s="774" t="s">
        <v>7728</v>
      </c>
      <c r="D9793" s="774" t="s">
        <v>7737</v>
      </c>
      <c r="E9793" s="717">
        <v>25.37</v>
      </c>
    </row>
    <row r="9794" spans="1:5">
      <c r="A9794" s="774">
        <v>40417</v>
      </c>
      <c r="B9794" s="774" t="s">
        <v>9541</v>
      </c>
      <c r="C9794" s="774" t="s">
        <v>7728</v>
      </c>
      <c r="D9794" s="774" t="s">
        <v>7737</v>
      </c>
      <c r="E9794" s="717">
        <v>29.93</v>
      </c>
    </row>
    <row r="9795" spans="1:5">
      <c r="A9795" s="774">
        <v>39271</v>
      </c>
      <c r="B9795" s="774" t="s">
        <v>9542</v>
      </c>
      <c r="C9795" s="774" t="s">
        <v>7728</v>
      </c>
      <c r="D9795" s="774" t="s">
        <v>7723</v>
      </c>
      <c r="E9795" s="717">
        <v>1.67</v>
      </c>
    </row>
    <row r="9796" spans="1:5">
      <c r="A9796" s="774">
        <v>39273</v>
      </c>
      <c r="B9796" s="774" t="s">
        <v>9543</v>
      </c>
      <c r="C9796" s="774" t="s">
        <v>7728</v>
      </c>
      <c r="D9796" s="774" t="s">
        <v>7723</v>
      </c>
      <c r="E9796" s="717">
        <v>2.83</v>
      </c>
    </row>
    <row r="9797" spans="1:5">
      <c r="A9797" s="774">
        <v>39272</v>
      </c>
      <c r="B9797" s="774" t="s">
        <v>9544</v>
      </c>
      <c r="C9797" s="774" t="s">
        <v>7728</v>
      </c>
      <c r="D9797" s="774" t="s">
        <v>7723</v>
      </c>
      <c r="E9797" s="717">
        <v>2.0499999999999998</v>
      </c>
    </row>
    <row r="9798" spans="1:5">
      <c r="A9798" s="774">
        <v>1875</v>
      </c>
      <c r="B9798" s="774" t="s">
        <v>9545</v>
      </c>
      <c r="C9798" s="774" t="s">
        <v>7728</v>
      </c>
      <c r="D9798" s="774" t="s">
        <v>7723</v>
      </c>
      <c r="E9798" s="717">
        <v>4.53</v>
      </c>
    </row>
    <row r="9799" spans="1:5">
      <c r="A9799" s="774">
        <v>1874</v>
      </c>
      <c r="B9799" s="774" t="s">
        <v>9546</v>
      </c>
      <c r="C9799" s="774" t="s">
        <v>7728</v>
      </c>
      <c r="D9799" s="774" t="s">
        <v>7723</v>
      </c>
      <c r="E9799" s="717">
        <v>3.74</v>
      </c>
    </row>
    <row r="9800" spans="1:5">
      <c r="A9800" s="774">
        <v>1870</v>
      </c>
      <c r="B9800" s="774" t="s">
        <v>9547</v>
      </c>
      <c r="C9800" s="774" t="s">
        <v>7728</v>
      </c>
      <c r="D9800" s="774" t="s">
        <v>7726</v>
      </c>
      <c r="E9800" s="717">
        <v>2.16</v>
      </c>
    </row>
    <row r="9801" spans="1:5">
      <c r="A9801" s="774">
        <v>1884</v>
      </c>
      <c r="B9801" s="774" t="s">
        <v>9548</v>
      </c>
      <c r="C9801" s="774" t="s">
        <v>7728</v>
      </c>
      <c r="D9801" s="774" t="s">
        <v>7723</v>
      </c>
      <c r="E9801" s="717">
        <v>3.31</v>
      </c>
    </row>
    <row r="9802" spans="1:5">
      <c r="A9802" s="774">
        <v>1887</v>
      </c>
      <c r="B9802" s="774" t="s">
        <v>9549</v>
      </c>
      <c r="C9802" s="774" t="s">
        <v>7728</v>
      </c>
      <c r="D9802" s="774" t="s">
        <v>7723</v>
      </c>
      <c r="E9802" s="717">
        <v>18.78</v>
      </c>
    </row>
    <row r="9803" spans="1:5">
      <c r="A9803" s="774">
        <v>1876</v>
      </c>
      <c r="B9803" s="774" t="s">
        <v>9550</v>
      </c>
      <c r="C9803" s="774" t="s">
        <v>7728</v>
      </c>
      <c r="D9803" s="774" t="s">
        <v>7723</v>
      </c>
      <c r="E9803" s="717">
        <v>7.36</v>
      </c>
    </row>
    <row r="9804" spans="1:5">
      <c r="A9804" s="774">
        <v>1879</v>
      </c>
      <c r="B9804" s="774" t="s">
        <v>9551</v>
      </c>
      <c r="C9804" s="774" t="s">
        <v>7728</v>
      </c>
      <c r="D9804" s="774" t="s">
        <v>7723</v>
      </c>
      <c r="E9804" s="717">
        <v>2.19</v>
      </c>
    </row>
    <row r="9805" spans="1:5">
      <c r="A9805" s="774">
        <v>1877</v>
      </c>
      <c r="B9805" s="774" t="s">
        <v>9552</v>
      </c>
      <c r="C9805" s="774" t="s">
        <v>7728</v>
      </c>
      <c r="D9805" s="774" t="s">
        <v>7723</v>
      </c>
      <c r="E9805" s="717">
        <v>18.8</v>
      </c>
    </row>
    <row r="9806" spans="1:5">
      <c r="A9806" s="774">
        <v>1878</v>
      </c>
      <c r="B9806" s="774" t="s">
        <v>9553</v>
      </c>
      <c r="C9806" s="774" t="s">
        <v>7728</v>
      </c>
      <c r="D9806" s="774" t="s">
        <v>7723</v>
      </c>
      <c r="E9806" s="717">
        <v>37.78</v>
      </c>
    </row>
    <row r="9807" spans="1:5">
      <c r="A9807" s="774">
        <v>2621</v>
      </c>
      <c r="B9807" s="774" t="s">
        <v>9554</v>
      </c>
      <c r="C9807" s="774" t="s">
        <v>7728</v>
      </c>
      <c r="D9807" s="774" t="s">
        <v>7737</v>
      </c>
      <c r="E9807" s="717">
        <v>125.47</v>
      </c>
    </row>
    <row r="9808" spans="1:5">
      <c r="A9808" s="774">
        <v>2616</v>
      </c>
      <c r="B9808" s="774" t="s">
        <v>9555</v>
      </c>
      <c r="C9808" s="774" t="s">
        <v>7728</v>
      </c>
      <c r="D9808" s="774" t="s">
        <v>7737</v>
      </c>
      <c r="E9808" s="717">
        <v>3.55</v>
      </c>
    </row>
    <row r="9809" spans="1:5">
      <c r="A9809" s="774">
        <v>2633</v>
      </c>
      <c r="B9809" s="774" t="s">
        <v>9556</v>
      </c>
      <c r="C9809" s="774" t="s">
        <v>7728</v>
      </c>
      <c r="D9809" s="774" t="s">
        <v>7737</v>
      </c>
      <c r="E9809" s="717">
        <v>4.01</v>
      </c>
    </row>
    <row r="9810" spans="1:5">
      <c r="A9810" s="774">
        <v>2617</v>
      </c>
      <c r="B9810" s="774" t="s">
        <v>9557</v>
      </c>
      <c r="C9810" s="774" t="s">
        <v>7728</v>
      </c>
      <c r="D9810" s="774" t="s">
        <v>7737</v>
      </c>
      <c r="E9810" s="717">
        <v>5.46</v>
      </c>
    </row>
    <row r="9811" spans="1:5">
      <c r="A9811" s="774">
        <v>2618</v>
      </c>
      <c r="B9811" s="774" t="s">
        <v>9558</v>
      </c>
      <c r="C9811" s="774" t="s">
        <v>7728</v>
      </c>
      <c r="D9811" s="774" t="s">
        <v>7737</v>
      </c>
      <c r="E9811" s="717">
        <v>12.43</v>
      </c>
    </row>
    <row r="9812" spans="1:5">
      <c r="A9812" s="774">
        <v>2632</v>
      </c>
      <c r="B9812" s="774" t="s">
        <v>9559</v>
      </c>
      <c r="C9812" s="774" t="s">
        <v>7728</v>
      </c>
      <c r="D9812" s="774" t="s">
        <v>7737</v>
      </c>
      <c r="E9812" s="717">
        <v>15.16</v>
      </c>
    </row>
    <row r="9813" spans="1:5">
      <c r="A9813" s="774">
        <v>2631</v>
      </c>
      <c r="B9813" s="774" t="s">
        <v>9560</v>
      </c>
      <c r="C9813" s="774" t="s">
        <v>7728</v>
      </c>
      <c r="D9813" s="774" t="s">
        <v>7737</v>
      </c>
      <c r="E9813" s="717">
        <v>22.25</v>
      </c>
    </row>
    <row r="9814" spans="1:5">
      <c r="A9814" s="774">
        <v>2619</v>
      </c>
      <c r="B9814" s="774" t="s">
        <v>9561</v>
      </c>
      <c r="C9814" s="774" t="s">
        <v>7728</v>
      </c>
      <c r="D9814" s="774" t="s">
        <v>7737</v>
      </c>
      <c r="E9814" s="717">
        <v>56.35</v>
      </c>
    </row>
    <row r="9815" spans="1:5">
      <c r="A9815" s="774">
        <v>2620</v>
      </c>
      <c r="B9815" s="774" t="s">
        <v>9562</v>
      </c>
      <c r="C9815" s="774" t="s">
        <v>7728</v>
      </c>
      <c r="D9815" s="774" t="s">
        <v>7737</v>
      </c>
      <c r="E9815" s="717">
        <v>73.98</v>
      </c>
    </row>
    <row r="9816" spans="1:5">
      <c r="A9816" s="774">
        <v>25968</v>
      </c>
      <c r="B9816" s="774" t="s">
        <v>9563</v>
      </c>
      <c r="C9816" s="774" t="s">
        <v>7728</v>
      </c>
      <c r="D9816" s="774" t="s">
        <v>7737</v>
      </c>
      <c r="E9816" s="717">
        <v>41.06</v>
      </c>
    </row>
    <row r="9817" spans="1:5">
      <c r="A9817" s="774">
        <v>38369</v>
      </c>
      <c r="B9817" s="774" t="s">
        <v>9564</v>
      </c>
      <c r="C9817" s="774" t="s">
        <v>7728</v>
      </c>
      <c r="D9817" s="774" t="s">
        <v>7723</v>
      </c>
      <c r="E9817" s="717">
        <v>14.67</v>
      </c>
    </row>
    <row r="9818" spans="1:5">
      <c r="A9818" s="774">
        <v>38370</v>
      </c>
      <c r="B9818" s="774" t="s">
        <v>9565</v>
      </c>
      <c r="C9818" s="774" t="s">
        <v>7728</v>
      </c>
      <c r="D9818" s="774" t="s">
        <v>7723</v>
      </c>
      <c r="E9818" s="717">
        <v>14.67</v>
      </c>
    </row>
    <row r="9819" spans="1:5">
      <c r="A9819" s="774">
        <v>38372</v>
      </c>
      <c r="B9819" s="774" t="s">
        <v>9566</v>
      </c>
      <c r="C9819" s="774" t="s">
        <v>7728</v>
      </c>
      <c r="D9819" s="774" t="s">
        <v>7723</v>
      </c>
      <c r="E9819" s="717">
        <v>17.68</v>
      </c>
    </row>
    <row r="9820" spans="1:5">
      <c r="A9820" s="774">
        <v>2357</v>
      </c>
      <c r="B9820" s="774" t="s">
        <v>9567</v>
      </c>
      <c r="C9820" s="774" t="s">
        <v>615</v>
      </c>
      <c r="D9820" s="774" t="s">
        <v>7723</v>
      </c>
      <c r="E9820" s="717">
        <v>10.81</v>
      </c>
    </row>
    <row r="9821" spans="1:5">
      <c r="A9821" s="774">
        <v>40806</v>
      </c>
      <c r="B9821" s="774" t="s">
        <v>9568</v>
      </c>
      <c r="C9821" s="774" t="s">
        <v>7941</v>
      </c>
      <c r="D9821" s="774" t="s">
        <v>7723</v>
      </c>
      <c r="E9821" s="718">
        <v>1928.24</v>
      </c>
    </row>
    <row r="9822" spans="1:5">
      <c r="A9822" s="774">
        <v>2355</v>
      </c>
      <c r="B9822" s="774" t="s">
        <v>9569</v>
      </c>
      <c r="C9822" s="774" t="s">
        <v>615</v>
      </c>
      <c r="D9822" s="774" t="s">
        <v>7723</v>
      </c>
      <c r="E9822" s="717">
        <v>23.1</v>
      </c>
    </row>
    <row r="9823" spans="1:5">
      <c r="A9823" s="774">
        <v>40805</v>
      </c>
      <c r="B9823" s="774" t="s">
        <v>9570</v>
      </c>
      <c r="C9823" s="774" t="s">
        <v>7941</v>
      </c>
      <c r="D9823" s="774" t="s">
        <v>7723</v>
      </c>
      <c r="E9823" s="718">
        <v>4118.99</v>
      </c>
    </row>
    <row r="9824" spans="1:5">
      <c r="A9824" s="774">
        <v>2358</v>
      </c>
      <c r="B9824" s="774" t="s">
        <v>9571</v>
      </c>
      <c r="C9824" s="774" t="s">
        <v>615</v>
      </c>
      <c r="D9824" s="774" t="s">
        <v>7723</v>
      </c>
      <c r="E9824" s="717">
        <v>20.66</v>
      </c>
    </row>
    <row r="9825" spans="1:5">
      <c r="A9825" s="774">
        <v>40807</v>
      </c>
      <c r="B9825" s="774" t="s">
        <v>9572</v>
      </c>
      <c r="C9825" s="774" t="s">
        <v>7941</v>
      </c>
      <c r="D9825" s="774" t="s">
        <v>7723</v>
      </c>
      <c r="E9825" s="718">
        <v>3681.62</v>
      </c>
    </row>
    <row r="9826" spans="1:5">
      <c r="A9826" s="774">
        <v>2359</v>
      </c>
      <c r="B9826" s="774" t="s">
        <v>9573</v>
      </c>
      <c r="C9826" s="774" t="s">
        <v>615</v>
      </c>
      <c r="D9826" s="774" t="s">
        <v>7723</v>
      </c>
      <c r="E9826" s="717">
        <v>24.69</v>
      </c>
    </row>
    <row r="9827" spans="1:5">
      <c r="A9827" s="774">
        <v>40808</v>
      </c>
      <c r="B9827" s="774" t="s">
        <v>9574</v>
      </c>
      <c r="C9827" s="774" t="s">
        <v>7941</v>
      </c>
      <c r="D9827" s="774" t="s">
        <v>7723</v>
      </c>
      <c r="E9827" s="718">
        <v>4399.25</v>
      </c>
    </row>
    <row r="9828" spans="1:5">
      <c r="A9828" s="774">
        <v>43144</v>
      </c>
      <c r="B9828" s="774" t="s">
        <v>9575</v>
      </c>
      <c r="C9828" s="774" t="s">
        <v>7748</v>
      </c>
      <c r="D9828" s="774" t="s">
        <v>7723</v>
      </c>
      <c r="E9828" s="717">
        <v>29.42</v>
      </c>
    </row>
    <row r="9829" spans="1:5">
      <c r="A9829" s="774">
        <v>39397</v>
      </c>
      <c r="B9829" s="774" t="s">
        <v>9576</v>
      </c>
      <c r="C9829" s="774" t="s">
        <v>7722</v>
      </c>
      <c r="D9829" s="774" t="s">
        <v>7723</v>
      </c>
      <c r="E9829" s="717">
        <v>13.41</v>
      </c>
    </row>
    <row r="9830" spans="1:5">
      <c r="A9830" s="774">
        <v>2692</v>
      </c>
      <c r="B9830" s="774" t="s">
        <v>9577</v>
      </c>
      <c r="C9830" s="774" t="s">
        <v>7722</v>
      </c>
      <c r="D9830" s="774" t="s">
        <v>7723</v>
      </c>
      <c r="E9830" s="717">
        <v>5.41</v>
      </c>
    </row>
    <row r="9831" spans="1:5">
      <c r="A9831" s="774">
        <v>5330</v>
      </c>
      <c r="B9831" s="774" t="s">
        <v>9578</v>
      </c>
      <c r="C9831" s="774" t="s">
        <v>7722</v>
      </c>
      <c r="D9831" s="774" t="s">
        <v>7723</v>
      </c>
      <c r="E9831" s="717">
        <v>33.090000000000003</v>
      </c>
    </row>
    <row r="9832" spans="1:5">
      <c r="A9832" s="774">
        <v>26017</v>
      </c>
      <c r="B9832" s="774" t="s">
        <v>9579</v>
      </c>
      <c r="C9832" s="774" t="s">
        <v>7728</v>
      </c>
      <c r="D9832" s="774" t="s">
        <v>7723</v>
      </c>
      <c r="E9832" s="717">
        <v>29.9</v>
      </c>
    </row>
    <row r="9833" spans="1:5">
      <c r="A9833" s="774">
        <v>25931</v>
      </c>
      <c r="B9833" s="774" t="s">
        <v>9580</v>
      </c>
      <c r="C9833" s="774" t="s">
        <v>7728</v>
      </c>
      <c r="D9833" s="774" t="s">
        <v>7723</v>
      </c>
      <c r="E9833" s="717">
        <v>95.05</v>
      </c>
    </row>
    <row r="9834" spans="1:5">
      <c r="A9834" s="774">
        <v>38140</v>
      </c>
      <c r="B9834" s="774" t="s">
        <v>9581</v>
      </c>
      <c r="C9834" s="774" t="s">
        <v>7728</v>
      </c>
      <c r="D9834" s="774" t="s">
        <v>7726</v>
      </c>
      <c r="E9834" s="717">
        <v>23.05</v>
      </c>
    </row>
    <row r="9835" spans="1:5">
      <c r="A9835" s="774">
        <v>13887</v>
      </c>
      <c r="B9835" s="774" t="s">
        <v>9582</v>
      </c>
      <c r="C9835" s="774" t="s">
        <v>7728</v>
      </c>
      <c r="D9835" s="774" t="s">
        <v>7723</v>
      </c>
      <c r="E9835" s="717">
        <v>545.72</v>
      </c>
    </row>
    <row r="9836" spans="1:5">
      <c r="A9836" s="774">
        <v>26018</v>
      </c>
      <c r="B9836" s="774" t="s">
        <v>9583</v>
      </c>
      <c r="C9836" s="774" t="s">
        <v>7728</v>
      </c>
      <c r="D9836" s="774" t="s">
        <v>7723</v>
      </c>
      <c r="E9836" s="717">
        <v>24.29</v>
      </c>
    </row>
    <row r="9837" spans="1:5">
      <c r="A9837" s="774">
        <v>26019</v>
      </c>
      <c r="B9837" s="774" t="s">
        <v>9584</v>
      </c>
      <c r="C9837" s="774" t="s">
        <v>7728</v>
      </c>
      <c r="D9837" s="774" t="s">
        <v>7723</v>
      </c>
      <c r="E9837" s="717">
        <v>22.94</v>
      </c>
    </row>
    <row r="9838" spans="1:5">
      <c r="A9838" s="774">
        <v>26020</v>
      </c>
      <c r="B9838" s="774" t="s">
        <v>9585</v>
      </c>
      <c r="C9838" s="774" t="s">
        <v>7728</v>
      </c>
      <c r="D9838" s="774" t="s">
        <v>7723</v>
      </c>
      <c r="E9838" s="717">
        <v>5.98</v>
      </c>
    </row>
    <row r="9839" spans="1:5">
      <c r="A9839" s="774">
        <v>34544</v>
      </c>
      <c r="B9839" s="774" t="s">
        <v>9586</v>
      </c>
      <c r="C9839" s="774" t="s">
        <v>7728</v>
      </c>
      <c r="D9839" s="774" t="s">
        <v>7723</v>
      </c>
      <c r="E9839" s="718">
        <v>1482.45</v>
      </c>
    </row>
    <row r="9840" spans="1:5">
      <c r="A9840" s="774">
        <v>34729</v>
      </c>
      <c r="B9840" s="774" t="s">
        <v>9587</v>
      </c>
      <c r="C9840" s="774" t="s">
        <v>7728</v>
      </c>
      <c r="D9840" s="774" t="s">
        <v>7723</v>
      </c>
      <c r="E9840" s="718">
        <v>1166.17</v>
      </c>
    </row>
    <row r="9841" spans="1:5">
      <c r="A9841" s="774">
        <v>34734</v>
      </c>
      <c r="B9841" s="774" t="s">
        <v>9588</v>
      </c>
      <c r="C9841" s="774" t="s">
        <v>7728</v>
      </c>
      <c r="D9841" s="774" t="s">
        <v>7723</v>
      </c>
      <c r="E9841" s="718">
        <v>1805.61</v>
      </c>
    </row>
    <row r="9842" spans="1:5">
      <c r="A9842" s="774">
        <v>34738</v>
      </c>
      <c r="B9842" s="774" t="s">
        <v>9589</v>
      </c>
      <c r="C9842" s="774" t="s">
        <v>7728</v>
      </c>
      <c r="D9842" s="774" t="s">
        <v>7723</v>
      </c>
      <c r="E9842" s="718">
        <v>4218.47</v>
      </c>
    </row>
    <row r="9843" spans="1:5">
      <c r="A9843" s="774">
        <v>2391</v>
      </c>
      <c r="B9843" s="774" t="s">
        <v>9590</v>
      </c>
      <c r="C9843" s="774" t="s">
        <v>7728</v>
      </c>
      <c r="D9843" s="774" t="s">
        <v>7723</v>
      </c>
      <c r="E9843" s="717">
        <v>343.1</v>
      </c>
    </row>
    <row r="9844" spans="1:5">
      <c r="A9844" s="774">
        <v>2374</v>
      </c>
      <c r="B9844" s="774" t="s">
        <v>9591</v>
      </c>
      <c r="C9844" s="774" t="s">
        <v>7728</v>
      </c>
      <c r="D9844" s="774" t="s">
        <v>7723</v>
      </c>
      <c r="E9844" s="717">
        <v>389.24</v>
      </c>
    </row>
    <row r="9845" spans="1:5">
      <c r="A9845" s="774">
        <v>2377</v>
      </c>
      <c r="B9845" s="774" t="s">
        <v>9592</v>
      </c>
      <c r="C9845" s="774" t="s">
        <v>7728</v>
      </c>
      <c r="D9845" s="774" t="s">
        <v>7723</v>
      </c>
      <c r="E9845" s="717">
        <v>546.25</v>
      </c>
    </row>
    <row r="9846" spans="1:5">
      <c r="A9846" s="774">
        <v>2393</v>
      </c>
      <c r="B9846" s="774" t="s">
        <v>9593</v>
      </c>
      <c r="C9846" s="774" t="s">
        <v>7728</v>
      </c>
      <c r="D9846" s="774" t="s">
        <v>7723</v>
      </c>
      <c r="E9846" s="717">
        <v>914.77</v>
      </c>
    </row>
    <row r="9847" spans="1:5">
      <c r="A9847" s="774">
        <v>34705</v>
      </c>
      <c r="B9847" s="774" t="s">
        <v>9594</v>
      </c>
      <c r="C9847" s="774" t="s">
        <v>7728</v>
      </c>
      <c r="D9847" s="774" t="s">
        <v>7723</v>
      </c>
      <c r="E9847" s="717">
        <v>800.1</v>
      </c>
    </row>
    <row r="9848" spans="1:5">
      <c r="A9848" s="774">
        <v>34707</v>
      </c>
      <c r="B9848" s="774" t="s">
        <v>9595</v>
      </c>
      <c r="C9848" s="774" t="s">
        <v>7728</v>
      </c>
      <c r="D9848" s="774" t="s">
        <v>7723</v>
      </c>
      <c r="E9848" s="718">
        <v>1482.6</v>
      </c>
    </row>
    <row r="9849" spans="1:5">
      <c r="A9849" s="774">
        <v>2378</v>
      </c>
      <c r="B9849" s="774" t="s">
        <v>9596</v>
      </c>
      <c r="C9849" s="774" t="s">
        <v>7728</v>
      </c>
      <c r="D9849" s="774" t="s">
        <v>7723</v>
      </c>
      <c r="E9849" s="718">
        <v>1256.56</v>
      </c>
    </row>
    <row r="9850" spans="1:5">
      <c r="A9850" s="774">
        <v>2379</v>
      </c>
      <c r="B9850" s="774" t="s">
        <v>9597</v>
      </c>
      <c r="C9850" s="774" t="s">
        <v>7728</v>
      </c>
      <c r="D9850" s="774" t="s">
        <v>7723</v>
      </c>
      <c r="E9850" s="718">
        <v>1256.56</v>
      </c>
    </row>
    <row r="9851" spans="1:5">
      <c r="A9851" s="774">
        <v>2376</v>
      </c>
      <c r="B9851" s="774" t="s">
        <v>9598</v>
      </c>
      <c r="C9851" s="774" t="s">
        <v>7728</v>
      </c>
      <c r="D9851" s="774" t="s">
        <v>7723</v>
      </c>
      <c r="E9851" s="718">
        <v>2069.5500000000002</v>
      </c>
    </row>
    <row r="9852" spans="1:5">
      <c r="A9852" s="774">
        <v>2394</v>
      </c>
      <c r="B9852" s="774" t="s">
        <v>9599</v>
      </c>
      <c r="C9852" s="774" t="s">
        <v>7728</v>
      </c>
      <c r="D9852" s="774" t="s">
        <v>7723</v>
      </c>
      <c r="E9852" s="718">
        <v>4424.33</v>
      </c>
    </row>
    <row r="9853" spans="1:5">
      <c r="A9853" s="774">
        <v>34686</v>
      </c>
      <c r="B9853" s="774" t="s">
        <v>9600</v>
      </c>
      <c r="C9853" s="774" t="s">
        <v>7728</v>
      </c>
      <c r="D9853" s="774" t="s">
        <v>7723</v>
      </c>
      <c r="E9853" s="717">
        <v>13.28</v>
      </c>
    </row>
    <row r="9854" spans="1:5">
      <c r="A9854" s="774">
        <v>34616</v>
      </c>
      <c r="B9854" s="774" t="s">
        <v>9601</v>
      </c>
      <c r="C9854" s="774" t="s">
        <v>7728</v>
      </c>
      <c r="D9854" s="774" t="s">
        <v>7723</v>
      </c>
      <c r="E9854" s="717">
        <v>51.34</v>
      </c>
    </row>
    <row r="9855" spans="1:5">
      <c r="A9855" s="774">
        <v>34623</v>
      </c>
      <c r="B9855" s="774" t="s">
        <v>9602</v>
      </c>
      <c r="C9855" s="774" t="s">
        <v>7728</v>
      </c>
      <c r="D9855" s="774" t="s">
        <v>7723</v>
      </c>
      <c r="E9855" s="717">
        <v>50.55</v>
      </c>
    </row>
    <row r="9856" spans="1:5">
      <c r="A9856" s="774">
        <v>34628</v>
      </c>
      <c r="B9856" s="774" t="s">
        <v>9603</v>
      </c>
      <c r="C9856" s="774" t="s">
        <v>7728</v>
      </c>
      <c r="D9856" s="774" t="s">
        <v>7723</v>
      </c>
      <c r="E9856" s="717">
        <v>72.41</v>
      </c>
    </row>
    <row r="9857" spans="1:5">
      <c r="A9857" s="774">
        <v>34653</v>
      </c>
      <c r="B9857" s="774" t="s">
        <v>9604</v>
      </c>
      <c r="C9857" s="774" t="s">
        <v>7728</v>
      </c>
      <c r="D9857" s="774" t="s">
        <v>7723</v>
      </c>
      <c r="E9857" s="717">
        <v>8.9499999999999993</v>
      </c>
    </row>
    <row r="9858" spans="1:5">
      <c r="A9858" s="774">
        <v>34688</v>
      </c>
      <c r="B9858" s="774" t="s">
        <v>9605</v>
      </c>
      <c r="C9858" s="774" t="s">
        <v>7728</v>
      </c>
      <c r="D9858" s="774" t="s">
        <v>7723</v>
      </c>
      <c r="E9858" s="717">
        <v>16.23</v>
      </c>
    </row>
    <row r="9859" spans="1:5">
      <c r="A9859" s="774">
        <v>34709</v>
      </c>
      <c r="B9859" s="774" t="s">
        <v>9606</v>
      </c>
      <c r="C9859" s="774" t="s">
        <v>7728</v>
      </c>
      <c r="D9859" s="774" t="s">
        <v>7723</v>
      </c>
      <c r="E9859" s="717">
        <v>62.9</v>
      </c>
    </row>
    <row r="9860" spans="1:5">
      <c r="A9860" s="774">
        <v>34714</v>
      </c>
      <c r="B9860" s="774" t="s">
        <v>9607</v>
      </c>
      <c r="C9860" s="774" t="s">
        <v>7728</v>
      </c>
      <c r="D9860" s="774" t="s">
        <v>7723</v>
      </c>
      <c r="E9860" s="717">
        <v>75.12</v>
      </c>
    </row>
    <row r="9861" spans="1:5">
      <c r="A9861" s="774">
        <v>2388</v>
      </c>
      <c r="B9861" s="774" t="s">
        <v>9608</v>
      </c>
      <c r="C9861" s="774" t="s">
        <v>7728</v>
      </c>
      <c r="D9861" s="774" t="s">
        <v>7723</v>
      </c>
      <c r="E9861" s="717">
        <v>62.43</v>
      </c>
    </row>
    <row r="9862" spans="1:5">
      <c r="A9862" s="774">
        <v>34606</v>
      </c>
      <c r="B9862" s="774" t="s">
        <v>9609</v>
      </c>
      <c r="C9862" s="774" t="s">
        <v>7728</v>
      </c>
      <c r="D9862" s="774" t="s">
        <v>7723</v>
      </c>
      <c r="E9862" s="717">
        <v>95.76</v>
      </c>
    </row>
    <row r="9863" spans="1:5">
      <c r="A9863" s="774">
        <v>34689</v>
      </c>
      <c r="B9863" s="774" t="s">
        <v>9610</v>
      </c>
      <c r="C9863" s="774" t="s">
        <v>7728</v>
      </c>
      <c r="D9863" s="774" t="s">
        <v>7723</v>
      </c>
      <c r="E9863" s="717">
        <v>30.49</v>
      </c>
    </row>
    <row r="9864" spans="1:5">
      <c r="A9864" s="774">
        <v>2370</v>
      </c>
      <c r="B9864" s="774" t="s">
        <v>9611</v>
      </c>
      <c r="C9864" s="774" t="s">
        <v>7728</v>
      </c>
      <c r="D9864" s="774" t="s">
        <v>7726</v>
      </c>
      <c r="E9864" s="717">
        <v>11.6</v>
      </c>
    </row>
    <row r="9865" spans="1:5">
      <c r="A9865" s="774">
        <v>2386</v>
      </c>
      <c r="B9865" s="774" t="s">
        <v>9612</v>
      </c>
      <c r="C9865" s="774" t="s">
        <v>7728</v>
      </c>
      <c r="D9865" s="774" t="s">
        <v>7723</v>
      </c>
      <c r="E9865" s="717">
        <v>19.46</v>
      </c>
    </row>
    <row r="9866" spans="1:5">
      <c r="A9866" s="774">
        <v>2392</v>
      </c>
      <c r="B9866" s="774" t="s">
        <v>9613</v>
      </c>
      <c r="C9866" s="774" t="s">
        <v>7728</v>
      </c>
      <c r="D9866" s="774" t="s">
        <v>7723</v>
      </c>
      <c r="E9866" s="717">
        <v>77.87</v>
      </c>
    </row>
    <row r="9867" spans="1:5">
      <c r="A9867" s="774">
        <v>2373</v>
      </c>
      <c r="B9867" s="774" t="s">
        <v>9614</v>
      </c>
      <c r="C9867" s="774" t="s">
        <v>7728</v>
      </c>
      <c r="D9867" s="774" t="s">
        <v>7723</v>
      </c>
      <c r="E9867" s="717">
        <v>109.71</v>
      </c>
    </row>
    <row r="9868" spans="1:5">
      <c r="A9868" s="774">
        <v>39465</v>
      </c>
      <c r="B9868" s="774" t="s">
        <v>9615</v>
      </c>
      <c r="C9868" s="774" t="s">
        <v>7728</v>
      </c>
      <c r="D9868" s="774" t="s">
        <v>7723</v>
      </c>
      <c r="E9868" s="717">
        <v>67.02</v>
      </c>
    </row>
    <row r="9869" spans="1:5">
      <c r="A9869" s="774">
        <v>39466</v>
      </c>
      <c r="B9869" s="774" t="s">
        <v>9616</v>
      </c>
      <c r="C9869" s="774" t="s">
        <v>7728</v>
      </c>
      <c r="D9869" s="774" t="s">
        <v>7723</v>
      </c>
      <c r="E9869" s="717">
        <v>75.400000000000006</v>
      </c>
    </row>
    <row r="9870" spans="1:5">
      <c r="A9870" s="774">
        <v>39467</v>
      </c>
      <c r="B9870" s="774" t="s">
        <v>9617</v>
      </c>
      <c r="C9870" s="774" t="s">
        <v>7728</v>
      </c>
      <c r="D9870" s="774" t="s">
        <v>7723</v>
      </c>
      <c r="E9870" s="717">
        <v>96.44</v>
      </c>
    </row>
    <row r="9871" spans="1:5">
      <c r="A9871" s="774">
        <v>39468</v>
      </c>
      <c r="B9871" s="774" t="s">
        <v>9618</v>
      </c>
      <c r="C9871" s="774" t="s">
        <v>7728</v>
      </c>
      <c r="D9871" s="774" t="s">
        <v>7723</v>
      </c>
      <c r="E9871" s="717">
        <v>171.42</v>
      </c>
    </row>
    <row r="9872" spans="1:5">
      <c r="A9872" s="774">
        <v>39469</v>
      </c>
      <c r="B9872" s="774" t="s">
        <v>9619</v>
      </c>
      <c r="C9872" s="774" t="s">
        <v>7728</v>
      </c>
      <c r="D9872" s="774" t="s">
        <v>7723</v>
      </c>
      <c r="E9872" s="717">
        <v>69.83</v>
      </c>
    </row>
    <row r="9873" spans="1:5">
      <c r="A9873" s="774">
        <v>39470</v>
      </c>
      <c r="B9873" s="774" t="s">
        <v>9620</v>
      </c>
      <c r="C9873" s="774" t="s">
        <v>7728</v>
      </c>
      <c r="D9873" s="774" t="s">
        <v>7723</v>
      </c>
      <c r="E9873" s="717">
        <v>85.8</v>
      </c>
    </row>
    <row r="9874" spans="1:5">
      <c r="A9874" s="774">
        <v>39471</v>
      </c>
      <c r="B9874" s="774" t="s">
        <v>9621</v>
      </c>
      <c r="C9874" s="774" t="s">
        <v>7728</v>
      </c>
      <c r="D9874" s="774" t="s">
        <v>7723</v>
      </c>
      <c r="E9874" s="717">
        <v>103.11</v>
      </c>
    </row>
    <row r="9875" spans="1:5">
      <c r="A9875" s="774">
        <v>39472</v>
      </c>
      <c r="B9875" s="774" t="s">
        <v>9622</v>
      </c>
      <c r="C9875" s="774" t="s">
        <v>7728</v>
      </c>
      <c r="D9875" s="774" t="s">
        <v>7723</v>
      </c>
      <c r="E9875" s="717">
        <v>179.15</v>
      </c>
    </row>
    <row r="9876" spans="1:5">
      <c r="A9876" s="774">
        <v>39473</v>
      </c>
      <c r="B9876" s="774" t="s">
        <v>9623</v>
      </c>
      <c r="C9876" s="774" t="s">
        <v>7728</v>
      </c>
      <c r="D9876" s="774" t="s">
        <v>7723</v>
      </c>
      <c r="E9876" s="717">
        <v>115.73</v>
      </c>
    </row>
    <row r="9877" spans="1:5">
      <c r="A9877" s="774">
        <v>39474</v>
      </c>
      <c r="B9877" s="774" t="s">
        <v>9624</v>
      </c>
      <c r="C9877" s="774" t="s">
        <v>7728</v>
      </c>
      <c r="D9877" s="774" t="s">
        <v>7723</v>
      </c>
      <c r="E9877" s="717">
        <v>123.37</v>
      </c>
    </row>
    <row r="9878" spans="1:5">
      <c r="A9878" s="774">
        <v>39475</v>
      </c>
      <c r="B9878" s="774" t="s">
        <v>9625</v>
      </c>
      <c r="C9878" s="774" t="s">
        <v>7728</v>
      </c>
      <c r="D9878" s="774" t="s">
        <v>7723</v>
      </c>
      <c r="E9878" s="717">
        <v>139.97999999999999</v>
      </c>
    </row>
    <row r="9879" spans="1:5">
      <c r="A9879" s="774">
        <v>39476</v>
      </c>
      <c r="B9879" s="774" t="s">
        <v>9626</v>
      </c>
      <c r="C9879" s="774" t="s">
        <v>7728</v>
      </c>
      <c r="D9879" s="774" t="s">
        <v>7723</v>
      </c>
      <c r="E9879" s="717">
        <v>263.51</v>
      </c>
    </row>
    <row r="9880" spans="1:5">
      <c r="A9880" s="774">
        <v>39477</v>
      </c>
      <c r="B9880" s="774" t="s">
        <v>9627</v>
      </c>
      <c r="C9880" s="774" t="s">
        <v>7728</v>
      </c>
      <c r="D9880" s="774" t="s">
        <v>7723</v>
      </c>
      <c r="E9880" s="717">
        <v>129.11000000000001</v>
      </c>
    </row>
    <row r="9881" spans="1:5">
      <c r="A9881" s="774">
        <v>39478</v>
      </c>
      <c r="B9881" s="774" t="s">
        <v>9628</v>
      </c>
      <c r="C9881" s="774" t="s">
        <v>7728</v>
      </c>
      <c r="D9881" s="774" t="s">
        <v>7723</v>
      </c>
      <c r="E9881" s="717">
        <v>133.11000000000001</v>
      </c>
    </row>
    <row r="9882" spans="1:5">
      <c r="A9882" s="774">
        <v>39479</v>
      </c>
      <c r="B9882" s="774" t="s">
        <v>9629</v>
      </c>
      <c r="C9882" s="774" t="s">
        <v>7728</v>
      </c>
      <c r="D9882" s="774" t="s">
        <v>7723</v>
      </c>
      <c r="E9882" s="717">
        <v>156.83000000000001</v>
      </c>
    </row>
    <row r="9883" spans="1:5">
      <c r="A9883" s="774">
        <v>39480</v>
      </c>
      <c r="B9883" s="774" t="s">
        <v>9630</v>
      </c>
      <c r="C9883" s="774" t="s">
        <v>7728</v>
      </c>
      <c r="D9883" s="774" t="s">
        <v>7723</v>
      </c>
      <c r="E9883" s="717">
        <v>323.61</v>
      </c>
    </row>
    <row r="9884" spans="1:5">
      <c r="A9884" s="774">
        <v>39459</v>
      </c>
      <c r="B9884" s="774" t="s">
        <v>9631</v>
      </c>
      <c r="C9884" s="774" t="s">
        <v>7728</v>
      </c>
      <c r="D9884" s="774" t="s">
        <v>7723</v>
      </c>
      <c r="E9884" s="717">
        <v>274.66000000000003</v>
      </c>
    </row>
    <row r="9885" spans="1:5">
      <c r="A9885" s="774">
        <v>39445</v>
      </c>
      <c r="B9885" s="774" t="s">
        <v>9632</v>
      </c>
      <c r="C9885" s="774" t="s">
        <v>7728</v>
      </c>
      <c r="D9885" s="774" t="s">
        <v>7723</v>
      </c>
      <c r="E9885" s="717">
        <v>137.91</v>
      </c>
    </row>
    <row r="9886" spans="1:5">
      <c r="A9886" s="774">
        <v>39446</v>
      </c>
      <c r="B9886" s="774" t="s">
        <v>9633</v>
      </c>
      <c r="C9886" s="774" t="s">
        <v>7728</v>
      </c>
      <c r="D9886" s="774" t="s">
        <v>7723</v>
      </c>
      <c r="E9886" s="717">
        <v>140.36000000000001</v>
      </c>
    </row>
    <row r="9887" spans="1:5">
      <c r="A9887" s="774">
        <v>39447</v>
      </c>
      <c r="B9887" s="774" t="s">
        <v>9634</v>
      </c>
      <c r="C9887" s="774" t="s">
        <v>7728</v>
      </c>
      <c r="D9887" s="774" t="s">
        <v>7723</v>
      </c>
      <c r="E9887" s="717">
        <v>150.1</v>
      </c>
    </row>
    <row r="9888" spans="1:5">
      <c r="A9888" s="774">
        <v>39448</v>
      </c>
      <c r="B9888" s="774" t="s">
        <v>9635</v>
      </c>
      <c r="C9888" s="774" t="s">
        <v>7728</v>
      </c>
      <c r="D9888" s="774" t="s">
        <v>7723</v>
      </c>
      <c r="E9888" s="717">
        <v>255.95</v>
      </c>
    </row>
    <row r="9889" spans="1:5">
      <c r="A9889" s="774">
        <v>39450</v>
      </c>
      <c r="B9889" s="774" t="s">
        <v>9636</v>
      </c>
      <c r="C9889" s="774" t="s">
        <v>7728</v>
      </c>
      <c r="D9889" s="774" t="s">
        <v>7723</v>
      </c>
      <c r="E9889" s="717">
        <v>156.16</v>
      </c>
    </row>
    <row r="9890" spans="1:5">
      <c r="A9890" s="774">
        <v>39451</v>
      </c>
      <c r="B9890" s="774" t="s">
        <v>9637</v>
      </c>
      <c r="C9890" s="774" t="s">
        <v>7728</v>
      </c>
      <c r="D9890" s="774" t="s">
        <v>7723</v>
      </c>
      <c r="E9890" s="717">
        <v>170.32</v>
      </c>
    </row>
    <row r="9891" spans="1:5">
      <c r="A9891" s="774">
        <v>39452</v>
      </c>
      <c r="B9891" s="774" t="s">
        <v>9638</v>
      </c>
      <c r="C9891" s="774" t="s">
        <v>7728</v>
      </c>
      <c r="D9891" s="774" t="s">
        <v>7723</v>
      </c>
      <c r="E9891" s="717">
        <v>171.34</v>
      </c>
    </row>
    <row r="9892" spans="1:5">
      <c r="A9892" s="774">
        <v>39523</v>
      </c>
      <c r="B9892" s="774" t="s">
        <v>9639</v>
      </c>
      <c r="C9892" s="774" t="s">
        <v>7728</v>
      </c>
      <c r="D9892" s="774" t="s">
        <v>7723</v>
      </c>
      <c r="E9892" s="717">
        <v>286.73</v>
      </c>
    </row>
    <row r="9893" spans="1:5">
      <c r="A9893" s="774">
        <v>39449</v>
      </c>
      <c r="B9893" s="774" t="s">
        <v>9640</v>
      </c>
      <c r="C9893" s="774" t="s">
        <v>7728</v>
      </c>
      <c r="D9893" s="774" t="s">
        <v>7723</v>
      </c>
      <c r="E9893" s="717">
        <v>317.54000000000002</v>
      </c>
    </row>
    <row r="9894" spans="1:5">
      <c r="A9894" s="774">
        <v>39455</v>
      </c>
      <c r="B9894" s="774" t="s">
        <v>9641</v>
      </c>
      <c r="C9894" s="774" t="s">
        <v>7728</v>
      </c>
      <c r="D9894" s="774" t="s">
        <v>7723</v>
      </c>
      <c r="E9894" s="717">
        <v>157.12</v>
      </c>
    </row>
    <row r="9895" spans="1:5">
      <c r="A9895" s="774">
        <v>39456</v>
      </c>
      <c r="B9895" s="774" t="s">
        <v>9642</v>
      </c>
      <c r="C9895" s="774" t="s">
        <v>7728</v>
      </c>
      <c r="D9895" s="774" t="s">
        <v>7723</v>
      </c>
      <c r="E9895" s="717">
        <v>157.24</v>
      </c>
    </row>
    <row r="9896" spans="1:5">
      <c r="A9896" s="774">
        <v>39457</v>
      </c>
      <c r="B9896" s="774" t="s">
        <v>9643</v>
      </c>
      <c r="C9896" s="774" t="s">
        <v>7728</v>
      </c>
      <c r="D9896" s="774" t="s">
        <v>7723</v>
      </c>
      <c r="E9896" s="717">
        <v>171.42</v>
      </c>
    </row>
    <row r="9897" spans="1:5">
      <c r="A9897" s="774">
        <v>39458</v>
      </c>
      <c r="B9897" s="774" t="s">
        <v>9644</v>
      </c>
      <c r="C9897" s="774" t="s">
        <v>7728</v>
      </c>
      <c r="D9897" s="774" t="s">
        <v>7723</v>
      </c>
      <c r="E9897" s="717">
        <v>319.88</v>
      </c>
    </row>
    <row r="9898" spans="1:5">
      <c r="A9898" s="774">
        <v>39464</v>
      </c>
      <c r="B9898" s="774" t="s">
        <v>9645</v>
      </c>
      <c r="C9898" s="774" t="s">
        <v>7728</v>
      </c>
      <c r="D9898" s="774" t="s">
        <v>7723</v>
      </c>
      <c r="E9898" s="717">
        <v>514.39</v>
      </c>
    </row>
    <row r="9899" spans="1:5">
      <c r="A9899" s="774">
        <v>39460</v>
      </c>
      <c r="B9899" s="774" t="s">
        <v>9646</v>
      </c>
      <c r="C9899" s="774" t="s">
        <v>7728</v>
      </c>
      <c r="D9899" s="774" t="s">
        <v>7723</v>
      </c>
      <c r="E9899" s="717">
        <v>195.09</v>
      </c>
    </row>
    <row r="9900" spans="1:5">
      <c r="A9900" s="774">
        <v>39461</v>
      </c>
      <c r="B9900" s="774" t="s">
        <v>9647</v>
      </c>
      <c r="C9900" s="774" t="s">
        <v>7728</v>
      </c>
      <c r="D9900" s="774" t="s">
        <v>7723</v>
      </c>
      <c r="E9900" s="717">
        <v>228.61</v>
      </c>
    </row>
    <row r="9901" spans="1:5">
      <c r="A9901" s="774">
        <v>39462</v>
      </c>
      <c r="B9901" s="774" t="s">
        <v>9648</v>
      </c>
      <c r="C9901" s="774" t="s">
        <v>7728</v>
      </c>
      <c r="D9901" s="774" t="s">
        <v>7723</v>
      </c>
      <c r="E9901" s="717">
        <v>220.32</v>
      </c>
    </row>
    <row r="9902" spans="1:5">
      <c r="A9902" s="774">
        <v>39463</v>
      </c>
      <c r="B9902" s="774" t="s">
        <v>9649</v>
      </c>
      <c r="C9902" s="774" t="s">
        <v>7728</v>
      </c>
      <c r="D9902" s="774" t="s">
        <v>7723</v>
      </c>
      <c r="E9902" s="717">
        <v>510.4</v>
      </c>
    </row>
    <row r="9903" spans="1:5">
      <c r="A9903" s="774">
        <v>26039</v>
      </c>
      <c r="B9903" s="774" t="s">
        <v>9650</v>
      </c>
      <c r="C9903" s="774" t="s">
        <v>7728</v>
      </c>
      <c r="D9903" s="774" t="s">
        <v>7737</v>
      </c>
      <c r="E9903" s="718">
        <v>249588.52</v>
      </c>
    </row>
    <row r="9904" spans="1:5">
      <c r="A9904" s="774">
        <v>2401</v>
      </c>
      <c r="B9904" s="774" t="s">
        <v>9651</v>
      </c>
      <c r="C9904" s="774" t="s">
        <v>7728</v>
      </c>
      <c r="D9904" s="774" t="s">
        <v>7737</v>
      </c>
      <c r="E9904" s="718">
        <v>57408.12</v>
      </c>
    </row>
    <row r="9905" spans="1:5">
      <c r="A9905" s="774">
        <v>38870</v>
      </c>
      <c r="B9905" s="774" t="s">
        <v>9652</v>
      </c>
      <c r="C9905" s="774" t="s">
        <v>7728</v>
      </c>
      <c r="D9905" s="774" t="s">
        <v>7737</v>
      </c>
      <c r="E9905" s="717">
        <v>46.05</v>
      </c>
    </row>
    <row r="9906" spans="1:5">
      <c r="A9906" s="774">
        <v>38869</v>
      </c>
      <c r="B9906" s="774" t="s">
        <v>9653</v>
      </c>
      <c r="C9906" s="774" t="s">
        <v>7728</v>
      </c>
      <c r="D9906" s="774" t="s">
        <v>7737</v>
      </c>
      <c r="E9906" s="717">
        <v>40.619999999999997</v>
      </c>
    </row>
    <row r="9907" spans="1:5">
      <c r="A9907" s="774">
        <v>38872</v>
      </c>
      <c r="B9907" s="774" t="s">
        <v>9654</v>
      </c>
      <c r="C9907" s="774" t="s">
        <v>7728</v>
      </c>
      <c r="D9907" s="774" t="s">
        <v>7737</v>
      </c>
      <c r="E9907" s="717">
        <v>62.9</v>
      </c>
    </row>
    <row r="9908" spans="1:5">
      <c r="A9908" s="774">
        <v>38871</v>
      </c>
      <c r="B9908" s="774" t="s">
        <v>9655</v>
      </c>
      <c r="C9908" s="774" t="s">
        <v>7728</v>
      </c>
      <c r="D9908" s="774" t="s">
        <v>7737</v>
      </c>
      <c r="E9908" s="717">
        <v>50.59</v>
      </c>
    </row>
    <row r="9909" spans="1:5">
      <c r="A9909" s="774">
        <v>39283</v>
      </c>
      <c r="B9909" s="774" t="s">
        <v>9656</v>
      </c>
      <c r="C9909" s="774" t="s">
        <v>7728</v>
      </c>
      <c r="D9909" s="774" t="s">
        <v>7737</v>
      </c>
      <c r="E9909" s="717">
        <v>157.59</v>
      </c>
    </row>
    <row r="9910" spans="1:5">
      <c r="A9910" s="774">
        <v>39284</v>
      </c>
      <c r="B9910" s="774" t="s">
        <v>9657</v>
      </c>
      <c r="C9910" s="774" t="s">
        <v>7728</v>
      </c>
      <c r="D9910" s="774" t="s">
        <v>7737</v>
      </c>
      <c r="E9910" s="717">
        <v>170.78</v>
      </c>
    </row>
    <row r="9911" spans="1:5">
      <c r="A9911" s="774">
        <v>39285</v>
      </c>
      <c r="B9911" s="774" t="s">
        <v>9658</v>
      </c>
      <c r="C9911" s="774" t="s">
        <v>7728</v>
      </c>
      <c r="D9911" s="774" t="s">
        <v>7737</v>
      </c>
      <c r="E9911" s="717">
        <v>173.24</v>
      </c>
    </row>
    <row r="9912" spans="1:5">
      <c r="A9912" s="774">
        <v>39286</v>
      </c>
      <c r="B9912" s="774" t="s">
        <v>9659</v>
      </c>
      <c r="C9912" s="774" t="s">
        <v>7728</v>
      </c>
      <c r="D9912" s="774" t="s">
        <v>7737</v>
      </c>
      <c r="E9912" s="717">
        <v>169.46</v>
      </c>
    </row>
    <row r="9913" spans="1:5">
      <c r="A9913" s="774">
        <v>39287</v>
      </c>
      <c r="B9913" s="774" t="s">
        <v>9660</v>
      </c>
      <c r="C9913" s="774" t="s">
        <v>7728</v>
      </c>
      <c r="D9913" s="774" t="s">
        <v>7737</v>
      </c>
      <c r="E9913" s="717">
        <v>198.98</v>
      </c>
    </row>
    <row r="9914" spans="1:5">
      <c r="A9914" s="774">
        <v>39288</v>
      </c>
      <c r="B9914" s="774" t="s">
        <v>9661</v>
      </c>
      <c r="C9914" s="774" t="s">
        <v>7728</v>
      </c>
      <c r="D9914" s="774" t="s">
        <v>7737</v>
      </c>
      <c r="E9914" s="717">
        <v>212.36</v>
      </c>
    </row>
    <row r="9915" spans="1:5">
      <c r="A9915" s="774">
        <v>2414</v>
      </c>
      <c r="B9915" s="774" t="s">
        <v>9662</v>
      </c>
      <c r="C9915" s="774" t="s">
        <v>7725</v>
      </c>
      <c r="D9915" s="774" t="s">
        <v>7737</v>
      </c>
      <c r="E9915" s="717">
        <v>107.21</v>
      </c>
    </row>
    <row r="9916" spans="1:5">
      <c r="A9916" s="774">
        <v>2413</v>
      </c>
      <c r="B9916" s="774" t="s">
        <v>9663</v>
      </c>
      <c r="C9916" s="774" t="s">
        <v>7725</v>
      </c>
      <c r="D9916" s="774" t="s">
        <v>7737</v>
      </c>
      <c r="E9916" s="717">
        <v>103.14</v>
      </c>
    </row>
    <row r="9917" spans="1:5">
      <c r="A9917" s="774">
        <v>2405</v>
      </c>
      <c r="B9917" s="774" t="s">
        <v>9664</v>
      </c>
      <c r="C9917" s="774" t="s">
        <v>7725</v>
      </c>
      <c r="D9917" s="774" t="s">
        <v>7737</v>
      </c>
      <c r="E9917" s="717">
        <v>120.05</v>
      </c>
    </row>
    <row r="9918" spans="1:5">
      <c r="A9918" s="774">
        <v>13361</v>
      </c>
      <c r="B9918" s="774" t="s">
        <v>9665</v>
      </c>
      <c r="C9918" s="774" t="s">
        <v>7725</v>
      </c>
      <c r="D9918" s="774" t="s">
        <v>7737</v>
      </c>
      <c r="E9918" s="717">
        <v>100.42</v>
      </c>
    </row>
    <row r="9919" spans="1:5">
      <c r="A9919" s="774">
        <v>11987</v>
      </c>
      <c r="B9919" s="774" t="s">
        <v>9666</v>
      </c>
      <c r="C9919" s="774" t="s">
        <v>7725</v>
      </c>
      <c r="D9919" s="774" t="s">
        <v>7737</v>
      </c>
      <c r="E9919" s="717">
        <v>268.70999999999998</v>
      </c>
    </row>
    <row r="9920" spans="1:5">
      <c r="A9920" s="774">
        <v>2416</v>
      </c>
      <c r="B9920" s="774" t="s">
        <v>9667</v>
      </c>
      <c r="C9920" s="774" t="s">
        <v>7725</v>
      </c>
      <c r="D9920" s="774" t="s">
        <v>7737</v>
      </c>
      <c r="E9920" s="717">
        <v>118.88</v>
      </c>
    </row>
    <row r="9921" spans="1:5">
      <c r="A9921" s="774">
        <v>2412</v>
      </c>
      <c r="B9921" s="774" t="s">
        <v>9668</v>
      </c>
      <c r="C9921" s="774" t="s">
        <v>7725</v>
      </c>
      <c r="D9921" s="774" t="s">
        <v>7737</v>
      </c>
      <c r="E9921" s="717">
        <v>114.81</v>
      </c>
    </row>
    <row r="9922" spans="1:5">
      <c r="A9922" s="774">
        <v>2411</v>
      </c>
      <c r="B9922" s="774" t="s">
        <v>9669</v>
      </c>
      <c r="C9922" s="774" t="s">
        <v>7725</v>
      </c>
      <c r="D9922" s="774" t="s">
        <v>7737</v>
      </c>
      <c r="E9922" s="717">
        <v>100.42</v>
      </c>
    </row>
    <row r="9923" spans="1:5">
      <c r="A9923" s="774">
        <v>2406</v>
      </c>
      <c r="B9923" s="774" t="s">
        <v>9670</v>
      </c>
      <c r="C9923" s="774" t="s">
        <v>7725</v>
      </c>
      <c r="D9923" s="774" t="s">
        <v>7737</v>
      </c>
      <c r="E9923" s="717">
        <v>97.71</v>
      </c>
    </row>
    <row r="9924" spans="1:5">
      <c r="A9924" s="774">
        <v>10571</v>
      </c>
      <c r="B9924" s="774" t="s">
        <v>9671</v>
      </c>
      <c r="C9924" s="774" t="s">
        <v>7725</v>
      </c>
      <c r="D9924" s="774" t="s">
        <v>7737</v>
      </c>
      <c r="E9924" s="717">
        <v>238.85</v>
      </c>
    </row>
    <row r="9925" spans="1:5">
      <c r="A9925" s="774">
        <v>11985</v>
      </c>
      <c r="B9925" s="774" t="s">
        <v>9672</v>
      </c>
      <c r="C9925" s="774" t="s">
        <v>7725</v>
      </c>
      <c r="D9925" s="774" t="s">
        <v>7737</v>
      </c>
      <c r="E9925" s="717">
        <v>230.71</v>
      </c>
    </row>
    <row r="9926" spans="1:5">
      <c r="A9926" s="774">
        <v>2410</v>
      </c>
      <c r="B9926" s="774" t="s">
        <v>9673</v>
      </c>
      <c r="C9926" s="774" t="s">
        <v>7725</v>
      </c>
      <c r="D9926" s="774" t="s">
        <v>7737</v>
      </c>
      <c r="E9926" s="717">
        <v>101.78</v>
      </c>
    </row>
    <row r="9927" spans="1:5">
      <c r="A9927" s="774">
        <v>2417</v>
      </c>
      <c r="B9927" s="774" t="s">
        <v>9674</v>
      </c>
      <c r="C9927" s="774" t="s">
        <v>7725</v>
      </c>
      <c r="D9927" s="774" t="s">
        <v>7737</v>
      </c>
      <c r="E9927" s="717">
        <v>108.57</v>
      </c>
    </row>
    <row r="9928" spans="1:5">
      <c r="A9928" s="774">
        <v>2415</v>
      </c>
      <c r="B9928" s="774" t="s">
        <v>9675</v>
      </c>
      <c r="C9928" s="774" t="s">
        <v>7725</v>
      </c>
      <c r="D9928" s="774" t="s">
        <v>7737</v>
      </c>
      <c r="E9928" s="717">
        <v>86.85</v>
      </c>
    </row>
    <row r="9929" spans="1:5">
      <c r="A9929" s="774">
        <v>13360</v>
      </c>
      <c r="B9929" s="774" t="s">
        <v>9676</v>
      </c>
      <c r="C9929" s="774" t="s">
        <v>7725</v>
      </c>
      <c r="D9929" s="774" t="s">
        <v>7737</v>
      </c>
      <c r="E9929" s="717">
        <v>86.85</v>
      </c>
    </row>
    <row r="9930" spans="1:5">
      <c r="A9930" s="774">
        <v>11983</v>
      </c>
      <c r="B9930" s="774" t="s">
        <v>9677</v>
      </c>
      <c r="C9930" s="774" t="s">
        <v>7725</v>
      </c>
      <c r="D9930" s="774" t="s">
        <v>7737</v>
      </c>
      <c r="E9930" s="717">
        <v>211.71</v>
      </c>
    </row>
    <row r="9931" spans="1:5">
      <c r="A9931" s="774">
        <v>11986</v>
      </c>
      <c r="B9931" s="774" t="s">
        <v>9678</v>
      </c>
      <c r="C9931" s="774" t="s">
        <v>7725</v>
      </c>
      <c r="D9931" s="774" t="s">
        <v>7737</v>
      </c>
      <c r="E9931" s="717">
        <v>257.85000000000002</v>
      </c>
    </row>
    <row r="9932" spans="1:5">
      <c r="A9932" s="774">
        <v>25976</v>
      </c>
      <c r="B9932" s="774" t="s">
        <v>9679</v>
      </c>
      <c r="C9932" s="774" t="s">
        <v>7725</v>
      </c>
      <c r="D9932" s="774" t="s">
        <v>7723</v>
      </c>
      <c r="E9932" s="717">
        <v>552.07000000000005</v>
      </c>
    </row>
    <row r="9933" spans="1:5">
      <c r="A9933" s="774">
        <v>10629</v>
      </c>
      <c r="B9933" s="774" t="s">
        <v>9680</v>
      </c>
      <c r="C9933" s="774" t="s">
        <v>7725</v>
      </c>
      <c r="D9933" s="774" t="s">
        <v>7723</v>
      </c>
      <c r="E9933" s="717">
        <v>350.58</v>
      </c>
    </row>
    <row r="9934" spans="1:5">
      <c r="A9934" s="774">
        <v>10698</v>
      </c>
      <c r="B9934" s="774" t="s">
        <v>9681</v>
      </c>
      <c r="C9934" s="774" t="s">
        <v>7725</v>
      </c>
      <c r="D9934" s="774" t="s">
        <v>7737</v>
      </c>
      <c r="E9934" s="717">
        <v>156.86000000000001</v>
      </c>
    </row>
    <row r="9935" spans="1:5">
      <c r="A9935" s="774">
        <v>40521</v>
      </c>
      <c r="B9935" s="774" t="s">
        <v>9682</v>
      </c>
      <c r="C9935" s="774" t="s">
        <v>7728</v>
      </c>
      <c r="D9935" s="774" t="s">
        <v>7723</v>
      </c>
      <c r="E9935" s="718">
        <v>87650.57</v>
      </c>
    </row>
    <row r="9936" spans="1:5">
      <c r="A9936" s="774">
        <v>2432</v>
      </c>
      <c r="B9936" s="774" t="s">
        <v>9683</v>
      </c>
      <c r="C9936" s="774" t="s">
        <v>7728</v>
      </c>
      <c r="D9936" s="774" t="s">
        <v>7723</v>
      </c>
      <c r="E9936" s="717">
        <v>17.93</v>
      </c>
    </row>
    <row r="9937" spans="1:5">
      <c r="A9937" s="774">
        <v>2433</v>
      </c>
      <c r="B9937" s="774" t="s">
        <v>9684</v>
      </c>
      <c r="C9937" s="774" t="s">
        <v>7728</v>
      </c>
      <c r="D9937" s="774" t="s">
        <v>7723</v>
      </c>
      <c r="E9937" s="717">
        <v>6.07</v>
      </c>
    </row>
    <row r="9938" spans="1:5">
      <c r="A9938" s="774">
        <v>2420</v>
      </c>
      <c r="B9938" s="774" t="s">
        <v>9685</v>
      </c>
      <c r="C9938" s="774" t="s">
        <v>7728</v>
      </c>
      <c r="D9938" s="774" t="s">
        <v>7723</v>
      </c>
      <c r="E9938" s="717">
        <v>10.43</v>
      </c>
    </row>
    <row r="9939" spans="1:5">
      <c r="A9939" s="774">
        <v>11447</v>
      </c>
      <c r="B9939" s="774" t="s">
        <v>9686</v>
      </c>
      <c r="C9939" s="774" t="s">
        <v>7728</v>
      </c>
      <c r="D9939" s="774" t="s">
        <v>7723</v>
      </c>
      <c r="E9939" s="717">
        <v>20.62</v>
      </c>
    </row>
    <row r="9940" spans="1:5">
      <c r="A9940" s="774">
        <v>11451</v>
      </c>
      <c r="B9940" s="774" t="s">
        <v>9687</v>
      </c>
      <c r="C9940" s="774" t="s">
        <v>7728</v>
      </c>
      <c r="D9940" s="774" t="s">
        <v>7723</v>
      </c>
      <c r="E9940" s="717">
        <v>55.28</v>
      </c>
    </row>
    <row r="9941" spans="1:5">
      <c r="A9941" s="774">
        <v>11116</v>
      </c>
      <c r="B9941" s="774" t="s">
        <v>9688</v>
      </c>
      <c r="C9941" s="774" t="s">
        <v>7728</v>
      </c>
      <c r="D9941" s="774" t="s">
        <v>7737</v>
      </c>
      <c r="E9941" s="717">
        <v>457.67</v>
      </c>
    </row>
    <row r="9942" spans="1:5">
      <c r="A9942" s="774">
        <v>38411</v>
      </c>
      <c r="B9942" s="774" t="s">
        <v>9689</v>
      </c>
      <c r="C9942" s="774" t="s">
        <v>7728</v>
      </c>
      <c r="D9942" s="774" t="s">
        <v>7723</v>
      </c>
      <c r="E9942" s="718">
        <v>1308.67</v>
      </c>
    </row>
    <row r="9943" spans="1:5">
      <c r="A9943" s="774">
        <v>1370</v>
      </c>
      <c r="B9943" s="774" t="s">
        <v>9690</v>
      </c>
      <c r="C9943" s="774" t="s">
        <v>7728</v>
      </c>
      <c r="D9943" s="774" t="s">
        <v>7723</v>
      </c>
      <c r="E9943" s="717">
        <v>80.03</v>
      </c>
    </row>
    <row r="9944" spans="1:5">
      <c r="A9944" s="774">
        <v>38189</v>
      </c>
      <c r="B9944" s="774" t="s">
        <v>9691</v>
      </c>
      <c r="C9944" s="774" t="s">
        <v>7728</v>
      </c>
      <c r="D9944" s="774" t="s">
        <v>7723</v>
      </c>
      <c r="E9944" s="717">
        <v>193.66</v>
      </c>
    </row>
    <row r="9945" spans="1:5">
      <c r="A9945" s="774">
        <v>38190</v>
      </c>
      <c r="B9945" s="774" t="s">
        <v>9692</v>
      </c>
      <c r="C9945" s="774" t="s">
        <v>7728</v>
      </c>
      <c r="D9945" s="774" t="s">
        <v>7723</v>
      </c>
      <c r="E9945" s="717">
        <v>435.49</v>
      </c>
    </row>
    <row r="9946" spans="1:5">
      <c r="A9946" s="774">
        <v>36516</v>
      </c>
      <c r="B9946" s="774" t="s">
        <v>9693</v>
      </c>
      <c r="C9946" s="774" t="s">
        <v>7728</v>
      </c>
      <c r="D9946" s="774" t="s">
        <v>7737</v>
      </c>
      <c r="E9946" s="718">
        <v>81845.78</v>
      </c>
    </row>
    <row r="9947" spans="1:5">
      <c r="A9947" s="774">
        <v>34777</v>
      </c>
      <c r="B9947" s="774" t="s">
        <v>9694</v>
      </c>
      <c r="C9947" s="774" t="s">
        <v>7728</v>
      </c>
      <c r="D9947" s="774" t="s">
        <v>7723</v>
      </c>
      <c r="E9947" s="717">
        <v>3.07</v>
      </c>
    </row>
    <row r="9948" spans="1:5">
      <c r="A9948" s="774">
        <v>7272</v>
      </c>
      <c r="B9948" s="774" t="s">
        <v>9695</v>
      </c>
      <c r="C9948" s="774" t="s">
        <v>7728</v>
      </c>
      <c r="D9948" s="774" t="s">
        <v>7723</v>
      </c>
      <c r="E9948" s="717">
        <v>2.59</v>
      </c>
    </row>
    <row r="9949" spans="1:5">
      <c r="A9949" s="774">
        <v>10605</v>
      </c>
      <c r="B9949" s="774" t="s">
        <v>9696</v>
      </c>
      <c r="C9949" s="774" t="s">
        <v>7728</v>
      </c>
      <c r="D9949" s="774" t="s">
        <v>7723</v>
      </c>
      <c r="E9949" s="717">
        <v>3.64</v>
      </c>
    </row>
    <row r="9950" spans="1:5">
      <c r="A9950" s="774">
        <v>10604</v>
      </c>
      <c r="B9950" s="774" t="s">
        <v>9697</v>
      </c>
      <c r="C9950" s="774" t="s">
        <v>7728</v>
      </c>
      <c r="D9950" s="774" t="s">
        <v>7723</v>
      </c>
      <c r="E9950" s="717">
        <v>8.48</v>
      </c>
    </row>
    <row r="9951" spans="1:5">
      <c r="A9951" s="774">
        <v>672</v>
      </c>
      <c r="B9951" s="774" t="s">
        <v>9698</v>
      </c>
      <c r="C9951" s="774" t="s">
        <v>7728</v>
      </c>
      <c r="D9951" s="774" t="s">
        <v>7723</v>
      </c>
      <c r="E9951" s="717">
        <v>11.67</v>
      </c>
    </row>
    <row r="9952" spans="1:5">
      <c r="A9952" s="774">
        <v>668</v>
      </c>
      <c r="B9952" s="774" t="s">
        <v>9699</v>
      </c>
      <c r="C9952" s="774" t="s">
        <v>7728</v>
      </c>
      <c r="D9952" s="774" t="s">
        <v>7723</v>
      </c>
      <c r="E9952" s="717">
        <v>14.09</v>
      </c>
    </row>
    <row r="9953" spans="1:5">
      <c r="A9953" s="774">
        <v>10578</v>
      </c>
      <c r="B9953" s="774" t="s">
        <v>9700</v>
      </c>
      <c r="C9953" s="774" t="s">
        <v>7728</v>
      </c>
      <c r="D9953" s="774" t="s">
        <v>7723</v>
      </c>
      <c r="E9953" s="717">
        <v>16.41</v>
      </c>
    </row>
    <row r="9954" spans="1:5">
      <c r="A9954" s="774">
        <v>666</v>
      </c>
      <c r="B9954" s="774" t="s">
        <v>9701</v>
      </c>
      <c r="C9954" s="774" t="s">
        <v>7728</v>
      </c>
      <c r="D9954" s="774" t="s">
        <v>7723</v>
      </c>
      <c r="E9954" s="717">
        <v>18.25</v>
      </c>
    </row>
    <row r="9955" spans="1:5">
      <c r="A9955" s="774">
        <v>665</v>
      </c>
      <c r="B9955" s="774" t="s">
        <v>9702</v>
      </c>
      <c r="C9955" s="774" t="s">
        <v>7728</v>
      </c>
      <c r="D9955" s="774" t="s">
        <v>7723</v>
      </c>
      <c r="E9955" s="717">
        <v>24.4</v>
      </c>
    </row>
    <row r="9956" spans="1:5">
      <c r="A9956" s="774">
        <v>10577</v>
      </c>
      <c r="B9956" s="774" t="s">
        <v>9703</v>
      </c>
      <c r="C9956" s="774" t="s">
        <v>7728</v>
      </c>
      <c r="D9956" s="774" t="s">
        <v>7723</v>
      </c>
      <c r="E9956" s="717">
        <v>21.64</v>
      </c>
    </row>
    <row r="9957" spans="1:5">
      <c r="A9957" s="774">
        <v>10583</v>
      </c>
      <c r="B9957" s="774" t="s">
        <v>9704</v>
      </c>
      <c r="C9957" s="774" t="s">
        <v>7728</v>
      </c>
      <c r="D9957" s="774" t="s">
        <v>7723</v>
      </c>
      <c r="E9957" s="717">
        <v>11.24</v>
      </c>
    </row>
    <row r="9958" spans="1:5">
      <c r="A9958" s="774">
        <v>10579</v>
      </c>
      <c r="B9958" s="774" t="s">
        <v>9705</v>
      </c>
      <c r="C9958" s="774" t="s">
        <v>7728</v>
      </c>
      <c r="D9958" s="774" t="s">
        <v>7723</v>
      </c>
      <c r="E9958" s="717">
        <v>19.600000000000001</v>
      </c>
    </row>
    <row r="9959" spans="1:5">
      <c r="A9959" s="774">
        <v>10582</v>
      </c>
      <c r="B9959" s="774" t="s">
        <v>9706</v>
      </c>
      <c r="C9959" s="774" t="s">
        <v>7728</v>
      </c>
      <c r="D9959" s="774" t="s">
        <v>7723</v>
      </c>
      <c r="E9959" s="717">
        <v>9.9</v>
      </c>
    </row>
    <row r="9960" spans="1:5">
      <c r="A9960" s="774">
        <v>2436</v>
      </c>
      <c r="B9960" s="774" t="s">
        <v>9707</v>
      </c>
      <c r="C9960" s="774" t="s">
        <v>615</v>
      </c>
      <c r="D9960" s="774" t="s">
        <v>7726</v>
      </c>
      <c r="E9960" s="717">
        <v>14.53</v>
      </c>
    </row>
    <row r="9961" spans="1:5">
      <c r="A9961" s="774">
        <v>40918</v>
      </c>
      <c r="B9961" s="774" t="s">
        <v>9708</v>
      </c>
      <c r="C9961" s="774" t="s">
        <v>7941</v>
      </c>
      <c r="D9961" s="774" t="s">
        <v>7723</v>
      </c>
      <c r="E9961" s="718">
        <v>2588.92</v>
      </c>
    </row>
    <row r="9962" spans="1:5">
      <c r="A9962" s="774">
        <v>2439</v>
      </c>
      <c r="B9962" s="774" t="s">
        <v>9709</v>
      </c>
      <c r="C9962" s="774" t="s">
        <v>615</v>
      </c>
      <c r="D9962" s="774" t="s">
        <v>7723</v>
      </c>
      <c r="E9962" s="717">
        <v>14.53</v>
      </c>
    </row>
    <row r="9963" spans="1:5">
      <c r="A9963" s="774">
        <v>40923</v>
      </c>
      <c r="B9963" s="774" t="s">
        <v>9710</v>
      </c>
      <c r="C9963" s="774" t="s">
        <v>7941</v>
      </c>
      <c r="D9963" s="774" t="s">
        <v>7723</v>
      </c>
      <c r="E9963" s="718">
        <v>2591.91</v>
      </c>
    </row>
    <row r="9964" spans="1:5">
      <c r="A9964" s="774">
        <v>10998</v>
      </c>
      <c r="B9964" s="774" t="s">
        <v>9711</v>
      </c>
      <c r="C9964" s="774" t="s">
        <v>7748</v>
      </c>
      <c r="D9964" s="774" t="s">
        <v>7723</v>
      </c>
      <c r="E9964" s="717">
        <v>18.739999999999998</v>
      </c>
    </row>
    <row r="9965" spans="1:5">
      <c r="A9965" s="774">
        <v>11002</v>
      </c>
      <c r="B9965" s="774" t="s">
        <v>9712</v>
      </c>
      <c r="C9965" s="774" t="s">
        <v>7748</v>
      </c>
      <c r="D9965" s="774" t="s">
        <v>7723</v>
      </c>
      <c r="E9965" s="717">
        <v>17.170000000000002</v>
      </c>
    </row>
    <row r="9966" spans="1:5">
      <c r="A9966" s="774">
        <v>10999</v>
      </c>
      <c r="B9966" s="774" t="s">
        <v>9713</v>
      </c>
      <c r="C9966" s="774" t="s">
        <v>7748</v>
      </c>
      <c r="D9966" s="774" t="s">
        <v>7723</v>
      </c>
      <c r="E9966" s="717">
        <v>16.489999999999998</v>
      </c>
    </row>
    <row r="9967" spans="1:5">
      <c r="A9967" s="774">
        <v>10997</v>
      </c>
      <c r="B9967" s="774" t="s">
        <v>9714</v>
      </c>
      <c r="C9967" s="774" t="s">
        <v>7748</v>
      </c>
      <c r="D9967" s="774" t="s">
        <v>7726</v>
      </c>
      <c r="E9967" s="717">
        <v>17.88</v>
      </c>
    </row>
    <row r="9968" spans="1:5">
      <c r="A9968" s="774">
        <v>2685</v>
      </c>
      <c r="B9968" s="774" t="s">
        <v>9715</v>
      </c>
      <c r="C9968" s="774" t="s">
        <v>7760</v>
      </c>
      <c r="D9968" s="774" t="s">
        <v>7723</v>
      </c>
      <c r="E9968" s="717">
        <v>5.74</v>
      </c>
    </row>
    <row r="9969" spans="1:5">
      <c r="A9969" s="774">
        <v>2680</v>
      </c>
      <c r="B9969" s="774" t="s">
        <v>9716</v>
      </c>
      <c r="C9969" s="774" t="s">
        <v>7760</v>
      </c>
      <c r="D9969" s="774" t="s">
        <v>7723</v>
      </c>
      <c r="E9969" s="717">
        <v>8.4</v>
      </c>
    </row>
    <row r="9970" spans="1:5">
      <c r="A9970" s="774">
        <v>2684</v>
      </c>
      <c r="B9970" s="774" t="s">
        <v>9717</v>
      </c>
      <c r="C9970" s="774" t="s">
        <v>7760</v>
      </c>
      <c r="D9970" s="774" t="s">
        <v>7723</v>
      </c>
      <c r="E9970" s="717">
        <v>7.64</v>
      </c>
    </row>
    <row r="9971" spans="1:5">
      <c r="A9971" s="774">
        <v>2673</v>
      </c>
      <c r="B9971" s="774" t="s">
        <v>9718</v>
      </c>
      <c r="C9971" s="774" t="s">
        <v>7760</v>
      </c>
      <c r="D9971" s="774" t="s">
        <v>7726</v>
      </c>
      <c r="E9971" s="717">
        <v>2.95</v>
      </c>
    </row>
    <row r="9972" spans="1:5">
      <c r="A9972" s="774">
        <v>2681</v>
      </c>
      <c r="B9972" s="774" t="s">
        <v>9719</v>
      </c>
      <c r="C9972" s="774" t="s">
        <v>7760</v>
      </c>
      <c r="D9972" s="774" t="s">
        <v>7723</v>
      </c>
      <c r="E9972" s="717">
        <v>13.73</v>
      </c>
    </row>
    <row r="9973" spans="1:5">
      <c r="A9973" s="774">
        <v>2682</v>
      </c>
      <c r="B9973" s="774" t="s">
        <v>9720</v>
      </c>
      <c r="C9973" s="774" t="s">
        <v>7760</v>
      </c>
      <c r="D9973" s="774" t="s">
        <v>7723</v>
      </c>
      <c r="E9973" s="717">
        <v>20.02</v>
      </c>
    </row>
    <row r="9974" spans="1:5">
      <c r="A9974" s="774">
        <v>2686</v>
      </c>
      <c r="B9974" s="774" t="s">
        <v>9721</v>
      </c>
      <c r="C9974" s="774" t="s">
        <v>7760</v>
      </c>
      <c r="D9974" s="774" t="s">
        <v>7723</v>
      </c>
      <c r="E9974" s="717">
        <v>25.11</v>
      </c>
    </row>
    <row r="9975" spans="1:5">
      <c r="A9975" s="774">
        <v>2674</v>
      </c>
      <c r="B9975" s="774" t="s">
        <v>9722</v>
      </c>
      <c r="C9975" s="774" t="s">
        <v>7760</v>
      </c>
      <c r="D9975" s="774" t="s">
        <v>7723</v>
      </c>
      <c r="E9975" s="717">
        <v>3.67</v>
      </c>
    </row>
    <row r="9976" spans="1:5">
      <c r="A9976" s="774">
        <v>2683</v>
      </c>
      <c r="B9976" s="774" t="s">
        <v>9723</v>
      </c>
      <c r="C9976" s="774" t="s">
        <v>7760</v>
      </c>
      <c r="D9976" s="774" t="s">
        <v>7723</v>
      </c>
      <c r="E9976" s="717">
        <v>39.57</v>
      </c>
    </row>
    <row r="9977" spans="1:5">
      <c r="A9977" s="774">
        <v>2676</v>
      </c>
      <c r="B9977" s="774" t="s">
        <v>9724</v>
      </c>
      <c r="C9977" s="774" t="s">
        <v>7760</v>
      </c>
      <c r="D9977" s="774" t="s">
        <v>7723</v>
      </c>
      <c r="E9977" s="717">
        <v>1.71</v>
      </c>
    </row>
    <row r="9978" spans="1:5">
      <c r="A9978" s="774">
        <v>2678</v>
      </c>
      <c r="B9978" s="774" t="s">
        <v>9725</v>
      </c>
      <c r="C9978" s="774" t="s">
        <v>7760</v>
      </c>
      <c r="D9978" s="774" t="s">
        <v>7723</v>
      </c>
      <c r="E9978" s="717">
        <v>2.15</v>
      </c>
    </row>
    <row r="9979" spans="1:5">
      <c r="A9979" s="774">
        <v>2679</v>
      </c>
      <c r="B9979" s="774" t="s">
        <v>9726</v>
      </c>
      <c r="C9979" s="774" t="s">
        <v>7760</v>
      </c>
      <c r="D9979" s="774" t="s">
        <v>7723</v>
      </c>
      <c r="E9979" s="717">
        <v>3.31</v>
      </c>
    </row>
    <row r="9980" spans="1:5">
      <c r="A9980" s="774">
        <v>12070</v>
      </c>
      <c r="B9980" s="774" t="s">
        <v>9727</v>
      </c>
      <c r="C9980" s="774" t="s">
        <v>7760</v>
      </c>
      <c r="D9980" s="774" t="s">
        <v>7723</v>
      </c>
      <c r="E9980" s="717">
        <v>4.6100000000000003</v>
      </c>
    </row>
    <row r="9981" spans="1:5">
      <c r="A9981" s="774">
        <v>2675</v>
      </c>
      <c r="B9981" s="774" t="s">
        <v>9728</v>
      </c>
      <c r="C9981" s="774" t="s">
        <v>7760</v>
      </c>
      <c r="D9981" s="774" t="s">
        <v>7723</v>
      </c>
      <c r="E9981" s="717">
        <v>5.99</v>
      </c>
    </row>
    <row r="9982" spans="1:5">
      <c r="A9982" s="774">
        <v>12067</v>
      </c>
      <c r="B9982" s="774" t="s">
        <v>9729</v>
      </c>
      <c r="C9982" s="774" t="s">
        <v>7760</v>
      </c>
      <c r="D9982" s="774" t="s">
        <v>7723</v>
      </c>
      <c r="E9982" s="717">
        <v>8.1300000000000008</v>
      </c>
    </row>
    <row r="9983" spans="1:5">
      <c r="A9983" s="774">
        <v>40401</v>
      </c>
      <c r="B9983" s="774" t="s">
        <v>9730</v>
      </c>
      <c r="C9983" s="774" t="s">
        <v>7760</v>
      </c>
      <c r="D9983" s="774" t="s">
        <v>7737</v>
      </c>
      <c r="E9983" s="717">
        <v>1.95</v>
      </c>
    </row>
    <row r="9984" spans="1:5">
      <c r="A9984" s="774">
        <v>40402</v>
      </c>
      <c r="B9984" s="774" t="s">
        <v>9731</v>
      </c>
      <c r="C9984" s="774" t="s">
        <v>7760</v>
      </c>
      <c r="D9984" s="774" t="s">
        <v>7737</v>
      </c>
      <c r="E9984" s="717">
        <v>2.5</v>
      </c>
    </row>
    <row r="9985" spans="1:5">
      <c r="A9985" s="774">
        <v>40400</v>
      </c>
      <c r="B9985" s="774" t="s">
        <v>9732</v>
      </c>
      <c r="C9985" s="774" t="s">
        <v>7760</v>
      </c>
      <c r="D9985" s="774" t="s">
        <v>7737</v>
      </c>
      <c r="E9985" s="717">
        <v>1.32</v>
      </c>
    </row>
    <row r="9986" spans="1:5">
      <c r="A9986" s="774">
        <v>2504</v>
      </c>
      <c r="B9986" s="774" t="s">
        <v>9733</v>
      </c>
      <c r="C9986" s="774" t="s">
        <v>7760</v>
      </c>
      <c r="D9986" s="774" t="s">
        <v>7737</v>
      </c>
      <c r="E9986" s="717">
        <v>9.1199999999999992</v>
      </c>
    </row>
    <row r="9987" spans="1:5">
      <c r="A9987" s="774">
        <v>2501</v>
      </c>
      <c r="B9987" s="774" t="s">
        <v>9734</v>
      </c>
      <c r="C9987" s="774" t="s">
        <v>7760</v>
      </c>
      <c r="D9987" s="774" t="s">
        <v>7737</v>
      </c>
      <c r="E9987" s="717">
        <v>11.96</v>
      </c>
    </row>
    <row r="9988" spans="1:5">
      <c r="A9988" s="774">
        <v>2502</v>
      </c>
      <c r="B9988" s="774" t="s">
        <v>9735</v>
      </c>
      <c r="C9988" s="774" t="s">
        <v>7760</v>
      </c>
      <c r="D9988" s="774" t="s">
        <v>7737</v>
      </c>
      <c r="E9988" s="717">
        <v>18.05</v>
      </c>
    </row>
    <row r="9989" spans="1:5">
      <c r="A9989" s="774">
        <v>2503</v>
      </c>
      <c r="B9989" s="774" t="s">
        <v>9736</v>
      </c>
      <c r="C9989" s="774" t="s">
        <v>7760</v>
      </c>
      <c r="D9989" s="774" t="s">
        <v>7737</v>
      </c>
      <c r="E9989" s="717">
        <v>23.23</v>
      </c>
    </row>
    <row r="9990" spans="1:5">
      <c r="A9990" s="774">
        <v>2500</v>
      </c>
      <c r="B9990" s="774" t="s">
        <v>9737</v>
      </c>
      <c r="C9990" s="774" t="s">
        <v>7760</v>
      </c>
      <c r="D9990" s="774" t="s">
        <v>7737</v>
      </c>
      <c r="E9990" s="717">
        <v>30.94</v>
      </c>
    </row>
    <row r="9991" spans="1:5">
      <c r="A9991" s="774">
        <v>2505</v>
      </c>
      <c r="B9991" s="774" t="s">
        <v>9738</v>
      </c>
      <c r="C9991" s="774" t="s">
        <v>7760</v>
      </c>
      <c r="D9991" s="774" t="s">
        <v>7737</v>
      </c>
      <c r="E9991" s="717">
        <v>48.21</v>
      </c>
    </row>
    <row r="9992" spans="1:5">
      <c r="A9992" s="774">
        <v>12056</v>
      </c>
      <c r="B9992" s="774" t="s">
        <v>9739</v>
      </c>
      <c r="C9992" s="774" t="s">
        <v>7760</v>
      </c>
      <c r="D9992" s="774" t="s">
        <v>7737</v>
      </c>
      <c r="E9992" s="717">
        <v>19.48</v>
      </c>
    </row>
    <row r="9993" spans="1:5">
      <c r="A9993" s="774">
        <v>12057</v>
      </c>
      <c r="B9993" s="774" t="s">
        <v>9740</v>
      </c>
      <c r="C9993" s="774" t="s">
        <v>7760</v>
      </c>
      <c r="D9993" s="774" t="s">
        <v>7737</v>
      </c>
      <c r="E9993" s="717">
        <v>16.55</v>
      </c>
    </row>
    <row r="9994" spans="1:5">
      <c r="A9994" s="774">
        <v>12059</v>
      </c>
      <c r="B9994" s="774" t="s">
        <v>9741</v>
      </c>
      <c r="C9994" s="774" t="s">
        <v>7760</v>
      </c>
      <c r="D9994" s="774" t="s">
        <v>7737</v>
      </c>
      <c r="E9994" s="717">
        <v>5.8</v>
      </c>
    </row>
    <row r="9995" spans="1:5">
      <c r="A9995" s="774">
        <v>12058</v>
      </c>
      <c r="B9995" s="774" t="s">
        <v>9742</v>
      </c>
      <c r="C9995" s="774" t="s">
        <v>7760</v>
      </c>
      <c r="D9995" s="774" t="s">
        <v>7737</v>
      </c>
      <c r="E9995" s="717">
        <v>10.31</v>
      </c>
    </row>
    <row r="9996" spans="1:5">
      <c r="A9996" s="774">
        <v>12060</v>
      </c>
      <c r="B9996" s="774" t="s">
        <v>9743</v>
      </c>
      <c r="C9996" s="774" t="s">
        <v>7760</v>
      </c>
      <c r="D9996" s="774" t="s">
        <v>7737</v>
      </c>
      <c r="E9996" s="717">
        <v>42.99</v>
      </c>
    </row>
    <row r="9997" spans="1:5">
      <c r="A9997" s="774">
        <v>12061</v>
      </c>
      <c r="B9997" s="774" t="s">
        <v>9744</v>
      </c>
      <c r="C9997" s="774" t="s">
        <v>7760</v>
      </c>
      <c r="D9997" s="774" t="s">
        <v>7737</v>
      </c>
      <c r="E9997" s="717">
        <v>26.25</v>
      </c>
    </row>
    <row r="9998" spans="1:5">
      <c r="A9998" s="774">
        <v>12062</v>
      </c>
      <c r="B9998" s="774" t="s">
        <v>9745</v>
      </c>
      <c r="C9998" s="774" t="s">
        <v>7760</v>
      </c>
      <c r="D9998" s="774" t="s">
        <v>7737</v>
      </c>
      <c r="E9998" s="717">
        <v>48.41</v>
      </c>
    </row>
    <row r="9999" spans="1:5">
      <c r="A9999" s="774">
        <v>21137</v>
      </c>
      <c r="B9999" s="774" t="s">
        <v>9746</v>
      </c>
      <c r="C9999" s="774" t="s">
        <v>7760</v>
      </c>
      <c r="D9999" s="774" t="s">
        <v>7737</v>
      </c>
      <c r="E9999" s="717">
        <v>8.41</v>
      </c>
    </row>
    <row r="10000" spans="1:5">
      <c r="A10000" s="774">
        <v>2687</v>
      </c>
      <c r="B10000" s="774" t="s">
        <v>9747</v>
      </c>
      <c r="C10000" s="774" t="s">
        <v>7760</v>
      </c>
      <c r="D10000" s="774" t="s">
        <v>7723</v>
      </c>
      <c r="E10000" s="717">
        <v>1.5</v>
      </c>
    </row>
    <row r="10001" spans="1:5">
      <c r="A10001" s="774">
        <v>2689</v>
      </c>
      <c r="B10001" s="774" t="s">
        <v>9748</v>
      </c>
      <c r="C10001" s="774" t="s">
        <v>7760</v>
      </c>
      <c r="D10001" s="774" t="s">
        <v>7723</v>
      </c>
      <c r="E10001" s="717">
        <v>1.78</v>
      </c>
    </row>
    <row r="10002" spans="1:5">
      <c r="A10002" s="774">
        <v>2688</v>
      </c>
      <c r="B10002" s="774" t="s">
        <v>9749</v>
      </c>
      <c r="C10002" s="774" t="s">
        <v>7760</v>
      </c>
      <c r="D10002" s="774" t="s">
        <v>7723</v>
      </c>
      <c r="E10002" s="717">
        <v>1.93</v>
      </c>
    </row>
    <row r="10003" spans="1:5">
      <c r="A10003" s="774">
        <v>2690</v>
      </c>
      <c r="B10003" s="774" t="s">
        <v>9750</v>
      </c>
      <c r="C10003" s="774" t="s">
        <v>7760</v>
      </c>
      <c r="D10003" s="774" t="s">
        <v>7723</v>
      </c>
      <c r="E10003" s="717">
        <v>3.3</v>
      </c>
    </row>
    <row r="10004" spans="1:5">
      <c r="A10004" s="774">
        <v>39243</v>
      </c>
      <c r="B10004" s="774" t="s">
        <v>9751</v>
      </c>
      <c r="C10004" s="774" t="s">
        <v>7760</v>
      </c>
      <c r="D10004" s="774" t="s">
        <v>7723</v>
      </c>
      <c r="E10004" s="717">
        <v>2.1800000000000002</v>
      </c>
    </row>
    <row r="10005" spans="1:5">
      <c r="A10005" s="774">
        <v>39244</v>
      </c>
      <c r="B10005" s="774" t="s">
        <v>9752</v>
      </c>
      <c r="C10005" s="774" t="s">
        <v>7760</v>
      </c>
      <c r="D10005" s="774" t="s">
        <v>7723</v>
      </c>
      <c r="E10005" s="717">
        <v>2.94</v>
      </c>
    </row>
    <row r="10006" spans="1:5">
      <c r="A10006" s="774">
        <v>39245</v>
      </c>
      <c r="B10006" s="774" t="s">
        <v>9753</v>
      </c>
      <c r="C10006" s="774" t="s">
        <v>7760</v>
      </c>
      <c r="D10006" s="774" t="s">
        <v>7723</v>
      </c>
      <c r="E10006" s="717">
        <v>5.66</v>
      </c>
    </row>
    <row r="10007" spans="1:5">
      <c r="A10007" s="774">
        <v>39254</v>
      </c>
      <c r="B10007" s="774" t="s">
        <v>9754</v>
      </c>
      <c r="C10007" s="774" t="s">
        <v>7760</v>
      </c>
      <c r="D10007" s="774" t="s">
        <v>7723</v>
      </c>
      <c r="E10007" s="717">
        <v>8.4700000000000006</v>
      </c>
    </row>
    <row r="10008" spans="1:5">
      <c r="A10008" s="774">
        <v>39255</v>
      </c>
      <c r="B10008" s="774" t="s">
        <v>9755</v>
      </c>
      <c r="C10008" s="774" t="s">
        <v>7760</v>
      </c>
      <c r="D10008" s="774" t="s">
        <v>7723</v>
      </c>
      <c r="E10008" s="717">
        <v>15.67</v>
      </c>
    </row>
    <row r="10009" spans="1:5">
      <c r="A10009" s="774">
        <v>39253</v>
      </c>
      <c r="B10009" s="774" t="s">
        <v>9756</v>
      </c>
      <c r="C10009" s="774" t="s">
        <v>7760</v>
      </c>
      <c r="D10009" s="774" t="s">
        <v>7723</v>
      </c>
      <c r="E10009" s="717">
        <v>10.79</v>
      </c>
    </row>
    <row r="10010" spans="1:5">
      <c r="A10010" s="774">
        <v>2446</v>
      </c>
      <c r="B10010" s="774" t="s">
        <v>9757</v>
      </c>
      <c r="C10010" s="774" t="s">
        <v>7760</v>
      </c>
      <c r="D10010" s="774" t="s">
        <v>7737</v>
      </c>
      <c r="E10010" s="717">
        <v>4.8600000000000003</v>
      </c>
    </row>
    <row r="10011" spans="1:5">
      <c r="A10011" s="774">
        <v>2442</v>
      </c>
      <c r="B10011" s="774" t="s">
        <v>9758</v>
      </c>
      <c r="C10011" s="774" t="s">
        <v>7760</v>
      </c>
      <c r="D10011" s="774" t="s">
        <v>7737</v>
      </c>
      <c r="E10011" s="717">
        <v>6.81</v>
      </c>
    </row>
    <row r="10012" spans="1:5">
      <c r="A10012" s="774">
        <v>39246</v>
      </c>
      <c r="B10012" s="774" t="s">
        <v>9759</v>
      </c>
      <c r="C10012" s="774" t="s">
        <v>7760</v>
      </c>
      <c r="D10012" s="774" t="s">
        <v>7737</v>
      </c>
      <c r="E10012" s="717">
        <v>3.38</v>
      </c>
    </row>
    <row r="10013" spans="1:5">
      <c r="A10013" s="774">
        <v>39247</v>
      </c>
      <c r="B10013" s="774" t="s">
        <v>9760</v>
      </c>
      <c r="C10013" s="774" t="s">
        <v>7760</v>
      </c>
      <c r="D10013" s="774" t="s">
        <v>7737</v>
      </c>
      <c r="E10013" s="717">
        <v>2.95</v>
      </c>
    </row>
    <row r="10014" spans="1:5">
      <c r="A10014" s="774">
        <v>39248</v>
      </c>
      <c r="B10014" s="774" t="s">
        <v>9761</v>
      </c>
      <c r="C10014" s="774" t="s">
        <v>7760</v>
      </c>
      <c r="D10014" s="774" t="s">
        <v>7737</v>
      </c>
      <c r="E10014" s="717">
        <v>9.49</v>
      </c>
    </row>
    <row r="10015" spans="1:5">
      <c r="A10015" s="774">
        <v>2438</v>
      </c>
      <c r="B10015" s="774" t="s">
        <v>9762</v>
      </c>
      <c r="C10015" s="774" t="s">
        <v>615</v>
      </c>
      <c r="D10015" s="774" t="s">
        <v>7723</v>
      </c>
      <c r="E10015" s="717">
        <v>21.43</v>
      </c>
    </row>
    <row r="10016" spans="1:5">
      <c r="A10016" s="774">
        <v>40922</v>
      </c>
      <c r="B10016" s="774" t="s">
        <v>9763</v>
      </c>
      <c r="C10016" s="774" t="s">
        <v>7941</v>
      </c>
      <c r="D10016" s="774" t="s">
        <v>7723</v>
      </c>
      <c r="E10016" s="718">
        <v>3818.82</v>
      </c>
    </row>
    <row r="10017" spans="1:5">
      <c r="A10017" s="774">
        <v>36486</v>
      </c>
      <c r="B10017" s="774" t="s">
        <v>9764</v>
      </c>
      <c r="C10017" s="774" t="s">
        <v>7728</v>
      </c>
      <c r="D10017" s="774" t="s">
        <v>7737</v>
      </c>
      <c r="E10017" s="718">
        <v>39728.28</v>
      </c>
    </row>
    <row r="10018" spans="1:5">
      <c r="A10018" s="774">
        <v>37777</v>
      </c>
      <c r="B10018" s="774" t="s">
        <v>9765</v>
      </c>
      <c r="C10018" s="774" t="s">
        <v>7728</v>
      </c>
      <c r="D10018" s="774" t="s">
        <v>7737</v>
      </c>
      <c r="E10018" s="718">
        <v>187039.98</v>
      </c>
    </row>
    <row r="10019" spans="1:5">
      <c r="A10019" s="774">
        <v>12624</v>
      </c>
      <c r="B10019" s="774" t="s">
        <v>9766</v>
      </c>
      <c r="C10019" s="774" t="s">
        <v>7728</v>
      </c>
      <c r="D10019" s="774" t="s">
        <v>7737</v>
      </c>
      <c r="E10019" s="717">
        <v>9.5500000000000007</v>
      </c>
    </row>
    <row r="10020" spans="1:5">
      <c r="A10020" s="774">
        <v>10638</v>
      </c>
      <c r="B10020" s="774" t="s">
        <v>9767</v>
      </c>
      <c r="C10020" s="774" t="s">
        <v>7728</v>
      </c>
      <c r="D10020" s="774" t="s">
        <v>7737</v>
      </c>
      <c r="E10020" s="718">
        <v>439214.28</v>
      </c>
    </row>
    <row r="10021" spans="1:5">
      <c r="A10021" s="774">
        <v>10635</v>
      </c>
      <c r="B10021" s="774" t="s">
        <v>9768</v>
      </c>
      <c r="C10021" s="774" t="s">
        <v>7728</v>
      </c>
      <c r="D10021" s="774" t="s">
        <v>7737</v>
      </c>
      <c r="E10021" s="718">
        <v>151814.79</v>
      </c>
    </row>
    <row r="10022" spans="1:5">
      <c r="A10022" s="774">
        <v>10634</v>
      </c>
      <c r="B10022" s="774" t="s">
        <v>9769</v>
      </c>
      <c r="C10022" s="774" t="s">
        <v>7728</v>
      </c>
      <c r="D10022" s="774" t="s">
        <v>7737</v>
      </c>
      <c r="E10022" s="718">
        <v>130000</v>
      </c>
    </row>
    <row r="10023" spans="1:5">
      <c r="A10023" s="774">
        <v>10636</v>
      </c>
      <c r="B10023" s="774" t="s">
        <v>9770</v>
      </c>
      <c r="C10023" s="774" t="s">
        <v>7728</v>
      </c>
      <c r="D10023" s="774" t="s">
        <v>7737</v>
      </c>
      <c r="E10023" s="718">
        <v>286291.83</v>
      </c>
    </row>
    <row r="10024" spans="1:5">
      <c r="A10024" s="774">
        <v>10637</v>
      </c>
      <c r="B10024" s="774" t="s">
        <v>9771</v>
      </c>
      <c r="C10024" s="774" t="s">
        <v>7728</v>
      </c>
      <c r="D10024" s="774" t="s">
        <v>7737</v>
      </c>
      <c r="E10024" s="718">
        <v>299464.28000000003</v>
      </c>
    </row>
    <row r="10025" spans="1:5">
      <c r="A10025" s="774">
        <v>517</v>
      </c>
      <c r="B10025" s="774" t="s">
        <v>9772</v>
      </c>
      <c r="C10025" s="774" t="s">
        <v>7722</v>
      </c>
      <c r="D10025" s="774" t="s">
        <v>7723</v>
      </c>
      <c r="E10025" s="717">
        <v>5.72</v>
      </c>
    </row>
    <row r="10026" spans="1:5">
      <c r="A10026" s="774">
        <v>41904</v>
      </c>
      <c r="B10026" s="774" t="s">
        <v>9773</v>
      </c>
      <c r="C10026" s="774" t="s">
        <v>8900</v>
      </c>
      <c r="D10026" s="774" t="s">
        <v>7737</v>
      </c>
      <c r="E10026" s="718">
        <v>2456.87</v>
      </c>
    </row>
    <row r="10027" spans="1:5">
      <c r="A10027" s="774">
        <v>41905</v>
      </c>
      <c r="B10027" s="774" t="s">
        <v>9774</v>
      </c>
      <c r="C10027" s="774" t="s">
        <v>7748</v>
      </c>
      <c r="D10027" s="774" t="s">
        <v>7737</v>
      </c>
      <c r="E10027" s="717">
        <v>2.3199999999999998</v>
      </c>
    </row>
    <row r="10028" spans="1:5">
      <c r="A10028" s="774">
        <v>41903</v>
      </c>
      <c r="B10028" s="774" t="s">
        <v>284</v>
      </c>
      <c r="C10028" s="774" t="s">
        <v>7748</v>
      </c>
      <c r="D10028" s="774" t="s">
        <v>7737</v>
      </c>
      <c r="E10028" s="717">
        <v>2.62</v>
      </c>
    </row>
    <row r="10029" spans="1:5">
      <c r="A10029" s="774">
        <v>37534</v>
      </c>
      <c r="B10029" s="774" t="s">
        <v>9775</v>
      </c>
      <c r="C10029" s="774" t="s">
        <v>7748</v>
      </c>
      <c r="D10029" s="774" t="s">
        <v>7737</v>
      </c>
      <c r="E10029" s="717">
        <v>15.19</v>
      </c>
    </row>
    <row r="10030" spans="1:5">
      <c r="A10030" s="774">
        <v>37535</v>
      </c>
      <c r="B10030" s="774" t="s">
        <v>9776</v>
      </c>
      <c r="C10030" s="774" t="s">
        <v>7748</v>
      </c>
      <c r="D10030" s="774" t="s">
        <v>7737</v>
      </c>
      <c r="E10030" s="717">
        <v>15.19</v>
      </c>
    </row>
    <row r="10031" spans="1:5">
      <c r="A10031" s="774">
        <v>37533</v>
      </c>
      <c r="B10031" s="774" t="s">
        <v>9777</v>
      </c>
      <c r="C10031" s="774" t="s">
        <v>7748</v>
      </c>
      <c r="D10031" s="774" t="s">
        <v>7737</v>
      </c>
      <c r="E10031" s="717">
        <v>15.19</v>
      </c>
    </row>
    <row r="10032" spans="1:5">
      <c r="A10032" s="774">
        <v>37537</v>
      </c>
      <c r="B10032" s="774" t="s">
        <v>9778</v>
      </c>
      <c r="C10032" s="774" t="s">
        <v>7748</v>
      </c>
      <c r="D10032" s="774" t="s">
        <v>7737</v>
      </c>
      <c r="E10032" s="717">
        <v>11.5</v>
      </c>
    </row>
    <row r="10033" spans="1:5">
      <c r="A10033" s="774">
        <v>37536</v>
      </c>
      <c r="B10033" s="774" t="s">
        <v>9779</v>
      </c>
      <c r="C10033" s="774" t="s">
        <v>7748</v>
      </c>
      <c r="D10033" s="774" t="s">
        <v>7737</v>
      </c>
      <c r="E10033" s="717">
        <v>11.5</v>
      </c>
    </row>
    <row r="10034" spans="1:5">
      <c r="A10034" s="774">
        <v>37532</v>
      </c>
      <c r="B10034" s="774" t="s">
        <v>9780</v>
      </c>
      <c r="C10034" s="774" t="s">
        <v>7748</v>
      </c>
      <c r="D10034" s="774" t="s">
        <v>7737</v>
      </c>
      <c r="E10034" s="717">
        <v>11.5</v>
      </c>
    </row>
    <row r="10035" spans="1:5">
      <c r="A10035" s="774">
        <v>2696</v>
      </c>
      <c r="B10035" s="774" t="s">
        <v>9781</v>
      </c>
      <c r="C10035" s="774" t="s">
        <v>615</v>
      </c>
      <c r="D10035" s="774" t="s">
        <v>7726</v>
      </c>
      <c r="E10035" s="717">
        <v>14.53</v>
      </c>
    </row>
    <row r="10036" spans="1:5">
      <c r="A10036" s="774">
        <v>40928</v>
      </c>
      <c r="B10036" s="774" t="s">
        <v>9782</v>
      </c>
      <c r="C10036" s="774" t="s">
        <v>7941</v>
      </c>
      <c r="D10036" s="774" t="s">
        <v>7723</v>
      </c>
      <c r="E10036" s="718">
        <v>2588.92</v>
      </c>
    </row>
    <row r="10037" spans="1:5">
      <c r="A10037" s="774">
        <v>4083</v>
      </c>
      <c r="B10037" s="774" t="s">
        <v>9783</v>
      </c>
      <c r="C10037" s="774" t="s">
        <v>615</v>
      </c>
      <c r="D10037" s="774" t="s">
        <v>7726</v>
      </c>
      <c r="E10037" s="717">
        <v>14.53</v>
      </c>
    </row>
    <row r="10038" spans="1:5">
      <c r="A10038" s="774">
        <v>40818</v>
      </c>
      <c r="B10038" s="774" t="s">
        <v>9784</v>
      </c>
      <c r="C10038" s="774" t="s">
        <v>7941</v>
      </c>
      <c r="D10038" s="774" t="s">
        <v>7723</v>
      </c>
      <c r="E10038" s="718">
        <v>2588.92</v>
      </c>
    </row>
    <row r="10039" spans="1:5">
      <c r="A10039" s="774">
        <v>43146</v>
      </c>
      <c r="B10039" s="774" t="s">
        <v>9785</v>
      </c>
      <c r="C10039" s="774" t="s">
        <v>7748</v>
      </c>
      <c r="D10039" s="774" t="s">
        <v>7723</v>
      </c>
      <c r="E10039" s="717">
        <v>6.93</v>
      </c>
    </row>
    <row r="10040" spans="1:5">
      <c r="A10040" s="774">
        <v>2705</v>
      </c>
      <c r="B10040" s="774" t="s">
        <v>871</v>
      </c>
      <c r="C10040" s="774" t="s">
        <v>9786</v>
      </c>
      <c r="D10040" s="774" t="s">
        <v>7723</v>
      </c>
      <c r="E10040" s="717">
        <v>0.66</v>
      </c>
    </row>
    <row r="10041" spans="1:5">
      <c r="A10041" s="774">
        <v>14250</v>
      </c>
      <c r="B10041" s="774" t="s">
        <v>9787</v>
      </c>
      <c r="C10041" s="774" t="s">
        <v>9786</v>
      </c>
      <c r="D10041" s="774" t="s">
        <v>7726</v>
      </c>
      <c r="E10041" s="717">
        <v>0.68</v>
      </c>
    </row>
    <row r="10042" spans="1:5">
      <c r="A10042" s="774">
        <v>11683</v>
      </c>
      <c r="B10042" s="774" t="s">
        <v>9788</v>
      </c>
      <c r="C10042" s="774" t="s">
        <v>7728</v>
      </c>
      <c r="D10042" s="774" t="s">
        <v>7723</v>
      </c>
      <c r="E10042" s="717">
        <v>33.950000000000003</v>
      </c>
    </row>
    <row r="10043" spans="1:5">
      <c r="A10043" s="774">
        <v>11684</v>
      </c>
      <c r="B10043" s="774" t="s">
        <v>9789</v>
      </c>
      <c r="C10043" s="774" t="s">
        <v>7728</v>
      </c>
      <c r="D10043" s="774" t="s">
        <v>7723</v>
      </c>
      <c r="E10043" s="717">
        <v>37.159999999999997</v>
      </c>
    </row>
    <row r="10044" spans="1:5">
      <c r="A10044" s="774">
        <v>6141</v>
      </c>
      <c r="B10044" s="774" t="s">
        <v>9790</v>
      </c>
      <c r="C10044" s="774" t="s">
        <v>7728</v>
      </c>
      <c r="D10044" s="774" t="s">
        <v>7723</v>
      </c>
      <c r="E10044" s="717">
        <v>3.56</v>
      </c>
    </row>
    <row r="10045" spans="1:5">
      <c r="A10045" s="774">
        <v>11681</v>
      </c>
      <c r="B10045" s="774" t="s">
        <v>9791</v>
      </c>
      <c r="C10045" s="774" t="s">
        <v>7728</v>
      </c>
      <c r="D10045" s="774" t="s">
        <v>7723</v>
      </c>
      <c r="E10045" s="717">
        <v>4.5199999999999996</v>
      </c>
    </row>
    <row r="10046" spans="1:5">
      <c r="A10046" s="774">
        <v>2706</v>
      </c>
      <c r="B10046" s="774" t="s">
        <v>9792</v>
      </c>
      <c r="C10046" s="774" t="s">
        <v>615</v>
      </c>
      <c r="D10046" s="774" t="s">
        <v>7726</v>
      </c>
      <c r="E10046" s="717">
        <v>73.849999999999994</v>
      </c>
    </row>
    <row r="10047" spans="1:5">
      <c r="A10047" s="774">
        <v>40811</v>
      </c>
      <c r="B10047" s="774" t="s">
        <v>9793</v>
      </c>
      <c r="C10047" s="774" t="s">
        <v>7941</v>
      </c>
      <c r="D10047" s="774" t="s">
        <v>7723</v>
      </c>
      <c r="E10047" s="718">
        <v>13154.35</v>
      </c>
    </row>
    <row r="10048" spans="1:5">
      <c r="A10048" s="774">
        <v>2707</v>
      </c>
      <c r="B10048" s="774" t="s">
        <v>9794</v>
      </c>
      <c r="C10048" s="774" t="s">
        <v>615</v>
      </c>
      <c r="D10048" s="774" t="s">
        <v>7723</v>
      </c>
      <c r="E10048" s="717">
        <v>84.04</v>
      </c>
    </row>
    <row r="10049" spans="1:5">
      <c r="A10049" s="774">
        <v>40813</v>
      </c>
      <c r="B10049" s="774" t="s">
        <v>9795</v>
      </c>
      <c r="C10049" s="774" t="s">
        <v>7941</v>
      </c>
      <c r="D10049" s="774" t="s">
        <v>7723</v>
      </c>
      <c r="E10049" s="718">
        <v>14972.37</v>
      </c>
    </row>
    <row r="10050" spans="1:5">
      <c r="A10050" s="774">
        <v>2708</v>
      </c>
      <c r="B10050" s="774" t="s">
        <v>9796</v>
      </c>
      <c r="C10050" s="774" t="s">
        <v>615</v>
      </c>
      <c r="D10050" s="774" t="s">
        <v>7723</v>
      </c>
      <c r="E10050" s="717">
        <v>114.9</v>
      </c>
    </row>
    <row r="10051" spans="1:5">
      <c r="A10051" s="774">
        <v>40814</v>
      </c>
      <c r="B10051" s="774" t="s">
        <v>9797</v>
      </c>
      <c r="C10051" s="774" t="s">
        <v>7941</v>
      </c>
      <c r="D10051" s="774" t="s">
        <v>7723</v>
      </c>
      <c r="E10051" s="718">
        <v>20466.82</v>
      </c>
    </row>
    <row r="10052" spans="1:5">
      <c r="A10052" s="774">
        <v>34779</v>
      </c>
      <c r="B10052" s="774" t="s">
        <v>9798</v>
      </c>
      <c r="C10052" s="774" t="s">
        <v>615</v>
      </c>
      <c r="D10052" s="774" t="s">
        <v>7723</v>
      </c>
      <c r="E10052" s="717">
        <v>74.92</v>
      </c>
    </row>
    <row r="10053" spans="1:5">
      <c r="A10053" s="774">
        <v>40936</v>
      </c>
      <c r="B10053" s="774" t="s">
        <v>9799</v>
      </c>
      <c r="C10053" s="774" t="s">
        <v>7941</v>
      </c>
      <c r="D10053" s="774" t="s">
        <v>7723</v>
      </c>
      <c r="E10053" s="718">
        <v>13346.24</v>
      </c>
    </row>
    <row r="10054" spans="1:5">
      <c r="A10054" s="774">
        <v>34780</v>
      </c>
      <c r="B10054" s="774" t="s">
        <v>9800</v>
      </c>
      <c r="C10054" s="774" t="s">
        <v>615</v>
      </c>
      <c r="D10054" s="774" t="s">
        <v>7723</v>
      </c>
      <c r="E10054" s="717">
        <v>84.52</v>
      </c>
    </row>
    <row r="10055" spans="1:5">
      <c r="A10055" s="774">
        <v>40937</v>
      </c>
      <c r="B10055" s="774" t="s">
        <v>9801</v>
      </c>
      <c r="C10055" s="774" t="s">
        <v>7941</v>
      </c>
      <c r="D10055" s="774" t="s">
        <v>7723</v>
      </c>
      <c r="E10055" s="718">
        <v>15057.2</v>
      </c>
    </row>
    <row r="10056" spans="1:5">
      <c r="A10056" s="774">
        <v>34782</v>
      </c>
      <c r="B10056" s="774" t="s">
        <v>9802</v>
      </c>
      <c r="C10056" s="774" t="s">
        <v>615</v>
      </c>
      <c r="D10056" s="774" t="s">
        <v>7723</v>
      </c>
      <c r="E10056" s="717">
        <v>115.84</v>
      </c>
    </row>
    <row r="10057" spans="1:5">
      <c r="A10057" s="774">
        <v>40938</v>
      </c>
      <c r="B10057" s="774" t="s">
        <v>9803</v>
      </c>
      <c r="C10057" s="774" t="s">
        <v>7941</v>
      </c>
      <c r="D10057" s="774" t="s">
        <v>7723</v>
      </c>
      <c r="E10057" s="718">
        <v>20634.47</v>
      </c>
    </row>
    <row r="10058" spans="1:5">
      <c r="A10058" s="774">
        <v>34783</v>
      </c>
      <c r="B10058" s="774" t="s">
        <v>9804</v>
      </c>
      <c r="C10058" s="774" t="s">
        <v>615</v>
      </c>
      <c r="D10058" s="774" t="s">
        <v>7723</v>
      </c>
      <c r="E10058" s="717">
        <v>86.65</v>
      </c>
    </row>
    <row r="10059" spans="1:5">
      <c r="A10059" s="774">
        <v>40939</v>
      </c>
      <c r="B10059" s="774" t="s">
        <v>9805</v>
      </c>
      <c r="C10059" s="774" t="s">
        <v>7941</v>
      </c>
      <c r="D10059" s="774" t="s">
        <v>7723</v>
      </c>
      <c r="E10059" s="718">
        <v>15436.87</v>
      </c>
    </row>
    <row r="10060" spans="1:5">
      <c r="A10060" s="774">
        <v>34785</v>
      </c>
      <c r="B10060" s="774" t="s">
        <v>9806</v>
      </c>
      <c r="C10060" s="774" t="s">
        <v>615</v>
      </c>
      <c r="D10060" s="774" t="s">
        <v>7723</v>
      </c>
      <c r="E10060" s="717">
        <v>81.83</v>
      </c>
    </row>
    <row r="10061" spans="1:5">
      <c r="A10061" s="774">
        <v>40940</v>
      </c>
      <c r="B10061" s="774" t="s">
        <v>9807</v>
      </c>
      <c r="C10061" s="774" t="s">
        <v>7941</v>
      </c>
      <c r="D10061" s="774" t="s">
        <v>7723</v>
      </c>
      <c r="E10061" s="718">
        <v>14576.68</v>
      </c>
    </row>
    <row r="10062" spans="1:5">
      <c r="A10062" s="774">
        <v>38403</v>
      </c>
      <c r="B10062" s="774" t="s">
        <v>9808</v>
      </c>
      <c r="C10062" s="774" t="s">
        <v>7728</v>
      </c>
      <c r="D10062" s="774" t="s">
        <v>7723</v>
      </c>
      <c r="E10062" s="717">
        <v>36.32</v>
      </c>
    </row>
    <row r="10063" spans="1:5">
      <c r="A10063" s="774">
        <v>43482</v>
      </c>
      <c r="B10063" s="774" t="s">
        <v>867</v>
      </c>
      <c r="C10063" s="774" t="s">
        <v>615</v>
      </c>
      <c r="D10063" s="774" t="s">
        <v>7726</v>
      </c>
      <c r="E10063" s="717">
        <v>0.57999999999999996</v>
      </c>
    </row>
    <row r="10064" spans="1:5">
      <c r="A10064" s="774">
        <v>43494</v>
      </c>
      <c r="B10064" s="774" t="s">
        <v>9809</v>
      </c>
      <c r="C10064" s="774" t="s">
        <v>7941</v>
      </c>
      <c r="D10064" s="774" t="s">
        <v>7726</v>
      </c>
      <c r="E10064" s="717">
        <v>108.8</v>
      </c>
    </row>
    <row r="10065" spans="1:5">
      <c r="A10065" s="774">
        <v>43483</v>
      </c>
      <c r="B10065" s="774" t="s">
        <v>9810</v>
      </c>
      <c r="C10065" s="774" t="s">
        <v>615</v>
      </c>
      <c r="D10065" s="774" t="s">
        <v>7726</v>
      </c>
      <c r="E10065" s="717">
        <v>1.05</v>
      </c>
    </row>
    <row r="10066" spans="1:5">
      <c r="A10066" s="774">
        <v>43495</v>
      </c>
      <c r="B10066" s="774" t="s">
        <v>9811</v>
      </c>
      <c r="C10066" s="774" t="s">
        <v>7941</v>
      </c>
      <c r="D10066" s="774" t="s">
        <v>7726</v>
      </c>
      <c r="E10066" s="717">
        <v>197.14</v>
      </c>
    </row>
    <row r="10067" spans="1:5">
      <c r="A10067" s="774">
        <v>43484</v>
      </c>
      <c r="B10067" s="774" t="s">
        <v>9812</v>
      </c>
      <c r="C10067" s="774" t="s">
        <v>615</v>
      </c>
      <c r="D10067" s="774" t="s">
        <v>7726</v>
      </c>
      <c r="E10067" s="717">
        <v>0.91</v>
      </c>
    </row>
    <row r="10068" spans="1:5">
      <c r="A10068" s="774">
        <v>43496</v>
      </c>
      <c r="B10068" s="774" t="s">
        <v>9813</v>
      </c>
      <c r="C10068" s="774" t="s">
        <v>7941</v>
      </c>
      <c r="D10068" s="774" t="s">
        <v>7726</v>
      </c>
      <c r="E10068" s="717">
        <v>171.87</v>
      </c>
    </row>
    <row r="10069" spans="1:5">
      <c r="A10069" s="774">
        <v>43485</v>
      </c>
      <c r="B10069" s="774" t="s">
        <v>9814</v>
      </c>
      <c r="C10069" s="774" t="s">
        <v>615</v>
      </c>
      <c r="D10069" s="774" t="s">
        <v>7726</v>
      </c>
      <c r="E10069" s="717">
        <v>0.8</v>
      </c>
    </row>
    <row r="10070" spans="1:5">
      <c r="A10070" s="774">
        <v>43497</v>
      </c>
      <c r="B10070" s="774" t="s">
        <v>9815</v>
      </c>
      <c r="C10070" s="774" t="s">
        <v>7941</v>
      </c>
      <c r="D10070" s="774" t="s">
        <v>7726</v>
      </c>
      <c r="E10070" s="717">
        <v>151.31</v>
      </c>
    </row>
    <row r="10071" spans="1:5">
      <c r="A10071" s="774">
        <v>43487</v>
      </c>
      <c r="B10071" s="774" t="s">
        <v>9816</v>
      </c>
      <c r="C10071" s="774" t="s">
        <v>615</v>
      </c>
      <c r="D10071" s="774" t="s">
        <v>7726</v>
      </c>
      <c r="E10071" s="717">
        <v>0.94</v>
      </c>
    </row>
    <row r="10072" spans="1:5">
      <c r="A10072" s="774">
        <v>43499</v>
      </c>
      <c r="B10072" s="774" t="s">
        <v>9817</v>
      </c>
      <c r="C10072" s="774" t="s">
        <v>7941</v>
      </c>
      <c r="D10072" s="774" t="s">
        <v>7726</v>
      </c>
      <c r="E10072" s="717">
        <v>177.24</v>
      </c>
    </row>
    <row r="10073" spans="1:5">
      <c r="A10073" s="774">
        <v>43486</v>
      </c>
      <c r="B10073" s="774" t="s">
        <v>9818</v>
      </c>
      <c r="C10073" s="774" t="s">
        <v>615</v>
      </c>
      <c r="D10073" s="774" t="s">
        <v>7726</v>
      </c>
      <c r="E10073" s="717">
        <v>0.55000000000000004</v>
      </c>
    </row>
    <row r="10074" spans="1:5">
      <c r="A10074" s="774">
        <v>43498</v>
      </c>
      <c r="B10074" s="774" t="s">
        <v>9819</v>
      </c>
      <c r="C10074" s="774" t="s">
        <v>7941</v>
      </c>
      <c r="D10074" s="774" t="s">
        <v>7726</v>
      </c>
      <c r="E10074" s="717">
        <v>103.22</v>
      </c>
    </row>
    <row r="10075" spans="1:5">
      <c r="A10075" s="774">
        <v>43488</v>
      </c>
      <c r="B10075" s="774" t="s">
        <v>9820</v>
      </c>
      <c r="C10075" s="774" t="s">
        <v>615</v>
      </c>
      <c r="D10075" s="774" t="s">
        <v>7726</v>
      </c>
      <c r="E10075" s="717">
        <v>0.63</v>
      </c>
    </row>
    <row r="10076" spans="1:5">
      <c r="A10076" s="774">
        <v>43500</v>
      </c>
      <c r="B10076" s="774" t="s">
        <v>9821</v>
      </c>
      <c r="C10076" s="774" t="s">
        <v>7941</v>
      </c>
      <c r="D10076" s="774" t="s">
        <v>7726</v>
      </c>
      <c r="E10076" s="717">
        <v>119.49</v>
      </c>
    </row>
    <row r="10077" spans="1:5">
      <c r="A10077" s="774">
        <v>43489</v>
      </c>
      <c r="B10077" s="774" t="s">
        <v>9822</v>
      </c>
      <c r="C10077" s="774" t="s">
        <v>615</v>
      </c>
      <c r="D10077" s="774" t="s">
        <v>7726</v>
      </c>
      <c r="E10077" s="717">
        <v>0.95</v>
      </c>
    </row>
    <row r="10078" spans="1:5">
      <c r="A10078" s="774">
        <v>43501</v>
      </c>
      <c r="B10078" s="774" t="s">
        <v>9823</v>
      </c>
      <c r="C10078" s="774" t="s">
        <v>7941</v>
      </c>
      <c r="D10078" s="774" t="s">
        <v>7726</v>
      </c>
      <c r="E10078" s="717">
        <v>178.44</v>
      </c>
    </row>
    <row r="10079" spans="1:5">
      <c r="A10079" s="774">
        <v>43490</v>
      </c>
      <c r="B10079" s="774" t="s">
        <v>9824</v>
      </c>
      <c r="C10079" s="774" t="s">
        <v>615</v>
      </c>
      <c r="D10079" s="774" t="s">
        <v>7726</v>
      </c>
      <c r="E10079" s="717">
        <v>1.33</v>
      </c>
    </row>
    <row r="10080" spans="1:5">
      <c r="A10080" s="774">
        <v>43502</v>
      </c>
      <c r="B10080" s="774" t="s">
        <v>9825</v>
      </c>
      <c r="C10080" s="774" t="s">
        <v>7941</v>
      </c>
      <c r="D10080" s="774" t="s">
        <v>7726</v>
      </c>
      <c r="E10080" s="717">
        <v>250.26</v>
      </c>
    </row>
    <row r="10081" spans="1:5">
      <c r="A10081" s="774">
        <v>43491</v>
      </c>
      <c r="B10081" s="774" t="s">
        <v>9826</v>
      </c>
      <c r="C10081" s="774" t="s">
        <v>615</v>
      </c>
      <c r="D10081" s="774" t="s">
        <v>7726</v>
      </c>
      <c r="E10081" s="717">
        <v>1.01</v>
      </c>
    </row>
    <row r="10082" spans="1:5">
      <c r="A10082" s="774">
        <v>43503</v>
      </c>
      <c r="B10082" s="774" t="s">
        <v>9827</v>
      </c>
      <c r="C10082" s="774" t="s">
        <v>7941</v>
      </c>
      <c r="D10082" s="774" t="s">
        <v>7726</v>
      </c>
      <c r="E10082" s="717">
        <v>191.25</v>
      </c>
    </row>
    <row r="10083" spans="1:5">
      <c r="A10083" s="774">
        <v>43492</v>
      </c>
      <c r="B10083" s="774" t="s">
        <v>9828</v>
      </c>
      <c r="C10083" s="774" t="s">
        <v>615</v>
      </c>
      <c r="D10083" s="774" t="s">
        <v>7726</v>
      </c>
      <c r="E10083" s="717">
        <v>1.3</v>
      </c>
    </row>
    <row r="10084" spans="1:5">
      <c r="A10084" s="774">
        <v>43504</v>
      </c>
      <c r="B10084" s="774" t="s">
        <v>9829</v>
      </c>
      <c r="C10084" s="774" t="s">
        <v>7941</v>
      </c>
      <c r="D10084" s="774" t="s">
        <v>7726</v>
      </c>
      <c r="E10084" s="717">
        <v>244.54</v>
      </c>
    </row>
    <row r="10085" spans="1:5">
      <c r="A10085" s="774">
        <v>43493</v>
      </c>
      <c r="B10085" s="774" t="s">
        <v>9830</v>
      </c>
      <c r="C10085" s="774" t="s">
        <v>615</v>
      </c>
      <c r="D10085" s="774" t="s">
        <v>7726</v>
      </c>
      <c r="E10085" s="717">
        <v>0.52</v>
      </c>
    </row>
    <row r="10086" spans="1:5">
      <c r="A10086" s="774">
        <v>43505</v>
      </c>
      <c r="B10086" s="774" t="s">
        <v>9831</v>
      </c>
      <c r="C10086" s="774" t="s">
        <v>7941</v>
      </c>
      <c r="D10086" s="774" t="s">
        <v>7726</v>
      </c>
      <c r="E10086" s="717">
        <v>98.01</v>
      </c>
    </row>
    <row r="10087" spans="1:5">
      <c r="A10087" s="774">
        <v>37774</v>
      </c>
      <c r="B10087" s="774" t="s">
        <v>9832</v>
      </c>
      <c r="C10087" s="774" t="s">
        <v>7728</v>
      </c>
      <c r="D10087" s="774" t="s">
        <v>7737</v>
      </c>
      <c r="E10087" s="718">
        <v>188694.18</v>
      </c>
    </row>
    <row r="10088" spans="1:5">
      <c r="A10088" s="774">
        <v>38630</v>
      </c>
      <c r="B10088" s="774" t="s">
        <v>9833</v>
      </c>
      <c r="C10088" s="774" t="s">
        <v>7728</v>
      </c>
      <c r="D10088" s="774" t="s">
        <v>7737</v>
      </c>
      <c r="E10088" s="718">
        <v>1279296.8700000001</v>
      </c>
    </row>
    <row r="10089" spans="1:5">
      <c r="A10089" s="774">
        <v>38629</v>
      </c>
      <c r="B10089" s="774" t="s">
        <v>9834</v>
      </c>
      <c r="C10089" s="774" t="s">
        <v>7728</v>
      </c>
      <c r="D10089" s="774" t="s">
        <v>7737</v>
      </c>
      <c r="E10089" s="718">
        <v>1904296.87</v>
      </c>
    </row>
    <row r="10090" spans="1:5">
      <c r="A10090" s="774">
        <v>38476</v>
      </c>
      <c r="B10090" s="774" t="s">
        <v>9835</v>
      </c>
      <c r="C10090" s="774" t="s">
        <v>7728</v>
      </c>
      <c r="D10090" s="774" t="s">
        <v>7723</v>
      </c>
      <c r="E10090" s="717">
        <v>273.02</v>
      </c>
    </row>
    <row r="10091" spans="1:5">
      <c r="A10091" s="774">
        <v>38477</v>
      </c>
      <c r="B10091" s="774" t="s">
        <v>9836</v>
      </c>
      <c r="C10091" s="774" t="s">
        <v>7728</v>
      </c>
      <c r="D10091" s="774" t="s">
        <v>7723</v>
      </c>
      <c r="E10091" s="717">
        <v>773.19</v>
      </c>
    </row>
    <row r="10092" spans="1:5">
      <c r="A10092" s="774">
        <v>40635</v>
      </c>
      <c r="B10092" s="774" t="s">
        <v>9837</v>
      </c>
      <c r="C10092" s="774" t="s">
        <v>7728</v>
      </c>
      <c r="D10092" s="774" t="s">
        <v>7737</v>
      </c>
      <c r="E10092" s="718">
        <v>551089.1</v>
      </c>
    </row>
    <row r="10093" spans="1:5">
      <c r="A10093" s="774">
        <v>36483</v>
      </c>
      <c r="B10093" s="774" t="s">
        <v>9838</v>
      </c>
      <c r="C10093" s="774" t="s">
        <v>7728</v>
      </c>
      <c r="D10093" s="774" t="s">
        <v>7737</v>
      </c>
      <c r="E10093" s="718">
        <v>499375</v>
      </c>
    </row>
    <row r="10094" spans="1:5">
      <c r="A10094" s="774">
        <v>14525</v>
      </c>
      <c r="B10094" s="774" t="s">
        <v>9839</v>
      </c>
      <c r="C10094" s="774" t="s">
        <v>7728</v>
      </c>
      <c r="D10094" s="774" t="s">
        <v>7737</v>
      </c>
      <c r="E10094" s="718">
        <v>522875</v>
      </c>
    </row>
    <row r="10095" spans="1:5">
      <c r="A10095" s="774">
        <v>36482</v>
      </c>
      <c r="B10095" s="774" t="s">
        <v>9840</v>
      </c>
      <c r="C10095" s="774" t="s">
        <v>7728</v>
      </c>
      <c r="D10095" s="774" t="s">
        <v>7737</v>
      </c>
      <c r="E10095" s="718">
        <v>448438.13</v>
      </c>
    </row>
    <row r="10096" spans="1:5">
      <c r="A10096" s="774">
        <v>36408</v>
      </c>
      <c r="B10096" s="774" t="s">
        <v>9841</v>
      </c>
      <c r="C10096" s="774" t="s">
        <v>7728</v>
      </c>
      <c r="D10096" s="774" t="s">
        <v>7737</v>
      </c>
      <c r="E10096" s="718">
        <v>535800</v>
      </c>
    </row>
    <row r="10097" spans="1:5">
      <c r="A10097" s="774">
        <v>2723</v>
      </c>
      <c r="B10097" s="774" t="s">
        <v>9842</v>
      </c>
      <c r="C10097" s="774" t="s">
        <v>7728</v>
      </c>
      <c r="D10097" s="774" t="s">
        <v>7737</v>
      </c>
      <c r="E10097" s="718">
        <v>411250</v>
      </c>
    </row>
    <row r="10098" spans="1:5">
      <c r="A10098" s="774">
        <v>36481</v>
      </c>
      <c r="B10098" s="774" t="s">
        <v>9843</v>
      </c>
      <c r="C10098" s="774" t="s">
        <v>7728</v>
      </c>
      <c r="D10098" s="774" t="s">
        <v>7737</v>
      </c>
      <c r="E10098" s="718">
        <v>490562.5</v>
      </c>
    </row>
    <row r="10099" spans="1:5">
      <c r="A10099" s="774">
        <v>10685</v>
      </c>
      <c r="B10099" s="774" t="s">
        <v>9844</v>
      </c>
      <c r="C10099" s="774" t="s">
        <v>7728</v>
      </c>
      <c r="D10099" s="774" t="s">
        <v>7737</v>
      </c>
      <c r="E10099" s="718">
        <v>470000</v>
      </c>
    </row>
    <row r="10100" spans="1:5">
      <c r="A10100" s="774">
        <v>40636</v>
      </c>
      <c r="B10100" s="774" t="s">
        <v>9845</v>
      </c>
      <c r="C10100" s="774" t="s">
        <v>7728</v>
      </c>
      <c r="D10100" s="774" t="s">
        <v>7737</v>
      </c>
      <c r="E10100" s="718">
        <v>530526.6</v>
      </c>
    </row>
    <row r="10101" spans="1:5">
      <c r="A10101" s="774">
        <v>4111</v>
      </c>
      <c r="B10101" s="774" t="s">
        <v>9846</v>
      </c>
      <c r="C10101" s="774" t="s">
        <v>7728</v>
      </c>
      <c r="D10101" s="774" t="s">
        <v>7723</v>
      </c>
      <c r="E10101" s="717">
        <v>38.729999999999997</v>
      </c>
    </row>
    <row r="10102" spans="1:5">
      <c r="A10102" s="774">
        <v>26021</v>
      </c>
      <c r="B10102" s="774" t="s">
        <v>9847</v>
      </c>
      <c r="C10102" s="774" t="s">
        <v>7728</v>
      </c>
      <c r="D10102" s="774" t="s">
        <v>7723</v>
      </c>
      <c r="E10102" s="717">
        <v>55.22</v>
      </c>
    </row>
    <row r="10103" spans="1:5">
      <c r="A10103" s="774">
        <v>12</v>
      </c>
      <c r="B10103" s="774" t="s">
        <v>9848</v>
      </c>
      <c r="C10103" s="774" t="s">
        <v>7728</v>
      </c>
      <c r="D10103" s="774" t="s">
        <v>7726</v>
      </c>
      <c r="E10103" s="717">
        <v>9.56</v>
      </c>
    </row>
    <row r="10104" spans="1:5">
      <c r="A10104" s="774">
        <v>37554</v>
      </c>
      <c r="B10104" s="774" t="s">
        <v>9849</v>
      </c>
      <c r="C10104" s="774" t="s">
        <v>7728</v>
      </c>
      <c r="D10104" s="774" t="s">
        <v>7723</v>
      </c>
      <c r="E10104" s="717">
        <v>119.99</v>
      </c>
    </row>
    <row r="10105" spans="1:5">
      <c r="A10105" s="774">
        <v>37555</v>
      </c>
      <c r="B10105" s="774" t="s">
        <v>9850</v>
      </c>
      <c r="C10105" s="774" t="s">
        <v>7728</v>
      </c>
      <c r="D10105" s="774" t="s">
        <v>7723</v>
      </c>
      <c r="E10105" s="717">
        <v>145.97</v>
      </c>
    </row>
    <row r="10106" spans="1:5">
      <c r="A10106" s="774">
        <v>10902</v>
      </c>
      <c r="B10106" s="774" t="s">
        <v>9851</v>
      </c>
      <c r="C10106" s="774" t="s">
        <v>7728</v>
      </c>
      <c r="D10106" s="774" t="s">
        <v>7723</v>
      </c>
      <c r="E10106" s="717">
        <v>36.619999999999997</v>
      </c>
    </row>
    <row r="10107" spans="1:5">
      <c r="A10107" s="774">
        <v>20965</v>
      </c>
      <c r="B10107" s="774" t="s">
        <v>9852</v>
      </c>
      <c r="C10107" s="774" t="s">
        <v>7728</v>
      </c>
      <c r="D10107" s="774" t="s">
        <v>7723</v>
      </c>
      <c r="E10107" s="717">
        <v>36.96</v>
      </c>
    </row>
    <row r="10108" spans="1:5">
      <c r="A10108" s="774">
        <v>20966</v>
      </c>
      <c r="B10108" s="774" t="s">
        <v>9853</v>
      </c>
      <c r="C10108" s="774" t="s">
        <v>7728</v>
      </c>
      <c r="D10108" s="774" t="s">
        <v>7723</v>
      </c>
      <c r="E10108" s="717">
        <v>39.799999999999997</v>
      </c>
    </row>
    <row r="10109" spans="1:5">
      <c r="A10109" s="774">
        <v>10903</v>
      </c>
      <c r="B10109" s="774" t="s">
        <v>9854</v>
      </c>
      <c r="C10109" s="774" t="s">
        <v>7728</v>
      </c>
      <c r="D10109" s="774" t="s">
        <v>7723</v>
      </c>
      <c r="E10109" s="717">
        <v>60.33</v>
      </c>
    </row>
    <row r="10110" spans="1:5">
      <c r="A10110" s="774">
        <v>20967</v>
      </c>
      <c r="B10110" s="774" t="s">
        <v>9855</v>
      </c>
      <c r="C10110" s="774" t="s">
        <v>7728</v>
      </c>
      <c r="D10110" s="774" t="s">
        <v>7723</v>
      </c>
      <c r="E10110" s="717">
        <v>60.33</v>
      </c>
    </row>
    <row r="10111" spans="1:5">
      <c r="A10111" s="774">
        <v>20968</v>
      </c>
      <c r="B10111" s="774" t="s">
        <v>9856</v>
      </c>
      <c r="C10111" s="774" t="s">
        <v>7728</v>
      </c>
      <c r="D10111" s="774" t="s">
        <v>7723</v>
      </c>
      <c r="E10111" s="717">
        <v>66.17</v>
      </c>
    </row>
    <row r="10112" spans="1:5">
      <c r="A10112" s="774">
        <v>11359</v>
      </c>
      <c r="B10112" s="774" t="s">
        <v>9857</v>
      </c>
      <c r="C10112" s="774" t="s">
        <v>7728</v>
      </c>
      <c r="D10112" s="774" t="s">
        <v>7726</v>
      </c>
      <c r="E10112" s="717">
        <v>726.15</v>
      </c>
    </row>
    <row r="10113" spans="1:5">
      <c r="A10113" s="774">
        <v>39017</v>
      </c>
      <c r="B10113" s="774" t="s">
        <v>9858</v>
      </c>
      <c r="C10113" s="774" t="s">
        <v>7728</v>
      </c>
      <c r="D10113" s="774" t="s">
        <v>7737</v>
      </c>
      <c r="E10113" s="717">
        <v>0.15</v>
      </c>
    </row>
    <row r="10114" spans="1:5">
      <c r="A10114" s="774">
        <v>39315</v>
      </c>
      <c r="B10114" s="774" t="s">
        <v>9859</v>
      </c>
      <c r="C10114" s="774" t="s">
        <v>7728</v>
      </c>
      <c r="D10114" s="774" t="s">
        <v>7737</v>
      </c>
      <c r="E10114" s="717">
        <v>0.24</v>
      </c>
    </row>
    <row r="10115" spans="1:5">
      <c r="A10115" s="774">
        <v>39016</v>
      </c>
      <c r="B10115" s="774" t="s">
        <v>9860</v>
      </c>
      <c r="C10115" s="774" t="s">
        <v>7728</v>
      </c>
      <c r="D10115" s="774" t="s">
        <v>7737</v>
      </c>
      <c r="E10115" s="717">
        <v>0.24</v>
      </c>
    </row>
    <row r="10116" spans="1:5">
      <c r="A10116" s="774">
        <v>40432</v>
      </c>
      <c r="B10116" s="774" t="s">
        <v>9861</v>
      </c>
      <c r="C10116" s="774" t="s">
        <v>7728</v>
      </c>
      <c r="D10116" s="774" t="s">
        <v>7737</v>
      </c>
      <c r="E10116" s="717">
        <v>1.91</v>
      </c>
    </row>
    <row r="10117" spans="1:5">
      <c r="A10117" s="774">
        <v>39481</v>
      </c>
      <c r="B10117" s="774" t="s">
        <v>9862</v>
      </c>
      <c r="C10117" s="774" t="s">
        <v>7728</v>
      </c>
      <c r="D10117" s="774" t="s">
        <v>7737</v>
      </c>
      <c r="E10117" s="717">
        <v>1.2</v>
      </c>
    </row>
    <row r="10118" spans="1:5">
      <c r="A10118" s="774">
        <v>40433</v>
      </c>
      <c r="B10118" s="774" t="s">
        <v>9863</v>
      </c>
      <c r="C10118" s="774" t="s">
        <v>7728</v>
      </c>
      <c r="D10118" s="774" t="s">
        <v>7737</v>
      </c>
      <c r="E10118" s="717">
        <v>1.06</v>
      </c>
    </row>
    <row r="10119" spans="1:5">
      <c r="A10119" s="774">
        <v>20219</v>
      </c>
      <c r="B10119" s="774" t="s">
        <v>9864</v>
      </c>
      <c r="C10119" s="774" t="s">
        <v>7728</v>
      </c>
      <c r="D10119" s="774" t="s">
        <v>7737</v>
      </c>
      <c r="E10119" s="718">
        <v>74000</v>
      </c>
    </row>
    <row r="10120" spans="1:5">
      <c r="A10120" s="774">
        <v>36484</v>
      </c>
      <c r="B10120" s="774" t="s">
        <v>9865</v>
      </c>
      <c r="C10120" s="774" t="s">
        <v>7728</v>
      </c>
      <c r="D10120" s="774" t="s">
        <v>7737</v>
      </c>
      <c r="E10120" s="718">
        <v>157088.51999999999</v>
      </c>
    </row>
    <row r="10121" spans="1:5">
      <c r="A10121" s="774">
        <v>38367</v>
      </c>
      <c r="B10121" s="774" t="s">
        <v>9866</v>
      </c>
      <c r="C10121" s="774" t="s">
        <v>7728</v>
      </c>
      <c r="D10121" s="774" t="s">
        <v>7723</v>
      </c>
      <c r="E10121" s="717">
        <v>14.67</v>
      </c>
    </row>
    <row r="10122" spans="1:5">
      <c r="A10122" s="774">
        <v>38368</v>
      </c>
      <c r="B10122" s="774" t="s">
        <v>9867</v>
      </c>
      <c r="C10122" s="774" t="s">
        <v>7728</v>
      </c>
      <c r="D10122" s="774" t="s">
        <v>7723</v>
      </c>
      <c r="E10122" s="717">
        <v>6.87</v>
      </c>
    </row>
    <row r="10123" spans="1:5">
      <c r="A10123" s="774">
        <v>38091</v>
      </c>
      <c r="B10123" s="774" t="s">
        <v>9868</v>
      </c>
      <c r="C10123" s="774" t="s">
        <v>7728</v>
      </c>
      <c r="D10123" s="774" t="s">
        <v>7723</v>
      </c>
      <c r="E10123" s="717">
        <v>2.34</v>
      </c>
    </row>
    <row r="10124" spans="1:5">
      <c r="A10124" s="774">
        <v>38095</v>
      </c>
      <c r="B10124" s="774" t="s">
        <v>9869</v>
      </c>
      <c r="C10124" s="774" t="s">
        <v>7728</v>
      </c>
      <c r="D10124" s="774" t="s">
        <v>7723</v>
      </c>
      <c r="E10124" s="717">
        <v>4.96</v>
      </c>
    </row>
    <row r="10125" spans="1:5">
      <c r="A10125" s="774">
        <v>38092</v>
      </c>
      <c r="B10125" s="774" t="s">
        <v>9870</v>
      </c>
      <c r="C10125" s="774" t="s">
        <v>7728</v>
      </c>
      <c r="D10125" s="774" t="s">
        <v>7723</v>
      </c>
      <c r="E10125" s="717">
        <v>2.2200000000000002</v>
      </c>
    </row>
    <row r="10126" spans="1:5">
      <c r="A10126" s="774">
        <v>38093</v>
      </c>
      <c r="B10126" s="774" t="s">
        <v>9871</v>
      </c>
      <c r="C10126" s="774" t="s">
        <v>7728</v>
      </c>
      <c r="D10126" s="774" t="s">
        <v>7723</v>
      </c>
      <c r="E10126" s="717">
        <v>2.29</v>
      </c>
    </row>
    <row r="10127" spans="1:5">
      <c r="A10127" s="774">
        <v>38096</v>
      </c>
      <c r="B10127" s="774" t="s">
        <v>9872</v>
      </c>
      <c r="C10127" s="774" t="s">
        <v>7728</v>
      </c>
      <c r="D10127" s="774" t="s">
        <v>7723</v>
      </c>
      <c r="E10127" s="717">
        <v>5.33</v>
      </c>
    </row>
    <row r="10128" spans="1:5">
      <c r="A10128" s="774">
        <v>38094</v>
      </c>
      <c r="B10128" s="774" t="s">
        <v>9873</v>
      </c>
      <c r="C10128" s="774" t="s">
        <v>7728</v>
      </c>
      <c r="D10128" s="774" t="s">
        <v>7723</v>
      </c>
      <c r="E10128" s="717">
        <v>2.81</v>
      </c>
    </row>
    <row r="10129" spans="1:5">
      <c r="A10129" s="774">
        <v>38097</v>
      </c>
      <c r="B10129" s="774" t="s">
        <v>9874</v>
      </c>
      <c r="C10129" s="774" t="s">
        <v>7728</v>
      </c>
      <c r="D10129" s="774" t="s">
        <v>7723</v>
      </c>
      <c r="E10129" s="717">
        <v>5.71</v>
      </c>
    </row>
    <row r="10130" spans="1:5">
      <c r="A10130" s="774">
        <v>38098</v>
      </c>
      <c r="B10130" s="774" t="s">
        <v>9875</v>
      </c>
      <c r="C10130" s="774" t="s">
        <v>7728</v>
      </c>
      <c r="D10130" s="774" t="s">
        <v>7723</v>
      </c>
      <c r="E10130" s="717">
        <v>5.71</v>
      </c>
    </row>
    <row r="10131" spans="1:5">
      <c r="A10131" s="774">
        <v>11186</v>
      </c>
      <c r="B10131" s="774" t="s">
        <v>9876</v>
      </c>
      <c r="C10131" s="774" t="s">
        <v>7725</v>
      </c>
      <c r="D10131" s="774" t="s">
        <v>7737</v>
      </c>
      <c r="E10131" s="717">
        <v>412.41</v>
      </c>
    </row>
    <row r="10132" spans="1:5">
      <c r="A10132" s="774">
        <v>11558</v>
      </c>
      <c r="B10132" s="774" t="s">
        <v>9877</v>
      </c>
      <c r="C10132" s="774" t="s">
        <v>8219</v>
      </c>
      <c r="D10132" s="774" t="s">
        <v>7723</v>
      </c>
      <c r="E10132" s="717">
        <v>11.11</v>
      </c>
    </row>
    <row r="10133" spans="1:5">
      <c r="A10133" s="774">
        <v>11557</v>
      </c>
      <c r="B10133" s="774" t="s">
        <v>9878</v>
      </c>
      <c r="C10133" s="774" t="s">
        <v>8219</v>
      </c>
      <c r="D10133" s="774" t="s">
        <v>7723</v>
      </c>
      <c r="E10133" s="717">
        <v>28.13</v>
      </c>
    </row>
    <row r="10134" spans="1:5">
      <c r="A10134" s="774">
        <v>2759</v>
      </c>
      <c r="B10134" s="774" t="s">
        <v>9879</v>
      </c>
      <c r="C10134" s="774" t="s">
        <v>7728</v>
      </c>
      <c r="D10134" s="774" t="s">
        <v>7737</v>
      </c>
      <c r="E10134" s="717">
        <v>6.22</v>
      </c>
    </row>
    <row r="10135" spans="1:5">
      <c r="A10135" s="774">
        <v>38124</v>
      </c>
      <c r="B10135" s="774" t="s">
        <v>9880</v>
      </c>
      <c r="C10135" s="774" t="s">
        <v>7728</v>
      </c>
      <c r="D10135" s="774" t="s">
        <v>7726</v>
      </c>
      <c r="E10135" s="717">
        <v>22.34</v>
      </c>
    </row>
    <row r="10136" spans="1:5">
      <c r="A10136" s="774">
        <v>38380</v>
      </c>
      <c r="B10136" s="774" t="s">
        <v>9881</v>
      </c>
      <c r="C10136" s="774" t="s">
        <v>7728</v>
      </c>
      <c r="D10136" s="774" t="s">
        <v>7723</v>
      </c>
      <c r="E10136" s="717">
        <v>23.3</v>
      </c>
    </row>
    <row r="10137" spans="1:5">
      <c r="A10137" s="774">
        <v>20059</v>
      </c>
      <c r="B10137" s="774" t="s">
        <v>9882</v>
      </c>
      <c r="C10137" s="774" t="s">
        <v>7728</v>
      </c>
      <c r="D10137" s="774" t="s">
        <v>7737</v>
      </c>
      <c r="E10137" s="717">
        <v>13.54</v>
      </c>
    </row>
    <row r="10138" spans="1:5">
      <c r="A10138" s="774">
        <v>42429</v>
      </c>
      <c r="B10138" s="774" t="s">
        <v>9883</v>
      </c>
      <c r="C10138" s="774" t="s">
        <v>7728</v>
      </c>
      <c r="D10138" s="774" t="s">
        <v>7737</v>
      </c>
      <c r="E10138" s="718">
        <v>3899.99</v>
      </c>
    </row>
    <row r="10139" spans="1:5">
      <c r="A10139" s="774">
        <v>39616</v>
      </c>
      <c r="B10139" s="774" t="s">
        <v>9884</v>
      </c>
      <c r="C10139" s="774" t="s">
        <v>7728</v>
      </c>
      <c r="D10139" s="774" t="s">
        <v>7726</v>
      </c>
      <c r="E10139" s="717">
        <v>492.15</v>
      </c>
    </row>
    <row r="10140" spans="1:5">
      <c r="A10140" s="774">
        <v>39618</v>
      </c>
      <c r="B10140" s="774" t="s">
        <v>9885</v>
      </c>
      <c r="C10140" s="774" t="s">
        <v>7728</v>
      </c>
      <c r="D10140" s="774" t="s">
        <v>7723</v>
      </c>
      <c r="E10140" s="717">
        <v>892.68</v>
      </c>
    </row>
    <row r="10141" spans="1:5">
      <c r="A10141" s="774">
        <v>39619</v>
      </c>
      <c r="B10141" s="774" t="s">
        <v>9886</v>
      </c>
      <c r="C10141" s="774" t="s">
        <v>7728</v>
      </c>
      <c r="D10141" s="774" t="s">
        <v>7723</v>
      </c>
      <c r="E10141" s="718">
        <v>1222.5999999999999</v>
      </c>
    </row>
    <row r="10142" spans="1:5">
      <c r="A10142" s="774">
        <v>39613</v>
      </c>
      <c r="B10142" s="774" t="s">
        <v>9887</v>
      </c>
      <c r="C10142" s="774" t="s">
        <v>7728</v>
      </c>
      <c r="D10142" s="774" t="s">
        <v>7723</v>
      </c>
      <c r="E10142" s="717">
        <v>195.49</v>
      </c>
    </row>
    <row r="10143" spans="1:5">
      <c r="A10143" s="774">
        <v>39614</v>
      </c>
      <c r="B10143" s="774" t="s">
        <v>9888</v>
      </c>
      <c r="C10143" s="774" t="s">
        <v>7728</v>
      </c>
      <c r="D10143" s="774" t="s">
        <v>7723</v>
      </c>
      <c r="E10143" s="717">
        <v>285.20999999999998</v>
      </c>
    </row>
    <row r="10144" spans="1:5">
      <c r="A10144" s="774">
        <v>38538</v>
      </c>
      <c r="B10144" s="774" t="s">
        <v>9889</v>
      </c>
      <c r="C10144" s="774" t="s">
        <v>7760</v>
      </c>
      <c r="D10144" s="774" t="s">
        <v>7737</v>
      </c>
      <c r="E10144" s="717">
        <v>46</v>
      </c>
    </row>
    <row r="10145" spans="1:5">
      <c r="A10145" s="774">
        <v>38539</v>
      </c>
      <c r="B10145" s="774" t="s">
        <v>9890</v>
      </c>
      <c r="C10145" s="774" t="s">
        <v>7760</v>
      </c>
      <c r="D10145" s="774" t="s">
        <v>7737</v>
      </c>
      <c r="E10145" s="717">
        <v>62.55</v>
      </c>
    </row>
    <row r="10146" spans="1:5">
      <c r="A10146" s="774">
        <v>38540</v>
      </c>
      <c r="B10146" s="774" t="s">
        <v>9891</v>
      </c>
      <c r="C10146" s="774" t="s">
        <v>7760</v>
      </c>
      <c r="D10146" s="774" t="s">
        <v>7737</v>
      </c>
      <c r="E10146" s="717">
        <v>160.31</v>
      </c>
    </row>
    <row r="10147" spans="1:5">
      <c r="A10147" s="774">
        <v>38384</v>
      </c>
      <c r="B10147" s="774" t="s">
        <v>9892</v>
      </c>
      <c r="C10147" s="774" t="s">
        <v>7728</v>
      </c>
      <c r="D10147" s="774" t="s">
        <v>7723</v>
      </c>
      <c r="E10147" s="717">
        <v>17.809999999999999</v>
      </c>
    </row>
    <row r="10148" spans="1:5">
      <c r="A10148" s="774">
        <v>13</v>
      </c>
      <c r="B10148" s="774" t="s">
        <v>9893</v>
      </c>
      <c r="C10148" s="774" t="s">
        <v>7748</v>
      </c>
      <c r="D10148" s="774" t="s">
        <v>7723</v>
      </c>
      <c r="E10148" s="717">
        <v>14.72</v>
      </c>
    </row>
    <row r="10149" spans="1:5">
      <c r="A10149" s="774">
        <v>2762</v>
      </c>
      <c r="B10149" s="774" t="s">
        <v>9894</v>
      </c>
      <c r="C10149" s="774" t="s">
        <v>7760</v>
      </c>
      <c r="D10149" s="774" t="s">
        <v>7737</v>
      </c>
      <c r="E10149" s="717">
        <v>7.77</v>
      </c>
    </row>
    <row r="10150" spans="1:5">
      <c r="A10150" s="774">
        <v>21142</v>
      </c>
      <c r="B10150" s="774" t="s">
        <v>9895</v>
      </c>
      <c r="C10150" s="774" t="s">
        <v>7728</v>
      </c>
      <c r="D10150" s="774" t="s">
        <v>7723</v>
      </c>
      <c r="E10150" s="717">
        <v>26.16</v>
      </c>
    </row>
    <row r="10151" spans="1:5">
      <c r="A10151" s="774">
        <v>12865</v>
      </c>
      <c r="B10151" s="774" t="s">
        <v>9896</v>
      </c>
      <c r="C10151" s="774" t="s">
        <v>615</v>
      </c>
      <c r="D10151" s="774" t="s">
        <v>7723</v>
      </c>
      <c r="E10151" s="717">
        <v>15.23</v>
      </c>
    </row>
    <row r="10152" spans="1:5">
      <c r="A10152" s="774">
        <v>41074</v>
      </c>
      <c r="B10152" s="774" t="s">
        <v>9897</v>
      </c>
      <c r="C10152" s="774" t="s">
        <v>7941</v>
      </c>
      <c r="D10152" s="774" t="s">
        <v>7723</v>
      </c>
      <c r="E10152" s="718">
        <v>2716.33</v>
      </c>
    </row>
    <row r="10153" spans="1:5">
      <c r="A10153" s="774">
        <v>4223</v>
      </c>
      <c r="B10153" s="774" t="s">
        <v>9898</v>
      </c>
      <c r="C10153" s="774" t="s">
        <v>7722</v>
      </c>
      <c r="D10153" s="774" t="s">
        <v>7726</v>
      </c>
      <c r="E10153" s="717">
        <v>3.58</v>
      </c>
    </row>
    <row r="10154" spans="1:5">
      <c r="A10154" s="774">
        <v>37372</v>
      </c>
      <c r="B10154" s="774" t="s">
        <v>9899</v>
      </c>
      <c r="C10154" s="774" t="s">
        <v>615</v>
      </c>
      <c r="D10154" s="774" t="s">
        <v>7726</v>
      </c>
      <c r="E10154" s="717">
        <v>0.55000000000000004</v>
      </c>
    </row>
    <row r="10155" spans="1:5">
      <c r="A10155" s="774">
        <v>40863</v>
      </c>
      <c r="B10155" s="774" t="s">
        <v>864</v>
      </c>
      <c r="C10155" s="774" t="s">
        <v>7941</v>
      </c>
      <c r="D10155" s="774" t="s">
        <v>7726</v>
      </c>
      <c r="E10155" s="717">
        <v>103.7</v>
      </c>
    </row>
    <row r="10156" spans="1:5">
      <c r="A10156" s="774">
        <v>38475</v>
      </c>
      <c r="B10156" s="774" t="s">
        <v>9900</v>
      </c>
      <c r="C10156" s="774" t="s">
        <v>7728</v>
      </c>
      <c r="D10156" s="774" t="s">
        <v>7723</v>
      </c>
      <c r="E10156" s="717">
        <v>29.08</v>
      </c>
    </row>
    <row r="10157" spans="1:5">
      <c r="A10157" s="774">
        <v>38474</v>
      </c>
      <c r="B10157" s="774" t="s">
        <v>9901</v>
      </c>
      <c r="C10157" s="774" t="s">
        <v>7728</v>
      </c>
      <c r="D10157" s="774" t="s">
        <v>7723</v>
      </c>
      <c r="E10157" s="717">
        <v>35.950000000000003</v>
      </c>
    </row>
    <row r="10158" spans="1:5">
      <c r="A10158" s="774">
        <v>10886</v>
      </c>
      <c r="B10158" s="774" t="s">
        <v>9902</v>
      </c>
      <c r="C10158" s="774" t="s">
        <v>7728</v>
      </c>
      <c r="D10158" s="774" t="s">
        <v>7723</v>
      </c>
      <c r="E10158" s="717">
        <v>157.5</v>
      </c>
    </row>
    <row r="10159" spans="1:5">
      <c r="A10159" s="774">
        <v>10888</v>
      </c>
      <c r="B10159" s="774" t="s">
        <v>9903</v>
      </c>
      <c r="C10159" s="774" t="s">
        <v>7728</v>
      </c>
      <c r="D10159" s="774" t="s">
        <v>7723</v>
      </c>
      <c r="E10159" s="717">
        <v>498.46</v>
      </c>
    </row>
    <row r="10160" spans="1:5">
      <c r="A10160" s="774">
        <v>10889</v>
      </c>
      <c r="B10160" s="774" t="s">
        <v>9904</v>
      </c>
      <c r="C10160" s="774" t="s">
        <v>7728</v>
      </c>
      <c r="D10160" s="774" t="s">
        <v>7723</v>
      </c>
      <c r="E10160" s="717">
        <v>540</v>
      </c>
    </row>
    <row r="10161" spans="1:5">
      <c r="A10161" s="774">
        <v>10890</v>
      </c>
      <c r="B10161" s="774" t="s">
        <v>9905</v>
      </c>
      <c r="C10161" s="774" t="s">
        <v>7728</v>
      </c>
      <c r="D10161" s="774" t="s">
        <v>7723</v>
      </c>
      <c r="E10161" s="717">
        <v>249.23</v>
      </c>
    </row>
    <row r="10162" spans="1:5">
      <c r="A10162" s="774">
        <v>10891</v>
      </c>
      <c r="B10162" s="774" t="s">
        <v>9906</v>
      </c>
      <c r="C10162" s="774" t="s">
        <v>7728</v>
      </c>
      <c r="D10162" s="774" t="s">
        <v>7723</v>
      </c>
      <c r="E10162" s="717">
        <v>152.30000000000001</v>
      </c>
    </row>
    <row r="10163" spans="1:5">
      <c r="A10163" s="774">
        <v>10892</v>
      </c>
      <c r="B10163" s="774" t="s">
        <v>9907</v>
      </c>
      <c r="C10163" s="774" t="s">
        <v>7728</v>
      </c>
      <c r="D10163" s="774" t="s">
        <v>7726</v>
      </c>
      <c r="E10163" s="717">
        <v>180</v>
      </c>
    </row>
    <row r="10164" spans="1:5">
      <c r="A10164" s="774">
        <v>20977</v>
      </c>
      <c r="B10164" s="774" t="s">
        <v>9908</v>
      </c>
      <c r="C10164" s="774" t="s">
        <v>7728</v>
      </c>
      <c r="D10164" s="774" t="s">
        <v>7723</v>
      </c>
      <c r="E10164" s="717">
        <v>214.61</v>
      </c>
    </row>
    <row r="10165" spans="1:5">
      <c r="A10165" s="774">
        <v>3073</v>
      </c>
      <c r="B10165" s="774" t="s">
        <v>9909</v>
      </c>
      <c r="C10165" s="774" t="s">
        <v>7728</v>
      </c>
      <c r="D10165" s="774" t="s">
        <v>7737</v>
      </c>
      <c r="E10165" s="717">
        <v>185.34</v>
      </c>
    </row>
    <row r="10166" spans="1:5">
      <c r="A10166" s="774">
        <v>3068</v>
      </c>
      <c r="B10166" s="774" t="s">
        <v>9910</v>
      </c>
      <c r="C10166" s="774" t="s">
        <v>7728</v>
      </c>
      <c r="D10166" s="774" t="s">
        <v>7737</v>
      </c>
      <c r="E10166" s="717">
        <v>37.049999999999997</v>
      </c>
    </row>
    <row r="10167" spans="1:5">
      <c r="A10167" s="774">
        <v>3074</v>
      </c>
      <c r="B10167" s="774" t="s">
        <v>9911</v>
      </c>
      <c r="C10167" s="774" t="s">
        <v>7728</v>
      </c>
      <c r="D10167" s="774" t="s">
        <v>7737</v>
      </c>
      <c r="E10167" s="717">
        <v>117.01</v>
      </c>
    </row>
    <row r="10168" spans="1:5">
      <c r="A10168" s="774">
        <v>3076</v>
      </c>
      <c r="B10168" s="774" t="s">
        <v>9912</v>
      </c>
      <c r="C10168" s="774" t="s">
        <v>7728</v>
      </c>
      <c r="D10168" s="774" t="s">
        <v>7737</v>
      </c>
      <c r="E10168" s="717">
        <v>152.37</v>
      </c>
    </row>
    <row r="10169" spans="1:5">
      <c r="A10169" s="774">
        <v>3072</v>
      </c>
      <c r="B10169" s="774" t="s">
        <v>9913</v>
      </c>
      <c r="C10169" s="774" t="s">
        <v>7728</v>
      </c>
      <c r="D10169" s="774" t="s">
        <v>7737</v>
      </c>
      <c r="E10169" s="717">
        <v>38.380000000000003</v>
      </c>
    </row>
    <row r="10170" spans="1:5">
      <c r="A10170" s="774">
        <v>3075</v>
      </c>
      <c r="B10170" s="774" t="s">
        <v>9914</v>
      </c>
      <c r="C10170" s="774" t="s">
        <v>7728</v>
      </c>
      <c r="D10170" s="774" t="s">
        <v>7737</v>
      </c>
      <c r="E10170" s="717">
        <v>96.29</v>
      </c>
    </row>
    <row r="10171" spans="1:5">
      <c r="A10171" s="774">
        <v>10780</v>
      </c>
      <c r="B10171" s="774" t="s">
        <v>9915</v>
      </c>
      <c r="C10171" s="774" t="s">
        <v>7728</v>
      </c>
      <c r="D10171" s="774" t="s">
        <v>7737</v>
      </c>
      <c r="E10171" s="717">
        <v>8.14</v>
      </c>
    </row>
    <row r="10172" spans="1:5">
      <c r="A10172" s="774">
        <v>10781</v>
      </c>
      <c r="B10172" s="774" t="s">
        <v>9916</v>
      </c>
      <c r="C10172" s="774" t="s">
        <v>7728</v>
      </c>
      <c r="D10172" s="774" t="s">
        <v>7737</v>
      </c>
      <c r="E10172" s="717">
        <v>13.06</v>
      </c>
    </row>
    <row r="10173" spans="1:5">
      <c r="A10173" s="774">
        <v>20106</v>
      </c>
      <c r="B10173" s="774" t="s">
        <v>9917</v>
      </c>
      <c r="C10173" s="774" t="s">
        <v>7728</v>
      </c>
      <c r="D10173" s="774" t="s">
        <v>7737</v>
      </c>
      <c r="E10173" s="717">
        <v>4.3</v>
      </c>
    </row>
    <row r="10174" spans="1:5">
      <c r="A10174" s="774">
        <v>20107</v>
      </c>
      <c r="B10174" s="774" t="s">
        <v>9918</v>
      </c>
      <c r="C10174" s="774" t="s">
        <v>7728</v>
      </c>
      <c r="D10174" s="774" t="s">
        <v>7737</v>
      </c>
      <c r="E10174" s="717">
        <v>4.93</v>
      </c>
    </row>
    <row r="10175" spans="1:5">
      <c r="A10175" s="774">
        <v>20108</v>
      </c>
      <c r="B10175" s="774" t="s">
        <v>9919</v>
      </c>
      <c r="C10175" s="774" t="s">
        <v>7728</v>
      </c>
      <c r="D10175" s="774" t="s">
        <v>7737</v>
      </c>
      <c r="E10175" s="717">
        <v>6.51</v>
      </c>
    </row>
    <row r="10176" spans="1:5">
      <c r="A10176" s="774">
        <v>20109</v>
      </c>
      <c r="B10176" s="774" t="s">
        <v>9920</v>
      </c>
      <c r="C10176" s="774" t="s">
        <v>7728</v>
      </c>
      <c r="D10176" s="774" t="s">
        <v>7737</v>
      </c>
      <c r="E10176" s="717">
        <v>8.14</v>
      </c>
    </row>
    <row r="10177" spans="1:5">
      <c r="A10177" s="774">
        <v>34795</v>
      </c>
      <c r="B10177" s="774" t="s">
        <v>9921</v>
      </c>
      <c r="C10177" s="774" t="s">
        <v>7725</v>
      </c>
      <c r="D10177" s="774" t="s">
        <v>7723</v>
      </c>
      <c r="E10177" s="717">
        <v>205.57</v>
      </c>
    </row>
    <row r="10178" spans="1:5">
      <c r="A10178" s="774">
        <v>34796</v>
      </c>
      <c r="B10178" s="774" t="s">
        <v>9922</v>
      </c>
      <c r="C10178" s="774" t="s">
        <v>7760</v>
      </c>
      <c r="D10178" s="774" t="s">
        <v>7723</v>
      </c>
      <c r="E10178" s="717">
        <v>9.02</v>
      </c>
    </row>
    <row r="10179" spans="1:5">
      <c r="A10179" s="774">
        <v>43612</v>
      </c>
      <c r="B10179" s="774" t="s">
        <v>9923</v>
      </c>
      <c r="C10179" s="774" t="s">
        <v>9235</v>
      </c>
      <c r="D10179" s="774" t="s">
        <v>7723</v>
      </c>
      <c r="E10179" s="717">
        <v>72.64</v>
      </c>
    </row>
    <row r="10180" spans="1:5">
      <c r="A10180" s="774">
        <v>43613</v>
      </c>
      <c r="B10180" s="774" t="s">
        <v>9924</v>
      </c>
      <c r="C10180" s="774" t="s">
        <v>9235</v>
      </c>
      <c r="D10180" s="774" t="s">
        <v>7723</v>
      </c>
      <c r="E10180" s="717">
        <v>60.14</v>
      </c>
    </row>
    <row r="10181" spans="1:5">
      <c r="A10181" s="774">
        <v>11480</v>
      </c>
      <c r="B10181" s="774" t="s">
        <v>9925</v>
      </c>
      <c r="C10181" s="774" t="s">
        <v>9235</v>
      </c>
      <c r="D10181" s="774" t="s">
        <v>7723</v>
      </c>
      <c r="E10181" s="717">
        <v>92.29</v>
      </c>
    </row>
    <row r="10182" spans="1:5">
      <c r="A10182" s="774">
        <v>11469</v>
      </c>
      <c r="B10182" s="774" t="s">
        <v>9926</v>
      </c>
      <c r="C10182" s="774" t="s">
        <v>7728</v>
      </c>
      <c r="D10182" s="774" t="s">
        <v>7723</v>
      </c>
      <c r="E10182" s="717">
        <v>9.85</v>
      </c>
    </row>
    <row r="10183" spans="1:5">
      <c r="A10183" s="774">
        <v>11468</v>
      </c>
      <c r="B10183" s="774" t="s">
        <v>9927</v>
      </c>
      <c r="C10183" s="774" t="s">
        <v>7728</v>
      </c>
      <c r="D10183" s="774" t="s">
        <v>7723</v>
      </c>
      <c r="E10183" s="717">
        <v>9.86</v>
      </c>
    </row>
    <row r="10184" spans="1:5">
      <c r="A10184" s="774">
        <v>11484</v>
      </c>
      <c r="B10184" s="774" t="s">
        <v>9928</v>
      </c>
      <c r="C10184" s="774" t="s">
        <v>7728</v>
      </c>
      <c r="D10184" s="774" t="s">
        <v>7723</v>
      </c>
      <c r="E10184" s="717">
        <v>43.3</v>
      </c>
    </row>
    <row r="10185" spans="1:5">
      <c r="A10185" s="774">
        <v>38155</v>
      </c>
      <c r="B10185" s="774" t="s">
        <v>9929</v>
      </c>
      <c r="C10185" s="774" t="s">
        <v>7728</v>
      </c>
      <c r="D10185" s="774" t="s">
        <v>7723</v>
      </c>
      <c r="E10185" s="717">
        <v>67.22</v>
      </c>
    </row>
    <row r="10186" spans="1:5">
      <c r="A10186" s="774">
        <v>11467</v>
      </c>
      <c r="B10186" s="774" t="s">
        <v>9930</v>
      </c>
      <c r="C10186" s="774" t="s">
        <v>7728</v>
      </c>
      <c r="D10186" s="774" t="s">
        <v>7723</v>
      </c>
      <c r="E10186" s="717">
        <v>15.36</v>
      </c>
    </row>
    <row r="10187" spans="1:5">
      <c r="A10187" s="774">
        <v>38153</v>
      </c>
      <c r="B10187" s="774" t="s">
        <v>9931</v>
      </c>
      <c r="C10187" s="774" t="s">
        <v>9235</v>
      </c>
      <c r="D10187" s="774" t="s">
        <v>7723</v>
      </c>
      <c r="E10187" s="717">
        <v>39.24</v>
      </c>
    </row>
    <row r="10188" spans="1:5">
      <c r="A10188" s="774">
        <v>43607</v>
      </c>
      <c r="B10188" s="774" t="s">
        <v>9932</v>
      </c>
      <c r="C10188" s="774" t="s">
        <v>7728</v>
      </c>
      <c r="D10188" s="774" t="s">
        <v>7723</v>
      </c>
      <c r="E10188" s="717">
        <v>74.209999999999994</v>
      </c>
    </row>
    <row r="10189" spans="1:5">
      <c r="A10189" s="774">
        <v>3080</v>
      </c>
      <c r="B10189" s="774" t="s">
        <v>9933</v>
      </c>
      <c r="C10189" s="774" t="s">
        <v>9235</v>
      </c>
      <c r="D10189" s="774" t="s">
        <v>7726</v>
      </c>
      <c r="E10189" s="717">
        <v>49.9</v>
      </c>
    </row>
    <row r="10190" spans="1:5">
      <c r="A10190" s="774">
        <v>3081</v>
      </c>
      <c r="B10190" s="774" t="s">
        <v>9934</v>
      </c>
      <c r="C10190" s="774" t="s">
        <v>9235</v>
      </c>
      <c r="D10190" s="774" t="s">
        <v>7723</v>
      </c>
      <c r="E10190" s="717">
        <v>98.72</v>
      </c>
    </row>
    <row r="10191" spans="1:5">
      <c r="A10191" s="774">
        <v>3090</v>
      </c>
      <c r="B10191" s="774" t="s">
        <v>9935</v>
      </c>
      <c r="C10191" s="774" t="s">
        <v>9235</v>
      </c>
      <c r="D10191" s="774" t="s">
        <v>7723</v>
      </c>
      <c r="E10191" s="717">
        <v>44.54</v>
      </c>
    </row>
    <row r="10192" spans="1:5">
      <c r="A10192" s="774">
        <v>43611</v>
      </c>
      <c r="B10192" s="774" t="s">
        <v>9936</v>
      </c>
      <c r="C10192" s="774" t="s">
        <v>9235</v>
      </c>
      <c r="D10192" s="774" t="s">
        <v>7723</v>
      </c>
      <c r="E10192" s="717">
        <v>73.900000000000006</v>
      </c>
    </row>
    <row r="10193" spans="1:5">
      <c r="A10193" s="774">
        <v>3103</v>
      </c>
      <c r="B10193" s="774" t="s">
        <v>9937</v>
      </c>
      <c r="C10193" s="774" t="s">
        <v>7728</v>
      </c>
      <c r="D10193" s="774" t="s">
        <v>7723</v>
      </c>
      <c r="E10193" s="717">
        <v>36.93</v>
      </c>
    </row>
    <row r="10194" spans="1:5">
      <c r="A10194" s="774">
        <v>3097</v>
      </c>
      <c r="B10194" s="774" t="s">
        <v>9938</v>
      </c>
      <c r="C10194" s="774" t="s">
        <v>9235</v>
      </c>
      <c r="D10194" s="774" t="s">
        <v>7723</v>
      </c>
      <c r="E10194" s="717">
        <v>55.87</v>
      </c>
    </row>
    <row r="10195" spans="1:5">
      <c r="A10195" s="774">
        <v>3099</v>
      </c>
      <c r="B10195" s="774" t="s">
        <v>9939</v>
      </c>
      <c r="C10195" s="774" t="s">
        <v>9235</v>
      </c>
      <c r="D10195" s="774" t="s">
        <v>7723</v>
      </c>
      <c r="E10195" s="717">
        <v>89.46</v>
      </c>
    </row>
    <row r="10196" spans="1:5">
      <c r="A10196" s="774">
        <v>38151</v>
      </c>
      <c r="B10196" s="774" t="s">
        <v>9940</v>
      </c>
      <c r="C10196" s="774" t="s">
        <v>9235</v>
      </c>
      <c r="D10196" s="774" t="s">
        <v>7723</v>
      </c>
      <c r="E10196" s="717">
        <v>64.849999999999994</v>
      </c>
    </row>
    <row r="10197" spans="1:5">
      <c r="A10197" s="774">
        <v>38152</v>
      </c>
      <c r="B10197" s="774" t="s">
        <v>9941</v>
      </c>
      <c r="C10197" s="774" t="s">
        <v>9235</v>
      </c>
      <c r="D10197" s="774" t="s">
        <v>7723</v>
      </c>
      <c r="E10197" s="717">
        <v>104.62</v>
      </c>
    </row>
    <row r="10198" spans="1:5">
      <c r="A10198" s="774">
        <v>43610</v>
      </c>
      <c r="B10198" s="774" t="s">
        <v>9942</v>
      </c>
      <c r="C10198" s="774" t="s">
        <v>7728</v>
      </c>
      <c r="D10198" s="774" t="s">
        <v>7723</v>
      </c>
      <c r="E10198" s="717">
        <v>55.43</v>
      </c>
    </row>
    <row r="10199" spans="1:5">
      <c r="A10199" s="774">
        <v>3093</v>
      </c>
      <c r="B10199" s="774" t="s">
        <v>9943</v>
      </c>
      <c r="C10199" s="774" t="s">
        <v>9235</v>
      </c>
      <c r="D10199" s="774" t="s">
        <v>7723</v>
      </c>
      <c r="E10199" s="717">
        <v>89.46</v>
      </c>
    </row>
    <row r="10200" spans="1:5">
      <c r="A10200" s="774">
        <v>38165</v>
      </c>
      <c r="B10200" s="774" t="s">
        <v>9944</v>
      </c>
      <c r="C10200" s="774" t="s">
        <v>9235</v>
      </c>
      <c r="D10200" s="774" t="s">
        <v>7723</v>
      </c>
      <c r="E10200" s="717">
        <v>53.45</v>
      </c>
    </row>
    <row r="10201" spans="1:5">
      <c r="A10201" s="774">
        <v>38177</v>
      </c>
      <c r="B10201" s="774" t="s">
        <v>9945</v>
      </c>
      <c r="C10201" s="774" t="s">
        <v>7728</v>
      </c>
      <c r="D10201" s="774" t="s">
        <v>7723</v>
      </c>
      <c r="E10201" s="717">
        <v>15.88</v>
      </c>
    </row>
    <row r="10202" spans="1:5">
      <c r="A10202" s="774">
        <v>11458</v>
      </c>
      <c r="B10202" s="774" t="s">
        <v>9946</v>
      </c>
      <c r="C10202" s="774" t="s">
        <v>7728</v>
      </c>
      <c r="D10202" s="774" t="s">
        <v>7723</v>
      </c>
      <c r="E10202" s="717">
        <v>18.96</v>
      </c>
    </row>
    <row r="10203" spans="1:5">
      <c r="A10203" s="774">
        <v>3108</v>
      </c>
      <c r="B10203" s="774" t="s">
        <v>9947</v>
      </c>
      <c r="C10203" s="774" t="s">
        <v>7728</v>
      </c>
      <c r="D10203" s="774" t="s">
        <v>7723</v>
      </c>
      <c r="E10203" s="717">
        <v>80.61</v>
      </c>
    </row>
    <row r="10204" spans="1:5">
      <c r="A10204" s="774">
        <v>3105</v>
      </c>
      <c r="B10204" s="774" t="s">
        <v>9948</v>
      </c>
      <c r="C10204" s="774" t="s">
        <v>7728</v>
      </c>
      <c r="D10204" s="774" t="s">
        <v>7723</v>
      </c>
      <c r="E10204" s="717">
        <v>105.43</v>
      </c>
    </row>
    <row r="10205" spans="1:5">
      <c r="A10205" s="774">
        <v>38178</v>
      </c>
      <c r="B10205" s="774" t="s">
        <v>9949</v>
      </c>
      <c r="C10205" s="774" t="s">
        <v>7728</v>
      </c>
      <c r="D10205" s="774" t="s">
        <v>7723</v>
      </c>
      <c r="E10205" s="717">
        <v>17.47</v>
      </c>
    </row>
    <row r="10206" spans="1:5">
      <c r="A10206" s="774">
        <v>43575</v>
      </c>
      <c r="B10206" s="774" t="s">
        <v>9950</v>
      </c>
      <c r="C10206" s="774" t="s">
        <v>7728</v>
      </c>
      <c r="D10206" s="774" t="s">
        <v>7723</v>
      </c>
      <c r="E10206" s="717">
        <v>37.86</v>
      </c>
    </row>
    <row r="10207" spans="1:5">
      <c r="A10207" s="774">
        <v>43577</v>
      </c>
      <c r="B10207" s="774" t="s">
        <v>9951</v>
      </c>
      <c r="C10207" s="774" t="s">
        <v>7728</v>
      </c>
      <c r="D10207" s="774" t="s">
        <v>7723</v>
      </c>
      <c r="E10207" s="717">
        <v>65.83</v>
      </c>
    </row>
    <row r="10208" spans="1:5">
      <c r="A10208" s="774">
        <v>42481</v>
      </c>
      <c r="B10208" s="774" t="s">
        <v>9952</v>
      </c>
      <c r="C10208" s="774" t="s">
        <v>7725</v>
      </c>
      <c r="D10208" s="774" t="s">
        <v>7737</v>
      </c>
      <c r="E10208" s="717">
        <v>21.19</v>
      </c>
    </row>
    <row r="10209" spans="1:5">
      <c r="A10209" s="774">
        <v>43458</v>
      </c>
      <c r="B10209" s="774" t="s">
        <v>9953</v>
      </c>
      <c r="C10209" s="774" t="s">
        <v>615</v>
      </c>
      <c r="D10209" s="774" t="s">
        <v>7726</v>
      </c>
      <c r="E10209" s="717">
        <v>0.04</v>
      </c>
    </row>
    <row r="10210" spans="1:5">
      <c r="A10210" s="774">
        <v>43470</v>
      </c>
      <c r="B10210" s="774" t="s">
        <v>866</v>
      </c>
      <c r="C10210" s="774" t="s">
        <v>7941</v>
      </c>
      <c r="D10210" s="774" t="s">
        <v>7726</v>
      </c>
      <c r="E10210" s="717">
        <v>7.9</v>
      </c>
    </row>
    <row r="10211" spans="1:5">
      <c r="A10211" s="774">
        <v>43459</v>
      </c>
      <c r="B10211" s="774" t="s">
        <v>9954</v>
      </c>
      <c r="C10211" s="774" t="s">
        <v>615</v>
      </c>
      <c r="D10211" s="774" t="s">
        <v>7726</v>
      </c>
      <c r="E10211" s="717">
        <v>0.38</v>
      </c>
    </row>
    <row r="10212" spans="1:5">
      <c r="A10212" s="774">
        <v>43471</v>
      </c>
      <c r="B10212" s="774" t="s">
        <v>9955</v>
      </c>
      <c r="C10212" s="774" t="s">
        <v>7941</v>
      </c>
      <c r="D10212" s="774" t="s">
        <v>7726</v>
      </c>
      <c r="E10212" s="717">
        <v>71.44</v>
      </c>
    </row>
    <row r="10213" spans="1:5">
      <c r="A10213" s="774">
        <v>43460</v>
      </c>
      <c r="B10213" s="774" t="s">
        <v>9956</v>
      </c>
      <c r="C10213" s="774" t="s">
        <v>615</v>
      </c>
      <c r="D10213" s="774" t="s">
        <v>7726</v>
      </c>
      <c r="E10213" s="717">
        <v>0.62</v>
      </c>
    </row>
    <row r="10214" spans="1:5">
      <c r="A10214" s="774">
        <v>43472</v>
      </c>
      <c r="B10214" s="774" t="s">
        <v>9957</v>
      </c>
      <c r="C10214" s="774" t="s">
        <v>7941</v>
      </c>
      <c r="D10214" s="774" t="s">
        <v>7726</v>
      </c>
      <c r="E10214" s="717">
        <v>117.38</v>
      </c>
    </row>
    <row r="10215" spans="1:5">
      <c r="A10215" s="774">
        <v>43461</v>
      </c>
      <c r="B10215" s="774" t="s">
        <v>9958</v>
      </c>
      <c r="C10215" s="774" t="s">
        <v>615</v>
      </c>
      <c r="D10215" s="774" t="s">
        <v>7726</v>
      </c>
      <c r="E10215" s="717">
        <v>0.28000000000000003</v>
      </c>
    </row>
    <row r="10216" spans="1:5">
      <c r="A10216" s="774">
        <v>43473</v>
      </c>
      <c r="B10216" s="774" t="s">
        <v>9959</v>
      </c>
      <c r="C10216" s="774" t="s">
        <v>7941</v>
      </c>
      <c r="D10216" s="774" t="s">
        <v>7726</v>
      </c>
      <c r="E10216" s="717">
        <v>53.34</v>
      </c>
    </row>
    <row r="10217" spans="1:5">
      <c r="A10217" s="774">
        <v>43463</v>
      </c>
      <c r="B10217" s="774" t="s">
        <v>9960</v>
      </c>
      <c r="C10217" s="774" t="s">
        <v>615</v>
      </c>
      <c r="D10217" s="774" t="s">
        <v>7726</v>
      </c>
      <c r="E10217" s="717">
        <v>0.08</v>
      </c>
    </row>
    <row r="10218" spans="1:5">
      <c r="A10218" s="774">
        <v>43475</v>
      </c>
      <c r="B10218" s="774" t="s">
        <v>9961</v>
      </c>
      <c r="C10218" s="774" t="s">
        <v>7941</v>
      </c>
      <c r="D10218" s="774" t="s">
        <v>7726</v>
      </c>
      <c r="E10218" s="717">
        <v>14.97</v>
      </c>
    </row>
    <row r="10219" spans="1:5">
      <c r="A10219" s="774">
        <v>43462</v>
      </c>
      <c r="B10219" s="774" t="s">
        <v>9962</v>
      </c>
      <c r="C10219" s="774" t="s">
        <v>615</v>
      </c>
      <c r="D10219" s="774" t="s">
        <v>7726</v>
      </c>
      <c r="E10219" s="717">
        <v>0.01</v>
      </c>
    </row>
    <row r="10220" spans="1:5">
      <c r="A10220" s="774">
        <v>43474</v>
      </c>
      <c r="B10220" s="774" t="s">
        <v>9963</v>
      </c>
      <c r="C10220" s="774" t="s">
        <v>7941</v>
      </c>
      <c r="D10220" s="774" t="s">
        <v>7726</v>
      </c>
      <c r="E10220" s="717">
        <v>1.6</v>
      </c>
    </row>
    <row r="10221" spans="1:5">
      <c r="A10221" s="774">
        <v>43464</v>
      </c>
      <c r="B10221" s="774" t="s">
        <v>9964</v>
      </c>
      <c r="C10221" s="774" t="s">
        <v>615</v>
      </c>
      <c r="D10221" s="774" t="s">
        <v>7726</v>
      </c>
      <c r="E10221" s="717">
        <v>0.01</v>
      </c>
    </row>
    <row r="10222" spans="1:5">
      <c r="A10222" s="774">
        <v>43476</v>
      </c>
      <c r="B10222" s="774" t="s">
        <v>9965</v>
      </c>
      <c r="C10222" s="774" t="s">
        <v>7941</v>
      </c>
      <c r="D10222" s="774" t="s">
        <v>7726</v>
      </c>
      <c r="E10222" s="717">
        <v>0.01</v>
      </c>
    </row>
    <row r="10223" spans="1:5">
      <c r="A10223" s="774">
        <v>43465</v>
      </c>
      <c r="B10223" s="774" t="s">
        <v>9966</v>
      </c>
      <c r="C10223" s="774" t="s">
        <v>615</v>
      </c>
      <c r="D10223" s="774" t="s">
        <v>7726</v>
      </c>
      <c r="E10223" s="717">
        <v>0.57999999999999996</v>
      </c>
    </row>
    <row r="10224" spans="1:5">
      <c r="A10224" s="774">
        <v>43477</v>
      </c>
      <c r="B10224" s="774" t="s">
        <v>9967</v>
      </c>
      <c r="C10224" s="774" t="s">
        <v>7941</v>
      </c>
      <c r="D10224" s="774" t="s">
        <v>7726</v>
      </c>
      <c r="E10224" s="717">
        <v>110.22</v>
      </c>
    </row>
    <row r="10225" spans="1:5">
      <c r="A10225" s="774">
        <v>43466</v>
      </c>
      <c r="B10225" s="774" t="s">
        <v>9968</v>
      </c>
      <c r="C10225" s="774" t="s">
        <v>615</v>
      </c>
      <c r="D10225" s="774" t="s">
        <v>7726</v>
      </c>
      <c r="E10225" s="717">
        <v>1.27</v>
      </c>
    </row>
    <row r="10226" spans="1:5">
      <c r="A10226" s="774">
        <v>43478</v>
      </c>
      <c r="B10226" s="774" t="s">
        <v>9969</v>
      </c>
      <c r="C10226" s="774" t="s">
        <v>7941</v>
      </c>
      <c r="D10226" s="774" t="s">
        <v>7726</v>
      </c>
      <c r="E10226" s="717">
        <v>240.1</v>
      </c>
    </row>
    <row r="10227" spans="1:5">
      <c r="A10227" s="774">
        <v>43467</v>
      </c>
      <c r="B10227" s="774" t="s">
        <v>9970</v>
      </c>
      <c r="C10227" s="774" t="s">
        <v>615</v>
      </c>
      <c r="D10227" s="774" t="s">
        <v>7726</v>
      </c>
      <c r="E10227" s="717">
        <v>0.41</v>
      </c>
    </row>
    <row r="10228" spans="1:5">
      <c r="A10228" s="774">
        <v>43479</v>
      </c>
      <c r="B10228" s="774" t="s">
        <v>9971</v>
      </c>
      <c r="C10228" s="774" t="s">
        <v>7941</v>
      </c>
      <c r="D10228" s="774" t="s">
        <v>7726</v>
      </c>
      <c r="E10228" s="717">
        <v>76.97</v>
      </c>
    </row>
    <row r="10229" spans="1:5">
      <c r="A10229" s="774">
        <v>43468</v>
      </c>
      <c r="B10229" s="774" t="s">
        <v>9972</v>
      </c>
      <c r="C10229" s="774" t="s">
        <v>615</v>
      </c>
      <c r="D10229" s="774" t="s">
        <v>7726</v>
      </c>
      <c r="E10229" s="717">
        <v>0.89</v>
      </c>
    </row>
    <row r="10230" spans="1:5">
      <c r="A10230" s="774">
        <v>43480</v>
      </c>
      <c r="B10230" s="774" t="s">
        <v>9973</v>
      </c>
      <c r="C10230" s="774" t="s">
        <v>7941</v>
      </c>
      <c r="D10230" s="774" t="s">
        <v>7726</v>
      </c>
      <c r="E10230" s="717">
        <v>167.28</v>
      </c>
    </row>
    <row r="10231" spans="1:5">
      <c r="A10231" s="774">
        <v>43469</v>
      </c>
      <c r="B10231" s="774" t="s">
        <v>9974</v>
      </c>
      <c r="C10231" s="774" t="s">
        <v>615</v>
      </c>
      <c r="D10231" s="774" t="s">
        <v>7726</v>
      </c>
      <c r="E10231" s="717">
        <v>0.06</v>
      </c>
    </row>
    <row r="10232" spans="1:5">
      <c r="A10232" s="774">
        <v>43481</v>
      </c>
      <c r="B10232" s="774" t="s">
        <v>9975</v>
      </c>
      <c r="C10232" s="774" t="s">
        <v>7941</v>
      </c>
      <c r="D10232" s="774" t="s">
        <v>7726</v>
      </c>
      <c r="E10232" s="717">
        <v>10.78</v>
      </c>
    </row>
    <row r="10233" spans="1:5">
      <c r="A10233" s="774">
        <v>3119</v>
      </c>
      <c r="B10233" s="774" t="s">
        <v>9976</v>
      </c>
      <c r="C10233" s="774" t="s">
        <v>7728</v>
      </c>
      <c r="D10233" s="774" t="s">
        <v>7723</v>
      </c>
      <c r="E10233" s="717">
        <v>2.0499999999999998</v>
      </c>
    </row>
    <row r="10234" spans="1:5">
      <c r="A10234" s="774">
        <v>3122</v>
      </c>
      <c r="B10234" s="774" t="s">
        <v>9977</v>
      </c>
      <c r="C10234" s="774" t="s">
        <v>7728</v>
      </c>
      <c r="D10234" s="774" t="s">
        <v>7723</v>
      </c>
      <c r="E10234" s="717">
        <v>4.17</v>
      </c>
    </row>
    <row r="10235" spans="1:5">
      <c r="A10235" s="774">
        <v>3121</v>
      </c>
      <c r="B10235" s="774" t="s">
        <v>9978</v>
      </c>
      <c r="C10235" s="774" t="s">
        <v>7728</v>
      </c>
      <c r="D10235" s="774" t="s">
        <v>7723</v>
      </c>
      <c r="E10235" s="717">
        <v>4.7300000000000004</v>
      </c>
    </row>
    <row r="10236" spans="1:5">
      <c r="A10236" s="774">
        <v>3120</v>
      </c>
      <c r="B10236" s="774" t="s">
        <v>9979</v>
      </c>
      <c r="C10236" s="774" t="s">
        <v>7728</v>
      </c>
      <c r="D10236" s="774" t="s">
        <v>7723</v>
      </c>
      <c r="E10236" s="717">
        <v>8.9700000000000006</v>
      </c>
    </row>
    <row r="10237" spans="1:5">
      <c r="A10237" s="774">
        <v>11455</v>
      </c>
      <c r="B10237" s="774" t="s">
        <v>9980</v>
      </c>
      <c r="C10237" s="774" t="s">
        <v>7728</v>
      </c>
      <c r="D10237" s="774" t="s">
        <v>7723</v>
      </c>
      <c r="E10237" s="717">
        <v>12.98</v>
      </c>
    </row>
    <row r="10238" spans="1:5">
      <c r="A10238" s="774">
        <v>11456</v>
      </c>
      <c r="B10238" s="774" t="s">
        <v>9981</v>
      </c>
      <c r="C10238" s="774" t="s">
        <v>7728</v>
      </c>
      <c r="D10238" s="774" t="s">
        <v>7723</v>
      </c>
      <c r="E10238" s="717">
        <v>15.52</v>
      </c>
    </row>
    <row r="10239" spans="1:5">
      <c r="A10239" s="774">
        <v>3107</v>
      </c>
      <c r="B10239" s="774" t="s">
        <v>9982</v>
      </c>
      <c r="C10239" s="774" t="s">
        <v>7728</v>
      </c>
      <c r="D10239" s="774" t="s">
        <v>7723</v>
      </c>
      <c r="E10239" s="717">
        <v>6.54</v>
      </c>
    </row>
    <row r="10240" spans="1:5">
      <c r="A10240" s="774">
        <v>43583</v>
      </c>
      <c r="B10240" s="774" t="s">
        <v>9983</v>
      </c>
      <c r="C10240" s="774" t="s">
        <v>7728</v>
      </c>
      <c r="D10240" s="774" t="s">
        <v>7723</v>
      </c>
      <c r="E10240" s="717">
        <v>7.38</v>
      </c>
    </row>
    <row r="10241" spans="1:5">
      <c r="A10241" s="774">
        <v>43586</v>
      </c>
      <c r="B10241" s="774" t="s">
        <v>9984</v>
      </c>
      <c r="C10241" s="774" t="s">
        <v>7728</v>
      </c>
      <c r="D10241" s="774" t="s">
        <v>7723</v>
      </c>
      <c r="E10241" s="717">
        <v>7.56</v>
      </c>
    </row>
    <row r="10242" spans="1:5">
      <c r="A10242" s="774">
        <v>11461</v>
      </c>
      <c r="B10242" s="774" t="s">
        <v>9985</v>
      </c>
      <c r="C10242" s="774" t="s">
        <v>7728</v>
      </c>
      <c r="D10242" s="774" t="s">
        <v>7723</v>
      </c>
      <c r="E10242" s="717">
        <v>8.24</v>
      </c>
    </row>
    <row r="10243" spans="1:5">
      <c r="A10243" s="774">
        <v>43587</v>
      </c>
      <c r="B10243" s="774" t="s">
        <v>9986</v>
      </c>
      <c r="C10243" s="774" t="s">
        <v>7728</v>
      </c>
      <c r="D10243" s="774" t="s">
        <v>7723</v>
      </c>
      <c r="E10243" s="717">
        <v>9.51</v>
      </c>
    </row>
    <row r="10244" spans="1:5">
      <c r="A10244" s="774">
        <v>3106</v>
      </c>
      <c r="B10244" s="774" t="s">
        <v>9987</v>
      </c>
      <c r="C10244" s="774" t="s">
        <v>7728</v>
      </c>
      <c r="D10244" s="774" t="s">
        <v>7723</v>
      </c>
      <c r="E10244" s="717">
        <v>12.07</v>
      </c>
    </row>
    <row r="10245" spans="1:5">
      <c r="A10245" s="774">
        <v>25951</v>
      </c>
      <c r="B10245" s="774" t="s">
        <v>9988</v>
      </c>
      <c r="C10245" s="774" t="s">
        <v>7748</v>
      </c>
      <c r="D10245" s="774" t="s">
        <v>7723</v>
      </c>
      <c r="E10245" s="717">
        <v>2.14</v>
      </c>
    </row>
    <row r="10246" spans="1:5">
      <c r="A10246" s="774">
        <v>3123</v>
      </c>
      <c r="B10246" s="774" t="s">
        <v>9989</v>
      </c>
      <c r="C10246" s="774" t="s">
        <v>7748</v>
      </c>
      <c r="D10246" s="774" t="s">
        <v>7726</v>
      </c>
      <c r="E10246" s="717">
        <v>2</v>
      </c>
    </row>
    <row r="10247" spans="1:5">
      <c r="A10247" s="774">
        <v>38125</v>
      </c>
      <c r="B10247" s="774" t="s">
        <v>9990</v>
      </c>
      <c r="C10247" s="774" t="s">
        <v>7748</v>
      </c>
      <c r="D10247" s="774" t="s">
        <v>7723</v>
      </c>
      <c r="E10247" s="717">
        <v>1.02</v>
      </c>
    </row>
    <row r="10248" spans="1:5">
      <c r="A10248" s="774">
        <v>39014</v>
      </c>
      <c r="B10248" s="774" t="s">
        <v>9991</v>
      </c>
      <c r="C10248" s="774" t="s">
        <v>7748</v>
      </c>
      <c r="D10248" s="774" t="s">
        <v>7723</v>
      </c>
      <c r="E10248" s="717">
        <v>6.96</v>
      </c>
    </row>
    <row r="10249" spans="1:5">
      <c r="A10249" s="774">
        <v>39365</v>
      </c>
      <c r="B10249" s="774" t="s">
        <v>9992</v>
      </c>
      <c r="C10249" s="774" t="s">
        <v>7728</v>
      </c>
      <c r="D10249" s="774" t="s">
        <v>7723</v>
      </c>
      <c r="E10249" s="718">
        <v>1045.78</v>
      </c>
    </row>
    <row r="10250" spans="1:5">
      <c r="A10250" s="774">
        <v>39366</v>
      </c>
      <c r="B10250" s="774" t="s">
        <v>9993</v>
      </c>
      <c r="C10250" s="774" t="s">
        <v>7728</v>
      </c>
      <c r="D10250" s="774" t="s">
        <v>7723</v>
      </c>
      <c r="E10250" s="718">
        <v>2677.63</v>
      </c>
    </row>
    <row r="10251" spans="1:5">
      <c r="A10251" s="774">
        <v>39367</v>
      </c>
      <c r="B10251" s="774" t="s">
        <v>9994</v>
      </c>
      <c r="C10251" s="774" t="s">
        <v>7728</v>
      </c>
      <c r="D10251" s="774" t="s">
        <v>7723</v>
      </c>
      <c r="E10251" s="718">
        <v>3659.84</v>
      </c>
    </row>
    <row r="10252" spans="1:5">
      <c r="A10252" s="774">
        <v>37394</v>
      </c>
      <c r="B10252" s="774" t="s">
        <v>9995</v>
      </c>
      <c r="C10252" s="774" t="s">
        <v>9996</v>
      </c>
      <c r="D10252" s="774" t="s">
        <v>7737</v>
      </c>
      <c r="E10252" s="717">
        <v>40.6</v>
      </c>
    </row>
    <row r="10253" spans="1:5">
      <c r="A10253" s="774">
        <v>14146</v>
      </c>
      <c r="B10253" s="774" t="s">
        <v>9997</v>
      </c>
      <c r="C10253" s="774" t="s">
        <v>9996</v>
      </c>
      <c r="D10253" s="774" t="s">
        <v>7737</v>
      </c>
      <c r="E10253" s="717">
        <v>65.3</v>
      </c>
    </row>
    <row r="10254" spans="1:5">
      <c r="A10254" s="774">
        <v>38134</v>
      </c>
      <c r="B10254" s="774" t="s">
        <v>9998</v>
      </c>
      <c r="C10254" s="774" t="s">
        <v>7748</v>
      </c>
      <c r="D10254" s="774" t="s">
        <v>7723</v>
      </c>
      <c r="E10254" s="717">
        <v>72.39</v>
      </c>
    </row>
    <row r="10255" spans="1:5">
      <c r="A10255" s="774">
        <v>38132</v>
      </c>
      <c r="B10255" s="774" t="s">
        <v>9999</v>
      </c>
      <c r="C10255" s="774" t="s">
        <v>7748</v>
      </c>
      <c r="D10255" s="774" t="s">
        <v>7723</v>
      </c>
      <c r="E10255" s="717">
        <v>73.84</v>
      </c>
    </row>
    <row r="10256" spans="1:5">
      <c r="A10256" s="774">
        <v>38133</v>
      </c>
      <c r="B10256" s="774" t="s">
        <v>10000</v>
      </c>
      <c r="C10256" s="774" t="s">
        <v>7748</v>
      </c>
      <c r="D10256" s="774" t="s">
        <v>7723</v>
      </c>
      <c r="E10256" s="717">
        <v>71.42</v>
      </c>
    </row>
    <row r="10257" spans="1:5">
      <c r="A10257" s="774">
        <v>938</v>
      </c>
      <c r="B10257" s="774" t="s">
        <v>10001</v>
      </c>
      <c r="C10257" s="774" t="s">
        <v>7760</v>
      </c>
      <c r="D10257" s="774" t="s">
        <v>7723</v>
      </c>
      <c r="E10257" s="717">
        <v>1.55</v>
      </c>
    </row>
    <row r="10258" spans="1:5">
      <c r="A10258" s="774">
        <v>937</v>
      </c>
      <c r="B10258" s="774" t="s">
        <v>10002</v>
      </c>
      <c r="C10258" s="774" t="s">
        <v>7760</v>
      </c>
      <c r="D10258" s="774" t="s">
        <v>7723</v>
      </c>
      <c r="E10258" s="717">
        <v>9.6199999999999992</v>
      </c>
    </row>
    <row r="10259" spans="1:5">
      <c r="A10259" s="774">
        <v>939</v>
      </c>
      <c r="B10259" s="774" t="s">
        <v>10003</v>
      </c>
      <c r="C10259" s="774" t="s">
        <v>7760</v>
      </c>
      <c r="D10259" s="774" t="s">
        <v>7723</v>
      </c>
      <c r="E10259" s="717">
        <v>2.4900000000000002</v>
      </c>
    </row>
    <row r="10260" spans="1:5">
      <c r="A10260" s="774">
        <v>944</v>
      </c>
      <c r="B10260" s="774" t="s">
        <v>10004</v>
      </c>
      <c r="C10260" s="774" t="s">
        <v>7760</v>
      </c>
      <c r="D10260" s="774" t="s">
        <v>7723</v>
      </c>
      <c r="E10260" s="717">
        <v>4.25</v>
      </c>
    </row>
    <row r="10261" spans="1:5">
      <c r="A10261" s="774">
        <v>940</v>
      </c>
      <c r="B10261" s="774" t="s">
        <v>10005</v>
      </c>
      <c r="C10261" s="774" t="s">
        <v>7760</v>
      </c>
      <c r="D10261" s="774" t="s">
        <v>7723</v>
      </c>
      <c r="E10261" s="717">
        <v>5.88</v>
      </c>
    </row>
    <row r="10262" spans="1:5">
      <c r="A10262" s="774">
        <v>936</v>
      </c>
      <c r="B10262" s="774" t="s">
        <v>10006</v>
      </c>
      <c r="C10262" s="774" t="s">
        <v>7760</v>
      </c>
      <c r="D10262" s="774" t="s">
        <v>7723</v>
      </c>
      <c r="E10262" s="717">
        <v>1.28</v>
      </c>
    </row>
    <row r="10263" spans="1:5">
      <c r="A10263" s="774">
        <v>935</v>
      </c>
      <c r="B10263" s="774" t="s">
        <v>10007</v>
      </c>
      <c r="C10263" s="774" t="s">
        <v>7760</v>
      </c>
      <c r="D10263" s="774" t="s">
        <v>7723</v>
      </c>
      <c r="E10263" s="717">
        <v>0.98</v>
      </c>
    </row>
    <row r="10264" spans="1:5">
      <c r="A10264" s="774">
        <v>406</v>
      </c>
      <c r="B10264" s="774" t="s">
        <v>10008</v>
      </c>
      <c r="C10264" s="774" t="s">
        <v>7728</v>
      </c>
      <c r="D10264" s="774" t="s">
        <v>7723</v>
      </c>
      <c r="E10264" s="717">
        <v>62.04</v>
      </c>
    </row>
    <row r="10265" spans="1:5">
      <c r="A10265" s="774">
        <v>42529</v>
      </c>
      <c r="B10265" s="774" t="s">
        <v>10009</v>
      </c>
      <c r="C10265" s="774" t="s">
        <v>7760</v>
      </c>
      <c r="D10265" s="774" t="s">
        <v>7723</v>
      </c>
      <c r="E10265" s="717">
        <v>0.87</v>
      </c>
    </row>
    <row r="10266" spans="1:5">
      <c r="A10266" s="774">
        <v>39634</v>
      </c>
      <c r="B10266" s="774" t="s">
        <v>10010</v>
      </c>
      <c r="C10266" s="774" t="s">
        <v>7760</v>
      </c>
      <c r="D10266" s="774" t="s">
        <v>7723</v>
      </c>
      <c r="E10266" s="717">
        <v>7.6</v>
      </c>
    </row>
    <row r="10267" spans="1:5">
      <c r="A10267" s="774">
        <v>39701</v>
      </c>
      <c r="B10267" s="774" t="s">
        <v>10011</v>
      </c>
      <c r="C10267" s="774" t="s">
        <v>7728</v>
      </c>
      <c r="D10267" s="774" t="s">
        <v>7723</v>
      </c>
      <c r="E10267" s="717">
        <v>60.94</v>
      </c>
    </row>
    <row r="10268" spans="1:5">
      <c r="A10268" s="774">
        <v>12815</v>
      </c>
      <c r="B10268" s="774" t="s">
        <v>10012</v>
      </c>
      <c r="C10268" s="774" t="s">
        <v>7728</v>
      </c>
      <c r="D10268" s="774" t="s">
        <v>7723</v>
      </c>
      <c r="E10268" s="717">
        <v>7.84</v>
      </c>
    </row>
    <row r="10269" spans="1:5">
      <c r="A10269" s="774">
        <v>407</v>
      </c>
      <c r="B10269" s="774" t="s">
        <v>10013</v>
      </c>
      <c r="C10269" s="774" t="s">
        <v>7748</v>
      </c>
      <c r="D10269" s="774" t="s">
        <v>7737</v>
      </c>
      <c r="E10269" s="717">
        <v>47.76</v>
      </c>
    </row>
    <row r="10270" spans="1:5">
      <c r="A10270" s="774">
        <v>39431</v>
      </c>
      <c r="B10270" s="774" t="s">
        <v>10014</v>
      </c>
      <c r="C10270" s="774" t="s">
        <v>7760</v>
      </c>
      <c r="D10270" s="774" t="s">
        <v>7723</v>
      </c>
      <c r="E10270" s="717">
        <v>0.14000000000000001</v>
      </c>
    </row>
    <row r="10271" spans="1:5">
      <c r="A10271" s="774">
        <v>39432</v>
      </c>
      <c r="B10271" s="774" t="s">
        <v>10015</v>
      </c>
      <c r="C10271" s="774" t="s">
        <v>7760</v>
      </c>
      <c r="D10271" s="774" t="s">
        <v>7723</v>
      </c>
      <c r="E10271" s="717">
        <v>1.8</v>
      </c>
    </row>
    <row r="10272" spans="1:5">
      <c r="A10272" s="774">
        <v>20111</v>
      </c>
      <c r="B10272" s="774" t="s">
        <v>10016</v>
      </c>
      <c r="C10272" s="774" t="s">
        <v>7728</v>
      </c>
      <c r="D10272" s="774" t="s">
        <v>7726</v>
      </c>
      <c r="E10272" s="717">
        <v>10.75</v>
      </c>
    </row>
    <row r="10273" spans="1:5">
      <c r="A10273" s="774">
        <v>21127</v>
      </c>
      <c r="B10273" s="774" t="s">
        <v>10017</v>
      </c>
      <c r="C10273" s="774" t="s">
        <v>7728</v>
      </c>
      <c r="D10273" s="774" t="s">
        <v>7723</v>
      </c>
      <c r="E10273" s="717">
        <v>4.0599999999999996</v>
      </c>
    </row>
    <row r="10274" spans="1:5">
      <c r="A10274" s="774">
        <v>404</v>
      </c>
      <c r="B10274" s="774" t="s">
        <v>10018</v>
      </c>
      <c r="C10274" s="774" t="s">
        <v>7760</v>
      </c>
      <c r="D10274" s="774" t="s">
        <v>7723</v>
      </c>
      <c r="E10274" s="717">
        <v>1.46</v>
      </c>
    </row>
    <row r="10275" spans="1:5">
      <c r="A10275" s="774">
        <v>14151</v>
      </c>
      <c r="B10275" s="774" t="s">
        <v>10019</v>
      </c>
      <c r="C10275" s="774" t="s">
        <v>7728</v>
      </c>
      <c r="D10275" s="774" t="s">
        <v>7737</v>
      </c>
      <c r="E10275" s="717">
        <v>46.93</v>
      </c>
    </row>
    <row r="10276" spans="1:5">
      <c r="A10276" s="774">
        <v>14153</v>
      </c>
      <c r="B10276" s="774" t="s">
        <v>10020</v>
      </c>
      <c r="C10276" s="774" t="s">
        <v>7728</v>
      </c>
      <c r="D10276" s="774" t="s">
        <v>7737</v>
      </c>
      <c r="E10276" s="717">
        <v>53.05</v>
      </c>
    </row>
    <row r="10277" spans="1:5">
      <c r="A10277" s="774">
        <v>14152</v>
      </c>
      <c r="B10277" s="774" t="s">
        <v>10021</v>
      </c>
      <c r="C10277" s="774" t="s">
        <v>7728</v>
      </c>
      <c r="D10277" s="774" t="s">
        <v>7737</v>
      </c>
      <c r="E10277" s="717">
        <v>40.729999999999997</v>
      </c>
    </row>
    <row r="10278" spans="1:5">
      <c r="A10278" s="774">
        <v>14154</v>
      </c>
      <c r="B10278" s="774" t="s">
        <v>10022</v>
      </c>
      <c r="C10278" s="774" t="s">
        <v>7728</v>
      </c>
      <c r="D10278" s="774" t="s">
        <v>7737</v>
      </c>
      <c r="E10278" s="717">
        <v>142.55000000000001</v>
      </c>
    </row>
    <row r="10279" spans="1:5">
      <c r="A10279" s="774">
        <v>42015</v>
      </c>
      <c r="B10279" s="774" t="s">
        <v>10023</v>
      </c>
      <c r="C10279" s="774" t="s">
        <v>7760</v>
      </c>
      <c r="D10279" s="774" t="s">
        <v>7723</v>
      </c>
      <c r="E10279" s="717">
        <v>1.72</v>
      </c>
    </row>
    <row r="10280" spans="1:5">
      <c r="A10280" s="774">
        <v>3146</v>
      </c>
      <c r="B10280" s="774" t="s">
        <v>10024</v>
      </c>
      <c r="C10280" s="774" t="s">
        <v>7728</v>
      </c>
      <c r="D10280" s="774" t="s">
        <v>7726</v>
      </c>
      <c r="E10280" s="717">
        <v>3.9</v>
      </c>
    </row>
    <row r="10281" spans="1:5">
      <c r="A10281" s="774">
        <v>3143</v>
      </c>
      <c r="B10281" s="774" t="s">
        <v>10025</v>
      </c>
      <c r="C10281" s="774" t="s">
        <v>7728</v>
      </c>
      <c r="D10281" s="774" t="s">
        <v>7723</v>
      </c>
      <c r="E10281" s="717">
        <v>8.8699999999999992</v>
      </c>
    </row>
    <row r="10282" spans="1:5">
      <c r="A10282" s="774">
        <v>3148</v>
      </c>
      <c r="B10282" s="774" t="s">
        <v>10026</v>
      </c>
      <c r="C10282" s="774" t="s">
        <v>7728</v>
      </c>
      <c r="D10282" s="774" t="s">
        <v>7723</v>
      </c>
      <c r="E10282" s="717">
        <v>14.38</v>
      </c>
    </row>
    <row r="10283" spans="1:5">
      <c r="A10283" s="774">
        <v>4310</v>
      </c>
      <c r="B10283" s="774" t="s">
        <v>10027</v>
      </c>
      <c r="C10283" s="774" t="s">
        <v>7728</v>
      </c>
      <c r="D10283" s="774" t="s">
        <v>7723</v>
      </c>
      <c r="E10283" s="717">
        <v>2.5</v>
      </c>
    </row>
    <row r="10284" spans="1:5">
      <c r="A10284" s="774">
        <v>4311</v>
      </c>
      <c r="B10284" s="774" t="s">
        <v>10028</v>
      </c>
      <c r="C10284" s="774" t="s">
        <v>7728</v>
      </c>
      <c r="D10284" s="774" t="s">
        <v>7723</v>
      </c>
      <c r="E10284" s="717">
        <v>1.76</v>
      </c>
    </row>
    <row r="10285" spans="1:5">
      <c r="A10285" s="774">
        <v>4312</v>
      </c>
      <c r="B10285" s="774" t="s">
        <v>10029</v>
      </c>
      <c r="C10285" s="774" t="s">
        <v>7728</v>
      </c>
      <c r="D10285" s="774" t="s">
        <v>7723</v>
      </c>
      <c r="E10285" s="717">
        <v>2.46</v>
      </c>
    </row>
    <row r="10286" spans="1:5">
      <c r="A10286" s="774">
        <v>13261</v>
      </c>
      <c r="B10286" s="774" t="s">
        <v>10030</v>
      </c>
      <c r="C10286" s="774" t="s">
        <v>7728</v>
      </c>
      <c r="D10286" s="774" t="s">
        <v>7723</v>
      </c>
      <c r="E10286" s="717">
        <v>2.2599999999999998</v>
      </c>
    </row>
    <row r="10287" spans="1:5">
      <c r="A10287" s="774">
        <v>3255</v>
      </c>
      <c r="B10287" s="774" t="s">
        <v>10031</v>
      </c>
      <c r="C10287" s="774" t="s">
        <v>7728</v>
      </c>
      <c r="D10287" s="774" t="s">
        <v>7723</v>
      </c>
      <c r="E10287" s="717">
        <v>8</v>
      </c>
    </row>
    <row r="10288" spans="1:5">
      <c r="A10288" s="774">
        <v>3254</v>
      </c>
      <c r="B10288" s="774" t="s">
        <v>10032</v>
      </c>
      <c r="C10288" s="774" t="s">
        <v>7728</v>
      </c>
      <c r="D10288" s="774" t="s">
        <v>7723</v>
      </c>
      <c r="E10288" s="717">
        <v>130.01</v>
      </c>
    </row>
    <row r="10289" spans="1:5">
      <c r="A10289" s="774">
        <v>3259</v>
      </c>
      <c r="B10289" s="774" t="s">
        <v>10033</v>
      </c>
      <c r="C10289" s="774" t="s">
        <v>7728</v>
      </c>
      <c r="D10289" s="774" t="s">
        <v>7723</v>
      </c>
      <c r="E10289" s="717">
        <v>15.62</v>
      </c>
    </row>
    <row r="10290" spans="1:5">
      <c r="A10290" s="774">
        <v>3258</v>
      </c>
      <c r="B10290" s="774" t="s">
        <v>10034</v>
      </c>
      <c r="C10290" s="774" t="s">
        <v>7728</v>
      </c>
      <c r="D10290" s="774" t="s">
        <v>7723</v>
      </c>
      <c r="E10290" s="717">
        <v>9.44</v>
      </c>
    </row>
    <row r="10291" spans="1:5">
      <c r="A10291" s="774">
        <v>3251</v>
      </c>
      <c r="B10291" s="774" t="s">
        <v>10035</v>
      </c>
      <c r="C10291" s="774" t="s">
        <v>7728</v>
      </c>
      <c r="D10291" s="774" t="s">
        <v>7723</v>
      </c>
      <c r="E10291" s="717">
        <v>5.56</v>
      </c>
    </row>
    <row r="10292" spans="1:5">
      <c r="A10292" s="774">
        <v>3256</v>
      </c>
      <c r="B10292" s="774" t="s">
        <v>10036</v>
      </c>
      <c r="C10292" s="774" t="s">
        <v>7728</v>
      </c>
      <c r="D10292" s="774" t="s">
        <v>7723</v>
      </c>
      <c r="E10292" s="717">
        <v>10.54</v>
      </c>
    </row>
    <row r="10293" spans="1:5">
      <c r="A10293" s="774">
        <v>3261</v>
      </c>
      <c r="B10293" s="774" t="s">
        <v>10037</v>
      </c>
      <c r="C10293" s="774" t="s">
        <v>7728</v>
      </c>
      <c r="D10293" s="774" t="s">
        <v>7723</v>
      </c>
      <c r="E10293" s="717">
        <v>114.98</v>
      </c>
    </row>
    <row r="10294" spans="1:5">
      <c r="A10294" s="774">
        <v>3260</v>
      </c>
      <c r="B10294" s="774" t="s">
        <v>10038</v>
      </c>
      <c r="C10294" s="774" t="s">
        <v>7728</v>
      </c>
      <c r="D10294" s="774" t="s">
        <v>7723</v>
      </c>
      <c r="E10294" s="717">
        <v>19.75</v>
      </c>
    </row>
    <row r="10295" spans="1:5">
      <c r="A10295" s="774">
        <v>3272</v>
      </c>
      <c r="B10295" s="774" t="s">
        <v>10039</v>
      </c>
      <c r="C10295" s="774" t="s">
        <v>7728</v>
      </c>
      <c r="D10295" s="774" t="s">
        <v>7723</v>
      </c>
      <c r="E10295" s="717">
        <v>29.59</v>
      </c>
    </row>
    <row r="10296" spans="1:5">
      <c r="A10296" s="774">
        <v>3265</v>
      </c>
      <c r="B10296" s="774" t="s">
        <v>10040</v>
      </c>
      <c r="C10296" s="774" t="s">
        <v>7728</v>
      </c>
      <c r="D10296" s="774" t="s">
        <v>7723</v>
      </c>
      <c r="E10296" s="717">
        <v>23.51</v>
      </c>
    </row>
    <row r="10297" spans="1:5">
      <c r="A10297" s="774">
        <v>3262</v>
      </c>
      <c r="B10297" s="774" t="s">
        <v>10041</v>
      </c>
      <c r="C10297" s="774" t="s">
        <v>7728</v>
      </c>
      <c r="D10297" s="774" t="s">
        <v>7723</v>
      </c>
      <c r="E10297" s="717">
        <v>10.29</v>
      </c>
    </row>
    <row r="10298" spans="1:5">
      <c r="A10298" s="774">
        <v>3264</v>
      </c>
      <c r="B10298" s="774" t="s">
        <v>10042</v>
      </c>
      <c r="C10298" s="774" t="s">
        <v>7728</v>
      </c>
      <c r="D10298" s="774" t="s">
        <v>7723</v>
      </c>
      <c r="E10298" s="717">
        <v>16.899999999999999</v>
      </c>
    </row>
    <row r="10299" spans="1:5">
      <c r="A10299" s="774">
        <v>3267</v>
      </c>
      <c r="B10299" s="774" t="s">
        <v>10043</v>
      </c>
      <c r="C10299" s="774" t="s">
        <v>7728</v>
      </c>
      <c r="D10299" s="774" t="s">
        <v>7723</v>
      </c>
      <c r="E10299" s="717">
        <v>55.21</v>
      </c>
    </row>
    <row r="10300" spans="1:5">
      <c r="A10300" s="774">
        <v>3266</v>
      </c>
      <c r="B10300" s="774" t="s">
        <v>10044</v>
      </c>
      <c r="C10300" s="774" t="s">
        <v>7728</v>
      </c>
      <c r="D10300" s="774" t="s">
        <v>7723</v>
      </c>
      <c r="E10300" s="717">
        <v>35.130000000000003</v>
      </c>
    </row>
    <row r="10301" spans="1:5">
      <c r="A10301" s="774">
        <v>3263</v>
      </c>
      <c r="B10301" s="774" t="s">
        <v>10045</v>
      </c>
      <c r="C10301" s="774" t="s">
        <v>7728</v>
      </c>
      <c r="D10301" s="774" t="s">
        <v>7723</v>
      </c>
      <c r="E10301" s="717">
        <v>14.06</v>
      </c>
    </row>
    <row r="10302" spans="1:5">
      <c r="A10302" s="774">
        <v>3268</v>
      </c>
      <c r="B10302" s="774" t="s">
        <v>10046</v>
      </c>
      <c r="C10302" s="774" t="s">
        <v>7728</v>
      </c>
      <c r="D10302" s="774" t="s">
        <v>7723</v>
      </c>
      <c r="E10302" s="717">
        <v>74.650000000000006</v>
      </c>
    </row>
    <row r="10303" spans="1:5">
      <c r="A10303" s="774">
        <v>3271</v>
      </c>
      <c r="B10303" s="774" t="s">
        <v>10047</v>
      </c>
      <c r="C10303" s="774" t="s">
        <v>7728</v>
      </c>
      <c r="D10303" s="774" t="s">
        <v>7723</v>
      </c>
      <c r="E10303" s="717">
        <v>110.36</v>
      </c>
    </row>
    <row r="10304" spans="1:5">
      <c r="A10304" s="774">
        <v>3270</v>
      </c>
      <c r="B10304" s="774" t="s">
        <v>10048</v>
      </c>
      <c r="C10304" s="774" t="s">
        <v>7728</v>
      </c>
      <c r="D10304" s="774" t="s">
        <v>7723</v>
      </c>
      <c r="E10304" s="717">
        <v>185.42</v>
      </c>
    </row>
    <row r="10305" spans="1:5">
      <c r="A10305" s="774">
        <v>3275</v>
      </c>
      <c r="B10305" s="774" t="s">
        <v>10049</v>
      </c>
      <c r="C10305" s="774" t="s">
        <v>7725</v>
      </c>
      <c r="D10305" s="774" t="s">
        <v>7723</v>
      </c>
      <c r="E10305" s="717">
        <v>87.95</v>
      </c>
    </row>
    <row r="10306" spans="1:5">
      <c r="A10306" s="774">
        <v>39512</v>
      </c>
      <c r="B10306" s="774" t="s">
        <v>10050</v>
      </c>
      <c r="C10306" s="774" t="s">
        <v>7725</v>
      </c>
      <c r="D10306" s="774" t="s">
        <v>7737</v>
      </c>
      <c r="E10306" s="717">
        <v>105.98</v>
      </c>
    </row>
    <row r="10307" spans="1:5">
      <c r="A10307" s="774">
        <v>39511</v>
      </c>
      <c r="B10307" s="774" t="s">
        <v>10051</v>
      </c>
      <c r="C10307" s="774" t="s">
        <v>7725</v>
      </c>
      <c r="D10307" s="774" t="s">
        <v>7737</v>
      </c>
      <c r="E10307" s="717">
        <v>115.6</v>
      </c>
    </row>
    <row r="10308" spans="1:5">
      <c r="A10308" s="774">
        <v>39513</v>
      </c>
      <c r="B10308" s="774" t="s">
        <v>10052</v>
      </c>
      <c r="C10308" s="774" t="s">
        <v>7725</v>
      </c>
      <c r="D10308" s="774" t="s">
        <v>7737</v>
      </c>
      <c r="E10308" s="717">
        <v>123.99</v>
      </c>
    </row>
    <row r="10309" spans="1:5">
      <c r="A10309" s="774">
        <v>3286</v>
      </c>
      <c r="B10309" s="774" t="s">
        <v>10053</v>
      </c>
      <c r="C10309" s="774" t="s">
        <v>7725</v>
      </c>
      <c r="D10309" s="774" t="s">
        <v>7723</v>
      </c>
      <c r="E10309" s="717">
        <v>66.17</v>
      </c>
    </row>
    <row r="10310" spans="1:5">
      <c r="A10310" s="774">
        <v>3287</v>
      </c>
      <c r="B10310" s="774" t="s">
        <v>10054</v>
      </c>
      <c r="C10310" s="774" t="s">
        <v>7725</v>
      </c>
      <c r="D10310" s="774" t="s">
        <v>7723</v>
      </c>
      <c r="E10310" s="717">
        <v>100</v>
      </c>
    </row>
    <row r="10311" spans="1:5">
      <c r="A10311" s="774">
        <v>3283</v>
      </c>
      <c r="B10311" s="774" t="s">
        <v>10055</v>
      </c>
      <c r="C10311" s="774" t="s">
        <v>7725</v>
      </c>
      <c r="D10311" s="774" t="s">
        <v>7723</v>
      </c>
      <c r="E10311" s="717">
        <v>21</v>
      </c>
    </row>
    <row r="10312" spans="1:5">
      <c r="A10312" s="774">
        <v>11587</v>
      </c>
      <c r="B10312" s="774" t="s">
        <v>10056</v>
      </c>
      <c r="C10312" s="774" t="s">
        <v>7725</v>
      </c>
      <c r="D10312" s="774" t="s">
        <v>7723</v>
      </c>
      <c r="E10312" s="717">
        <v>60.31</v>
      </c>
    </row>
    <row r="10313" spans="1:5">
      <c r="A10313" s="774">
        <v>36225</v>
      </c>
      <c r="B10313" s="774" t="s">
        <v>10057</v>
      </c>
      <c r="C10313" s="774" t="s">
        <v>7725</v>
      </c>
      <c r="D10313" s="774" t="s">
        <v>7723</v>
      </c>
      <c r="E10313" s="717">
        <v>24.5</v>
      </c>
    </row>
    <row r="10314" spans="1:5">
      <c r="A10314" s="774">
        <v>36230</v>
      </c>
      <c r="B10314" s="774" t="s">
        <v>10058</v>
      </c>
      <c r="C10314" s="774" t="s">
        <v>7725</v>
      </c>
      <c r="D10314" s="774" t="s">
        <v>7726</v>
      </c>
      <c r="E10314" s="717">
        <v>18</v>
      </c>
    </row>
    <row r="10315" spans="1:5">
      <c r="A10315" s="774">
        <v>36238</v>
      </c>
      <c r="B10315" s="774" t="s">
        <v>10059</v>
      </c>
      <c r="C10315" s="774" t="s">
        <v>7725</v>
      </c>
      <c r="D10315" s="774" t="s">
        <v>7723</v>
      </c>
      <c r="E10315" s="717">
        <v>17.59</v>
      </c>
    </row>
    <row r="10316" spans="1:5">
      <c r="A10316" s="774">
        <v>39363</v>
      </c>
      <c r="B10316" s="774" t="s">
        <v>10060</v>
      </c>
      <c r="C10316" s="774" t="s">
        <v>7728</v>
      </c>
      <c r="D10316" s="774" t="s">
        <v>7723</v>
      </c>
      <c r="E10316" s="718">
        <v>4259.87</v>
      </c>
    </row>
    <row r="10317" spans="1:5">
      <c r="A10317" s="774">
        <v>39361</v>
      </c>
      <c r="B10317" s="774" t="s">
        <v>10061</v>
      </c>
      <c r="C10317" s="774" t="s">
        <v>7728</v>
      </c>
      <c r="D10317" s="774" t="s">
        <v>7723</v>
      </c>
      <c r="E10317" s="718">
        <v>1095.3900000000001</v>
      </c>
    </row>
    <row r="10318" spans="1:5">
      <c r="A10318" s="774">
        <v>39362</v>
      </c>
      <c r="B10318" s="774" t="s">
        <v>10062</v>
      </c>
      <c r="C10318" s="774" t="s">
        <v>7728</v>
      </c>
      <c r="D10318" s="774" t="s">
        <v>7723</v>
      </c>
      <c r="E10318" s="718">
        <v>3370.81</v>
      </c>
    </row>
    <row r="10319" spans="1:5">
      <c r="A10319" s="774">
        <v>39364</v>
      </c>
      <c r="B10319" s="774" t="s">
        <v>10063</v>
      </c>
      <c r="C10319" s="774" t="s">
        <v>7728</v>
      </c>
      <c r="D10319" s="774" t="s">
        <v>7723</v>
      </c>
      <c r="E10319" s="718">
        <v>9736.86</v>
      </c>
    </row>
    <row r="10320" spans="1:5">
      <c r="A10320" s="774">
        <v>14576</v>
      </c>
      <c r="B10320" s="774" t="s">
        <v>10064</v>
      </c>
      <c r="C10320" s="774" t="s">
        <v>7728</v>
      </c>
      <c r="D10320" s="774" t="s">
        <v>7737</v>
      </c>
      <c r="E10320" s="718">
        <v>4494313.1100000003</v>
      </c>
    </row>
    <row r="10321" spans="1:5">
      <c r="A10321" s="774">
        <v>13877</v>
      </c>
      <c r="B10321" s="774" t="s">
        <v>10065</v>
      </c>
      <c r="C10321" s="774" t="s">
        <v>7728</v>
      </c>
      <c r="D10321" s="774" t="s">
        <v>7737</v>
      </c>
      <c r="E10321" s="718">
        <v>1923948.41</v>
      </c>
    </row>
    <row r="10322" spans="1:5">
      <c r="A10322" s="774">
        <v>7307</v>
      </c>
      <c r="B10322" s="774" t="s">
        <v>10066</v>
      </c>
      <c r="C10322" s="774" t="s">
        <v>7722</v>
      </c>
      <c r="D10322" s="774" t="s">
        <v>7723</v>
      </c>
      <c r="E10322" s="717">
        <v>28.14</v>
      </c>
    </row>
    <row r="10323" spans="1:5">
      <c r="A10323" s="774">
        <v>38122</v>
      </c>
      <c r="B10323" s="774" t="s">
        <v>10067</v>
      </c>
      <c r="C10323" s="774" t="s">
        <v>7722</v>
      </c>
      <c r="D10323" s="774" t="s">
        <v>7723</v>
      </c>
      <c r="E10323" s="717">
        <v>13.53</v>
      </c>
    </row>
    <row r="10324" spans="1:5">
      <c r="A10324" s="774">
        <v>38633</v>
      </c>
      <c r="B10324" s="774" t="s">
        <v>10068</v>
      </c>
      <c r="C10324" s="774" t="s">
        <v>7728</v>
      </c>
      <c r="D10324" s="774" t="s">
        <v>7723</v>
      </c>
      <c r="E10324" s="717">
        <v>12.26</v>
      </c>
    </row>
    <row r="10325" spans="1:5">
      <c r="A10325" s="774">
        <v>12344</v>
      </c>
      <c r="B10325" s="774" t="s">
        <v>10069</v>
      </c>
      <c r="C10325" s="774" t="s">
        <v>7728</v>
      </c>
      <c r="D10325" s="774" t="s">
        <v>7723</v>
      </c>
      <c r="E10325" s="717">
        <v>2.84</v>
      </c>
    </row>
    <row r="10326" spans="1:5">
      <c r="A10326" s="774">
        <v>12343</v>
      </c>
      <c r="B10326" s="774" t="s">
        <v>10070</v>
      </c>
      <c r="C10326" s="774" t="s">
        <v>7728</v>
      </c>
      <c r="D10326" s="774" t="s">
        <v>7723</v>
      </c>
      <c r="E10326" s="717">
        <v>4.4000000000000004</v>
      </c>
    </row>
    <row r="10327" spans="1:5">
      <c r="A10327" s="774">
        <v>3295</v>
      </c>
      <c r="B10327" s="774" t="s">
        <v>10071</v>
      </c>
      <c r="C10327" s="774" t="s">
        <v>7728</v>
      </c>
      <c r="D10327" s="774" t="s">
        <v>7723</v>
      </c>
      <c r="E10327" s="717">
        <v>15.37</v>
      </c>
    </row>
    <row r="10328" spans="1:5">
      <c r="A10328" s="774">
        <v>3302</v>
      </c>
      <c r="B10328" s="774" t="s">
        <v>10072</v>
      </c>
      <c r="C10328" s="774" t="s">
        <v>7728</v>
      </c>
      <c r="D10328" s="774" t="s">
        <v>7723</v>
      </c>
      <c r="E10328" s="717">
        <v>16.07</v>
      </c>
    </row>
    <row r="10329" spans="1:5">
      <c r="A10329" s="774">
        <v>3297</v>
      </c>
      <c r="B10329" s="774" t="s">
        <v>10073</v>
      </c>
      <c r="C10329" s="774" t="s">
        <v>7728</v>
      </c>
      <c r="D10329" s="774" t="s">
        <v>7723</v>
      </c>
      <c r="E10329" s="717">
        <v>17.149999999999999</v>
      </c>
    </row>
    <row r="10330" spans="1:5">
      <c r="A10330" s="774">
        <v>3294</v>
      </c>
      <c r="B10330" s="774" t="s">
        <v>10074</v>
      </c>
      <c r="C10330" s="774" t="s">
        <v>7728</v>
      </c>
      <c r="D10330" s="774" t="s">
        <v>7723</v>
      </c>
      <c r="E10330" s="717">
        <v>17.41</v>
      </c>
    </row>
    <row r="10331" spans="1:5">
      <c r="A10331" s="774">
        <v>3292</v>
      </c>
      <c r="B10331" s="774" t="s">
        <v>10075</v>
      </c>
      <c r="C10331" s="774" t="s">
        <v>7728</v>
      </c>
      <c r="D10331" s="774" t="s">
        <v>7726</v>
      </c>
      <c r="E10331" s="717">
        <v>16.36</v>
      </c>
    </row>
    <row r="10332" spans="1:5">
      <c r="A10332" s="774">
        <v>3298</v>
      </c>
      <c r="B10332" s="774" t="s">
        <v>10076</v>
      </c>
      <c r="C10332" s="774" t="s">
        <v>7728</v>
      </c>
      <c r="D10332" s="774" t="s">
        <v>7723</v>
      </c>
      <c r="E10332" s="717">
        <v>38.340000000000003</v>
      </c>
    </row>
    <row r="10333" spans="1:5">
      <c r="A10333" s="774">
        <v>11596</v>
      </c>
      <c r="B10333" s="774" t="s">
        <v>10077</v>
      </c>
      <c r="C10333" s="774" t="s">
        <v>7728</v>
      </c>
      <c r="D10333" s="774" t="s">
        <v>7737</v>
      </c>
      <c r="E10333" s="717">
        <v>427.37</v>
      </c>
    </row>
    <row r="10334" spans="1:5">
      <c r="A10334" s="774">
        <v>34802</v>
      </c>
      <c r="B10334" s="774" t="s">
        <v>10078</v>
      </c>
      <c r="C10334" s="774" t="s">
        <v>7728</v>
      </c>
      <c r="D10334" s="774" t="s">
        <v>7737</v>
      </c>
      <c r="E10334" s="718">
        <v>1173.69</v>
      </c>
    </row>
    <row r="10335" spans="1:5">
      <c r="A10335" s="774">
        <v>11588</v>
      </c>
      <c r="B10335" s="774" t="s">
        <v>10079</v>
      </c>
      <c r="C10335" s="774" t="s">
        <v>7728</v>
      </c>
      <c r="D10335" s="774" t="s">
        <v>7737</v>
      </c>
      <c r="E10335" s="718">
        <v>1266.23</v>
      </c>
    </row>
    <row r="10336" spans="1:5">
      <c r="A10336" s="774">
        <v>34383</v>
      </c>
      <c r="B10336" s="774" t="s">
        <v>10080</v>
      </c>
      <c r="C10336" s="774" t="s">
        <v>7728</v>
      </c>
      <c r="D10336" s="774" t="s">
        <v>7737</v>
      </c>
      <c r="E10336" s="718">
        <v>1392.94</v>
      </c>
    </row>
    <row r="10337" spans="1:5">
      <c r="A10337" s="774">
        <v>40451</v>
      </c>
      <c r="B10337" s="774" t="s">
        <v>10081</v>
      </c>
      <c r="C10337" s="774" t="s">
        <v>7725</v>
      </c>
      <c r="D10337" s="774" t="s">
        <v>7737</v>
      </c>
      <c r="E10337" s="717">
        <v>112.6</v>
      </c>
    </row>
    <row r="10338" spans="1:5">
      <c r="A10338" s="774">
        <v>40453</v>
      </c>
      <c r="B10338" s="774" t="s">
        <v>10082</v>
      </c>
      <c r="C10338" s="774" t="s">
        <v>7725</v>
      </c>
      <c r="D10338" s="774" t="s">
        <v>7737</v>
      </c>
      <c r="E10338" s="717">
        <v>121.83</v>
      </c>
    </row>
    <row r="10339" spans="1:5">
      <c r="A10339" s="774">
        <v>40452</v>
      </c>
      <c r="B10339" s="774" t="s">
        <v>10083</v>
      </c>
      <c r="C10339" s="774" t="s">
        <v>7725</v>
      </c>
      <c r="D10339" s="774" t="s">
        <v>7737</v>
      </c>
      <c r="E10339" s="717">
        <v>133.63</v>
      </c>
    </row>
    <row r="10340" spans="1:5">
      <c r="A10340" s="774">
        <v>11594</v>
      </c>
      <c r="B10340" s="774" t="s">
        <v>10084</v>
      </c>
      <c r="C10340" s="774" t="s">
        <v>7728</v>
      </c>
      <c r="D10340" s="774" t="s">
        <v>7737</v>
      </c>
      <c r="E10340" s="717">
        <v>403.58</v>
      </c>
    </row>
    <row r="10341" spans="1:5">
      <c r="A10341" s="774">
        <v>3311</v>
      </c>
      <c r="B10341" s="774" t="s">
        <v>10085</v>
      </c>
      <c r="C10341" s="774" t="s">
        <v>7938</v>
      </c>
      <c r="D10341" s="774" t="s">
        <v>7737</v>
      </c>
      <c r="E10341" s="717">
        <v>403.58</v>
      </c>
    </row>
    <row r="10342" spans="1:5">
      <c r="A10342" s="774">
        <v>11599</v>
      </c>
      <c r="B10342" s="774" t="s">
        <v>10086</v>
      </c>
      <c r="C10342" s="774" t="s">
        <v>7728</v>
      </c>
      <c r="D10342" s="774" t="s">
        <v>7737</v>
      </c>
      <c r="E10342" s="717">
        <v>536.72</v>
      </c>
    </row>
    <row r="10343" spans="1:5">
      <c r="A10343" s="774">
        <v>11593</v>
      </c>
      <c r="B10343" s="774" t="s">
        <v>10087</v>
      </c>
      <c r="C10343" s="774" t="s">
        <v>7728</v>
      </c>
      <c r="D10343" s="774" t="s">
        <v>7737</v>
      </c>
      <c r="E10343" s="717">
        <v>752.44</v>
      </c>
    </row>
    <row r="10344" spans="1:5">
      <c r="A10344" s="774">
        <v>3314</v>
      </c>
      <c r="B10344" s="774" t="s">
        <v>10088</v>
      </c>
      <c r="C10344" s="774" t="s">
        <v>7938</v>
      </c>
      <c r="D10344" s="774" t="s">
        <v>7737</v>
      </c>
      <c r="E10344" s="717">
        <v>538.15</v>
      </c>
    </row>
    <row r="10345" spans="1:5">
      <c r="A10345" s="774">
        <v>11597</v>
      </c>
      <c r="B10345" s="774" t="s">
        <v>10089</v>
      </c>
      <c r="C10345" s="774" t="s">
        <v>7728</v>
      </c>
      <c r="D10345" s="774" t="s">
        <v>7737</v>
      </c>
      <c r="E10345" s="717">
        <v>625.79999999999995</v>
      </c>
    </row>
    <row r="10346" spans="1:5">
      <c r="A10346" s="774">
        <v>3309</v>
      </c>
      <c r="B10346" s="774" t="s">
        <v>10090</v>
      </c>
      <c r="C10346" s="774" t="s">
        <v>7938</v>
      </c>
      <c r="D10346" s="774" t="s">
        <v>7737</v>
      </c>
      <c r="E10346" s="717">
        <v>427.37</v>
      </c>
    </row>
    <row r="10347" spans="1:5">
      <c r="A10347" s="774">
        <v>34612</v>
      </c>
      <c r="B10347" s="774" t="s">
        <v>10091</v>
      </c>
      <c r="C10347" s="774" t="s">
        <v>7728</v>
      </c>
      <c r="D10347" s="774" t="s">
        <v>7737</v>
      </c>
      <c r="E10347" s="717">
        <v>774.01</v>
      </c>
    </row>
    <row r="10348" spans="1:5">
      <c r="A10348" s="774">
        <v>34635</v>
      </c>
      <c r="B10348" s="774" t="s">
        <v>10092</v>
      </c>
      <c r="C10348" s="774" t="s">
        <v>7728</v>
      </c>
      <c r="D10348" s="774" t="s">
        <v>7737</v>
      </c>
      <c r="E10348" s="717">
        <v>995.34</v>
      </c>
    </row>
    <row r="10349" spans="1:5">
      <c r="A10349" s="774">
        <v>34633</v>
      </c>
      <c r="B10349" s="774" t="s">
        <v>10093</v>
      </c>
      <c r="C10349" s="774" t="s">
        <v>7728</v>
      </c>
      <c r="D10349" s="774" t="s">
        <v>7737</v>
      </c>
      <c r="E10349" s="718">
        <v>1097.1300000000001</v>
      </c>
    </row>
    <row r="10350" spans="1:5">
      <c r="A10350" s="774">
        <v>40440</v>
      </c>
      <c r="B10350" s="774" t="s">
        <v>10094</v>
      </c>
      <c r="C10350" s="774" t="s">
        <v>7938</v>
      </c>
      <c r="D10350" s="774" t="s">
        <v>7737</v>
      </c>
      <c r="E10350" s="717">
        <v>560.54</v>
      </c>
    </row>
    <row r="10351" spans="1:5">
      <c r="A10351" s="774">
        <v>40441</v>
      </c>
      <c r="B10351" s="774" t="s">
        <v>10095</v>
      </c>
      <c r="C10351" s="774" t="s">
        <v>7938</v>
      </c>
      <c r="D10351" s="774" t="s">
        <v>7737</v>
      </c>
      <c r="E10351" s="717">
        <v>357.87</v>
      </c>
    </row>
    <row r="10352" spans="1:5">
      <c r="A10352" s="774">
        <v>40449</v>
      </c>
      <c r="B10352" s="774" t="s">
        <v>10096</v>
      </c>
      <c r="C10352" s="774" t="s">
        <v>7938</v>
      </c>
      <c r="D10352" s="774" t="s">
        <v>7737</v>
      </c>
      <c r="E10352" s="717">
        <v>300.85000000000002</v>
      </c>
    </row>
    <row r="10353" spans="1:5">
      <c r="A10353" s="774">
        <v>34800</v>
      </c>
      <c r="B10353" s="774" t="s">
        <v>10097</v>
      </c>
      <c r="C10353" s="774" t="s">
        <v>7938</v>
      </c>
      <c r="D10353" s="774" t="s">
        <v>7737</v>
      </c>
      <c r="E10353" s="717">
        <v>376.22</v>
      </c>
    </row>
    <row r="10354" spans="1:5">
      <c r="A10354" s="774">
        <v>11592</v>
      </c>
      <c r="B10354" s="774" t="s">
        <v>10098</v>
      </c>
      <c r="C10354" s="774" t="s">
        <v>7728</v>
      </c>
      <c r="D10354" s="774" t="s">
        <v>7737</v>
      </c>
      <c r="E10354" s="717">
        <v>538.15</v>
      </c>
    </row>
    <row r="10355" spans="1:5">
      <c r="A10355" s="774">
        <v>40438</v>
      </c>
      <c r="B10355" s="774" t="s">
        <v>10099</v>
      </c>
      <c r="C10355" s="774" t="s">
        <v>7938</v>
      </c>
      <c r="D10355" s="774" t="s">
        <v>7737</v>
      </c>
      <c r="E10355" s="717">
        <v>250.64</v>
      </c>
    </row>
    <row r="10356" spans="1:5">
      <c r="A10356" s="774">
        <v>40436</v>
      </c>
      <c r="B10356" s="774" t="s">
        <v>10100</v>
      </c>
      <c r="C10356" s="774" t="s">
        <v>7938</v>
      </c>
      <c r="D10356" s="774" t="s">
        <v>7737</v>
      </c>
      <c r="E10356" s="717">
        <v>312.52999999999997</v>
      </c>
    </row>
    <row r="10357" spans="1:5">
      <c r="A10357" s="774">
        <v>4315</v>
      </c>
      <c r="B10357" s="774" t="s">
        <v>10101</v>
      </c>
      <c r="C10357" s="774" t="s">
        <v>7728</v>
      </c>
      <c r="D10357" s="774" t="s">
        <v>7723</v>
      </c>
      <c r="E10357" s="717">
        <v>1.81</v>
      </c>
    </row>
    <row r="10358" spans="1:5">
      <c r="A10358" s="774">
        <v>42482</v>
      </c>
      <c r="B10358" s="774" t="s">
        <v>10102</v>
      </c>
      <c r="C10358" s="774" t="s">
        <v>7728</v>
      </c>
      <c r="D10358" s="774" t="s">
        <v>7723</v>
      </c>
      <c r="E10358" s="717">
        <v>2.41</v>
      </c>
    </row>
    <row r="10359" spans="1:5">
      <c r="A10359" s="774">
        <v>402</v>
      </c>
      <c r="B10359" s="774" t="s">
        <v>10103</v>
      </c>
      <c r="C10359" s="774" t="s">
        <v>7728</v>
      </c>
      <c r="D10359" s="774" t="s">
        <v>7737</v>
      </c>
      <c r="E10359" s="717">
        <v>9.9499999999999993</v>
      </c>
    </row>
    <row r="10360" spans="1:5">
      <c r="A10360" s="774">
        <v>4226</v>
      </c>
      <c r="B10360" s="774" t="s">
        <v>10104</v>
      </c>
      <c r="C10360" s="774" t="s">
        <v>7748</v>
      </c>
      <c r="D10360" s="774" t="s">
        <v>7726</v>
      </c>
      <c r="E10360" s="717">
        <v>5.53</v>
      </c>
    </row>
    <row r="10361" spans="1:5">
      <c r="A10361" s="774">
        <v>4222</v>
      </c>
      <c r="B10361" s="774" t="s">
        <v>10105</v>
      </c>
      <c r="C10361" s="774" t="s">
        <v>7722</v>
      </c>
      <c r="D10361" s="774" t="s">
        <v>7726</v>
      </c>
      <c r="E10361" s="717">
        <v>4.7</v>
      </c>
    </row>
    <row r="10362" spans="1:5">
      <c r="A10362" s="774">
        <v>34804</v>
      </c>
      <c r="B10362" s="774" t="s">
        <v>10106</v>
      </c>
      <c r="C10362" s="774" t="s">
        <v>7725</v>
      </c>
      <c r="D10362" s="774" t="s">
        <v>7737</v>
      </c>
      <c r="E10362" s="717">
        <v>45.43</v>
      </c>
    </row>
    <row r="10363" spans="1:5">
      <c r="A10363" s="774">
        <v>4013</v>
      </c>
      <c r="B10363" s="774" t="s">
        <v>10107</v>
      </c>
      <c r="C10363" s="774" t="s">
        <v>7725</v>
      </c>
      <c r="D10363" s="774" t="s">
        <v>7723</v>
      </c>
      <c r="E10363" s="717">
        <v>4.3</v>
      </c>
    </row>
    <row r="10364" spans="1:5">
      <c r="A10364" s="774">
        <v>4011</v>
      </c>
      <c r="B10364" s="774" t="s">
        <v>10108</v>
      </c>
      <c r="C10364" s="774" t="s">
        <v>7725</v>
      </c>
      <c r="D10364" s="774" t="s">
        <v>7723</v>
      </c>
      <c r="E10364" s="717">
        <v>4.8</v>
      </c>
    </row>
    <row r="10365" spans="1:5">
      <c r="A10365" s="774">
        <v>4021</v>
      </c>
      <c r="B10365" s="774" t="s">
        <v>10109</v>
      </c>
      <c r="C10365" s="774" t="s">
        <v>7725</v>
      </c>
      <c r="D10365" s="774" t="s">
        <v>7723</v>
      </c>
      <c r="E10365" s="717">
        <v>5.98</v>
      </c>
    </row>
    <row r="10366" spans="1:5">
      <c r="A10366" s="774">
        <v>4019</v>
      </c>
      <c r="B10366" s="774" t="s">
        <v>10110</v>
      </c>
      <c r="C10366" s="774" t="s">
        <v>7725</v>
      </c>
      <c r="D10366" s="774" t="s">
        <v>7723</v>
      </c>
      <c r="E10366" s="717">
        <v>7.19</v>
      </c>
    </row>
    <row r="10367" spans="1:5">
      <c r="A10367" s="774">
        <v>4012</v>
      </c>
      <c r="B10367" s="774" t="s">
        <v>10111</v>
      </c>
      <c r="C10367" s="774" t="s">
        <v>7725</v>
      </c>
      <c r="D10367" s="774" t="s">
        <v>7723</v>
      </c>
      <c r="E10367" s="717">
        <v>9.6300000000000008</v>
      </c>
    </row>
    <row r="10368" spans="1:5">
      <c r="A10368" s="774">
        <v>4020</v>
      </c>
      <c r="B10368" s="774" t="s">
        <v>10112</v>
      </c>
      <c r="C10368" s="774" t="s">
        <v>7725</v>
      </c>
      <c r="D10368" s="774" t="s">
        <v>7723</v>
      </c>
      <c r="E10368" s="717">
        <v>12.06</v>
      </c>
    </row>
    <row r="10369" spans="1:5">
      <c r="A10369" s="774">
        <v>4018</v>
      </c>
      <c r="B10369" s="774" t="s">
        <v>10113</v>
      </c>
      <c r="C10369" s="774" t="s">
        <v>7725</v>
      </c>
      <c r="D10369" s="774" t="s">
        <v>7723</v>
      </c>
      <c r="E10369" s="717">
        <v>14.45</v>
      </c>
    </row>
    <row r="10370" spans="1:5">
      <c r="A10370" s="774">
        <v>36498</v>
      </c>
      <c r="B10370" s="774" t="s">
        <v>10114</v>
      </c>
      <c r="C10370" s="774" t="s">
        <v>7728</v>
      </c>
      <c r="D10370" s="774" t="s">
        <v>7737</v>
      </c>
      <c r="E10370" s="718">
        <v>5282.42</v>
      </c>
    </row>
    <row r="10371" spans="1:5">
      <c r="A10371" s="774">
        <v>12872</v>
      </c>
      <c r="B10371" s="774" t="s">
        <v>10115</v>
      </c>
      <c r="C10371" s="774" t="s">
        <v>615</v>
      </c>
      <c r="D10371" s="774" t="s">
        <v>7723</v>
      </c>
      <c r="E10371" s="717">
        <v>14.53</v>
      </c>
    </row>
    <row r="10372" spans="1:5">
      <c r="A10372" s="774">
        <v>41075</v>
      </c>
      <c r="B10372" s="774" t="s">
        <v>10116</v>
      </c>
      <c r="C10372" s="774" t="s">
        <v>7941</v>
      </c>
      <c r="D10372" s="774" t="s">
        <v>7723</v>
      </c>
      <c r="E10372" s="718">
        <v>2588.92</v>
      </c>
    </row>
    <row r="10373" spans="1:5">
      <c r="A10373" s="774">
        <v>3315</v>
      </c>
      <c r="B10373" s="774" t="s">
        <v>10117</v>
      </c>
      <c r="C10373" s="774" t="s">
        <v>7748</v>
      </c>
      <c r="D10373" s="774" t="s">
        <v>7723</v>
      </c>
      <c r="E10373" s="717">
        <v>0.34</v>
      </c>
    </row>
    <row r="10374" spans="1:5">
      <c r="A10374" s="774">
        <v>36870</v>
      </c>
      <c r="B10374" s="774" t="s">
        <v>10118</v>
      </c>
      <c r="C10374" s="774" t="s">
        <v>7748</v>
      </c>
      <c r="D10374" s="774" t="s">
        <v>7723</v>
      </c>
      <c r="E10374" s="717">
        <v>0.51</v>
      </c>
    </row>
    <row r="10375" spans="1:5">
      <c r="A10375" s="774">
        <v>5092</v>
      </c>
      <c r="B10375" s="774" t="s">
        <v>10119</v>
      </c>
      <c r="C10375" s="774" t="s">
        <v>8219</v>
      </c>
      <c r="D10375" s="774" t="s">
        <v>7723</v>
      </c>
      <c r="E10375" s="717">
        <v>13.6</v>
      </c>
    </row>
    <row r="10376" spans="1:5">
      <c r="A10376" s="774">
        <v>11462</v>
      </c>
      <c r="B10376" s="774" t="s">
        <v>10120</v>
      </c>
      <c r="C10376" s="774" t="s">
        <v>8219</v>
      </c>
      <c r="D10376" s="774" t="s">
        <v>7723</v>
      </c>
      <c r="E10376" s="717">
        <v>13.9</v>
      </c>
    </row>
    <row r="10377" spans="1:5">
      <c r="A10377" s="774">
        <v>36529</v>
      </c>
      <c r="B10377" s="774" t="s">
        <v>10121</v>
      </c>
      <c r="C10377" s="774" t="s">
        <v>7728</v>
      </c>
      <c r="D10377" s="774" t="s">
        <v>7737</v>
      </c>
      <c r="E10377" s="718">
        <v>38265.300000000003</v>
      </c>
    </row>
    <row r="10378" spans="1:5">
      <c r="A10378" s="774">
        <v>3318</v>
      </c>
      <c r="B10378" s="774" t="s">
        <v>10122</v>
      </c>
      <c r="C10378" s="774" t="s">
        <v>7728</v>
      </c>
      <c r="D10378" s="774" t="s">
        <v>7737</v>
      </c>
      <c r="E10378" s="718">
        <v>30000</v>
      </c>
    </row>
    <row r="10379" spans="1:5">
      <c r="A10379" s="774">
        <v>3324</v>
      </c>
      <c r="B10379" s="774" t="s">
        <v>833</v>
      </c>
      <c r="C10379" s="774" t="s">
        <v>7725</v>
      </c>
      <c r="D10379" s="774" t="s">
        <v>7737</v>
      </c>
      <c r="E10379" s="717">
        <v>6.78</v>
      </c>
    </row>
    <row r="10380" spans="1:5">
      <c r="A10380" s="774">
        <v>3322</v>
      </c>
      <c r="B10380" s="774" t="s">
        <v>10123</v>
      </c>
      <c r="C10380" s="774" t="s">
        <v>7725</v>
      </c>
      <c r="D10380" s="774" t="s">
        <v>7737</v>
      </c>
      <c r="E10380" s="717">
        <v>9.5</v>
      </c>
    </row>
    <row r="10381" spans="1:5">
      <c r="A10381" s="774">
        <v>5076</v>
      </c>
      <c r="B10381" s="774" t="s">
        <v>10124</v>
      </c>
      <c r="C10381" s="774" t="s">
        <v>7748</v>
      </c>
      <c r="D10381" s="774" t="s">
        <v>7723</v>
      </c>
      <c r="E10381" s="717">
        <v>14.59</v>
      </c>
    </row>
    <row r="10382" spans="1:5">
      <c r="A10382" s="774">
        <v>5077</v>
      </c>
      <c r="B10382" s="774" t="s">
        <v>10125</v>
      </c>
      <c r="C10382" s="774" t="s">
        <v>7748</v>
      </c>
      <c r="D10382" s="774" t="s">
        <v>7723</v>
      </c>
      <c r="E10382" s="717">
        <v>16.12</v>
      </c>
    </row>
    <row r="10383" spans="1:5">
      <c r="A10383" s="774">
        <v>11837</v>
      </c>
      <c r="B10383" s="774" t="s">
        <v>10126</v>
      </c>
      <c r="C10383" s="774" t="s">
        <v>7728</v>
      </c>
      <c r="D10383" s="774" t="s">
        <v>7723</v>
      </c>
      <c r="E10383" s="717">
        <v>50.85</v>
      </c>
    </row>
    <row r="10384" spans="1:5">
      <c r="A10384" s="774">
        <v>38055</v>
      </c>
      <c r="B10384" s="774" t="s">
        <v>10127</v>
      </c>
      <c r="C10384" s="774" t="s">
        <v>7728</v>
      </c>
      <c r="D10384" s="774" t="s">
        <v>7723</v>
      </c>
      <c r="E10384" s="717">
        <v>4.6100000000000003</v>
      </c>
    </row>
    <row r="10385" spans="1:5">
      <c r="A10385" s="774">
        <v>415</v>
      </c>
      <c r="B10385" s="774" t="s">
        <v>10128</v>
      </c>
      <c r="C10385" s="774" t="s">
        <v>7728</v>
      </c>
      <c r="D10385" s="774" t="s">
        <v>7723</v>
      </c>
      <c r="E10385" s="717">
        <v>20.85</v>
      </c>
    </row>
    <row r="10386" spans="1:5">
      <c r="A10386" s="774">
        <v>416</v>
      </c>
      <c r="B10386" s="774" t="s">
        <v>10129</v>
      </c>
      <c r="C10386" s="774" t="s">
        <v>7728</v>
      </c>
      <c r="D10386" s="774" t="s">
        <v>7723</v>
      </c>
      <c r="E10386" s="717">
        <v>7.63</v>
      </c>
    </row>
    <row r="10387" spans="1:5">
      <c r="A10387" s="774">
        <v>425</v>
      </c>
      <c r="B10387" s="774" t="s">
        <v>10130</v>
      </c>
      <c r="C10387" s="774" t="s">
        <v>7728</v>
      </c>
      <c r="D10387" s="774" t="s">
        <v>7723</v>
      </c>
      <c r="E10387" s="717">
        <v>4.7300000000000004</v>
      </c>
    </row>
    <row r="10388" spans="1:5">
      <c r="A10388" s="774">
        <v>426</v>
      </c>
      <c r="B10388" s="774" t="s">
        <v>10131</v>
      </c>
      <c r="C10388" s="774" t="s">
        <v>7728</v>
      </c>
      <c r="D10388" s="774" t="s">
        <v>7723</v>
      </c>
      <c r="E10388" s="717">
        <v>26.06</v>
      </c>
    </row>
    <row r="10389" spans="1:5">
      <c r="A10389" s="774">
        <v>38056</v>
      </c>
      <c r="B10389" s="774" t="s">
        <v>10132</v>
      </c>
      <c r="C10389" s="774" t="s">
        <v>7728</v>
      </c>
      <c r="D10389" s="774" t="s">
        <v>7723</v>
      </c>
      <c r="E10389" s="717">
        <v>25.45</v>
      </c>
    </row>
    <row r="10390" spans="1:5">
      <c r="A10390" s="774">
        <v>1564</v>
      </c>
      <c r="B10390" s="774" t="s">
        <v>10133</v>
      </c>
      <c r="C10390" s="774" t="s">
        <v>7728</v>
      </c>
      <c r="D10390" s="774" t="s">
        <v>7723</v>
      </c>
      <c r="E10390" s="717">
        <v>9.7100000000000009</v>
      </c>
    </row>
    <row r="10391" spans="1:5">
      <c r="A10391" s="774">
        <v>11032</v>
      </c>
      <c r="B10391" s="774" t="s">
        <v>10134</v>
      </c>
      <c r="C10391" s="774" t="s">
        <v>7728</v>
      </c>
      <c r="D10391" s="774" t="s">
        <v>7723</v>
      </c>
      <c r="E10391" s="717">
        <v>10.210000000000001</v>
      </c>
    </row>
    <row r="10392" spans="1:5">
      <c r="A10392" s="774">
        <v>36786</v>
      </c>
      <c r="B10392" s="774" t="s">
        <v>10135</v>
      </c>
      <c r="C10392" s="774" t="s">
        <v>10136</v>
      </c>
      <c r="D10392" s="774" t="s">
        <v>7737</v>
      </c>
      <c r="E10392" s="717">
        <v>130.32</v>
      </c>
    </row>
    <row r="10393" spans="1:5">
      <c r="A10393" s="774">
        <v>36785</v>
      </c>
      <c r="B10393" s="774" t="s">
        <v>10137</v>
      </c>
      <c r="C10393" s="774" t="s">
        <v>10136</v>
      </c>
      <c r="D10393" s="774" t="s">
        <v>7737</v>
      </c>
      <c r="E10393" s="717">
        <v>113.24</v>
      </c>
    </row>
    <row r="10394" spans="1:5">
      <c r="A10394" s="774">
        <v>36782</v>
      </c>
      <c r="B10394" s="774" t="s">
        <v>10138</v>
      </c>
      <c r="C10394" s="774" t="s">
        <v>10136</v>
      </c>
      <c r="D10394" s="774" t="s">
        <v>7737</v>
      </c>
      <c r="E10394" s="717">
        <v>135.16999999999999</v>
      </c>
    </row>
    <row r="10395" spans="1:5">
      <c r="A10395" s="774">
        <v>25930</v>
      </c>
      <c r="B10395" s="774" t="s">
        <v>10139</v>
      </c>
      <c r="C10395" s="774" t="s">
        <v>10136</v>
      </c>
      <c r="D10395" s="774" t="s">
        <v>7737</v>
      </c>
      <c r="E10395" s="717">
        <v>152.25</v>
      </c>
    </row>
    <row r="10396" spans="1:5">
      <c r="A10396" s="774">
        <v>4824</v>
      </c>
      <c r="B10396" s="774" t="s">
        <v>10140</v>
      </c>
      <c r="C10396" s="774" t="s">
        <v>7748</v>
      </c>
      <c r="D10396" s="774" t="s">
        <v>7723</v>
      </c>
      <c r="E10396" s="717">
        <v>0.32</v>
      </c>
    </row>
    <row r="10397" spans="1:5">
      <c r="A10397" s="774">
        <v>11795</v>
      </c>
      <c r="B10397" s="774" t="s">
        <v>10141</v>
      </c>
      <c r="C10397" s="774" t="s">
        <v>7725</v>
      </c>
      <c r="D10397" s="774" t="s">
        <v>7723</v>
      </c>
      <c r="E10397" s="717">
        <v>498.11</v>
      </c>
    </row>
    <row r="10398" spans="1:5">
      <c r="A10398" s="774">
        <v>134</v>
      </c>
      <c r="B10398" s="774" t="s">
        <v>10142</v>
      </c>
      <c r="C10398" s="774" t="s">
        <v>7748</v>
      </c>
      <c r="D10398" s="774" t="s">
        <v>7723</v>
      </c>
      <c r="E10398" s="717">
        <v>1.32</v>
      </c>
    </row>
    <row r="10399" spans="1:5">
      <c r="A10399" s="774">
        <v>4229</v>
      </c>
      <c r="B10399" s="774" t="s">
        <v>10143</v>
      </c>
      <c r="C10399" s="774" t="s">
        <v>7748</v>
      </c>
      <c r="D10399" s="774" t="s">
        <v>7723</v>
      </c>
      <c r="E10399" s="717">
        <v>35.96</v>
      </c>
    </row>
    <row r="10400" spans="1:5">
      <c r="A10400" s="774">
        <v>11244</v>
      </c>
      <c r="B10400" s="774" t="s">
        <v>10144</v>
      </c>
      <c r="C10400" s="774" t="s">
        <v>7728</v>
      </c>
      <c r="D10400" s="774" t="s">
        <v>7737</v>
      </c>
      <c r="E10400" s="717">
        <v>234.04</v>
      </c>
    </row>
    <row r="10401" spans="1:5">
      <c r="A10401" s="774">
        <v>11245</v>
      </c>
      <c r="B10401" s="774" t="s">
        <v>10145</v>
      </c>
      <c r="C10401" s="774" t="s">
        <v>7728</v>
      </c>
      <c r="D10401" s="774" t="s">
        <v>7737</v>
      </c>
      <c r="E10401" s="717">
        <v>323.72000000000003</v>
      </c>
    </row>
    <row r="10402" spans="1:5">
      <c r="A10402" s="774">
        <v>11235</v>
      </c>
      <c r="B10402" s="774" t="s">
        <v>10146</v>
      </c>
      <c r="C10402" s="774" t="s">
        <v>7728</v>
      </c>
      <c r="D10402" s="774" t="s">
        <v>7737</v>
      </c>
      <c r="E10402" s="717">
        <v>178.6</v>
      </c>
    </row>
    <row r="10403" spans="1:5">
      <c r="A10403" s="774">
        <v>11236</v>
      </c>
      <c r="B10403" s="774" t="s">
        <v>10147</v>
      </c>
      <c r="C10403" s="774" t="s">
        <v>7728</v>
      </c>
      <c r="D10403" s="774" t="s">
        <v>7737</v>
      </c>
      <c r="E10403" s="717">
        <v>226.97</v>
      </c>
    </row>
    <row r="10404" spans="1:5">
      <c r="A10404" s="774">
        <v>11731</v>
      </c>
      <c r="B10404" s="774" t="s">
        <v>10148</v>
      </c>
      <c r="C10404" s="774" t="s">
        <v>7728</v>
      </c>
      <c r="D10404" s="774" t="s">
        <v>7723</v>
      </c>
      <c r="E10404" s="717">
        <v>6.04</v>
      </c>
    </row>
    <row r="10405" spans="1:5">
      <c r="A10405" s="774">
        <v>11732</v>
      </c>
      <c r="B10405" s="774" t="s">
        <v>10149</v>
      </c>
      <c r="C10405" s="774" t="s">
        <v>7728</v>
      </c>
      <c r="D10405" s="774" t="s">
        <v>7723</v>
      </c>
      <c r="E10405" s="717">
        <v>30.7</v>
      </c>
    </row>
    <row r="10406" spans="1:5">
      <c r="A10406" s="774">
        <v>36494</v>
      </c>
      <c r="B10406" s="774" t="s">
        <v>10150</v>
      </c>
      <c r="C10406" s="774" t="s">
        <v>7728</v>
      </c>
      <c r="D10406" s="774" t="s">
        <v>7737</v>
      </c>
      <c r="E10406" s="718">
        <v>407612.18</v>
      </c>
    </row>
    <row r="10407" spans="1:5">
      <c r="A10407" s="774">
        <v>36493</v>
      </c>
      <c r="B10407" s="774" t="s">
        <v>10151</v>
      </c>
      <c r="C10407" s="774" t="s">
        <v>7728</v>
      </c>
      <c r="D10407" s="774" t="s">
        <v>7737</v>
      </c>
      <c r="E10407" s="718">
        <v>461808.05</v>
      </c>
    </row>
    <row r="10408" spans="1:5">
      <c r="A10408" s="774">
        <v>36492</v>
      </c>
      <c r="B10408" s="774" t="s">
        <v>10152</v>
      </c>
      <c r="C10408" s="774" t="s">
        <v>7728</v>
      </c>
      <c r="D10408" s="774" t="s">
        <v>7737</v>
      </c>
      <c r="E10408" s="718">
        <v>857864.21</v>
      </c>
    </row>
    <row r="10409" spans="1:5">
      <c r="A10409" s="774">
        <v>13333</v>
      </c>
      <c r="B10409" s="774" t="s">
        <v>10153</v>
      </c>
      <c r="C10409" s="774" t="s">
        <v>7728</v>
      </c>
      <c r="D10409" s="774" t="s">
        <v>7737</v>
      </c>
      <c r="E10409" s="718">
        <v>146282.53</v>
      </c>
    </row>
    <row r="10410" spans="1:5">
      <c r="A10410" s="774">
        <v>13533</v>
      </c>
      <c r="B10410" s="774" t="s">
        <v>10154</v>
      </c>
      <c r="C10410" s="774" t="s">
        <v>7728</v>
      </c>
      <c r="D10410" s="774" t="s">
        <v>7737</v>
      </c>
      <c r="E10410" s="718">
        <v>130760.33</v>
      </c>
    </row>
    <row r="10411" spans="1:5">
      <c r="A10411" s="774">
        <v>36499</v>
      </c>
      <c r="B10411" s="774" t="s">
        <v>10155</v>
      </c>
      <c r="C10411" s="774" t="s">
        <v>7728</v>
      </c>
      <c r="D10411" s="774" t="s">
        <v>7737</v>
      </c>
      <c r="E10411" s="718">
        <v>2852.51</v>
      </c>
    </row>
    <row r="10412" spans="1:5">
      <c r="A10412" s="774">
        <v>39585</v>
      </c>
      <c r="B10412" s="774" t="s">
        <v>10156</v>
      </c>
      <c r="C10412" s="774" t="s">
        <v>7728</v>
      </c>
      <c r="D10412" s="774" t="s">
        <v>7737</v>
      </c>
      <c r="E10412" s="718">
        <v>94454.63</v>
      </c>
    </row>
    <row r="10413" spans="1:5">
      <c r="A10413" s="774">
        <v>39586</v>
      </c>
      <c r="B10413" s="774" t="s">
        <v>10157</v>
      </c>
      <c r="C10413" s="774" t="s">
        <v>7728</v>
      </c>
      <c r="D10413" s="774" t="s">
        <v>7737</v>
      </c>
      <c r="E10413" s="718">
        <v>110788.88</v>
      </c>
    </row>
    <row r="10414" spans="1:5">
      <c r="A10414" s="774">
        <v>39587</v>
      </c>
      <c r="B10414" s="774" t="s">
        <v>10158</v>
      </c>
      <c r="C10414" s="774" t="s">
        <v>7728</v>
      </c>
      <c r="D10414" s="774" t="s">
        <v>7737</v>
      </c>
      <c r="E10414" s="718">
        <v>134935.18</v>
      </c>
    </row>
    <row r="10415" spans="1:5">
      <c r="A10415" s="774">
        <v>39588</v>
      </c>
      <c r="B10415" s="774" t="s">
        <v>10159</v>
      </c>
      <c r="C10415" s="774" t="s">
        <v>7728</v>
      </c>
      <c r="D10415" s="774" t="s">
        <v>7737</v>
      </c>
      <c r="E10415" s="718">
        <v>156240.73000000001</v>
      </c>
    </row>
    <row r="10416" spans="1:5">
      <c r="A10416" s="774">
        <v>39584</v>
      </c>
      <c r="B10416" s="774" t="s">
        <v>10160</v>
      </c>
      <c r="C10416" s="774" t="s">
        <v>7728</v>
      </c>
      <c r="D10416" s="774" t="s">
        <v>7737</v>
      </c>
      <c r="E10416" s="718">
        <v>84114.33</v>
      </c>
    </row>
    <row r="10417" spans="1:5">
      <c r="A10417" s="774">
        <v>39590</v>
      </c>
      <c r="B10417" s="774" t="s">
        <v>10161</v>
      </c>
      <c r="C10417" s="774" t="s">
        <v>7728</v>
      </c>
      <c r="D10417" s="774" t="s">
        <v>7737</v>
      </c>
      <c r="E10417" s="718">
        <v>82097.399999999994</v>
      </c>
    </row>
    <row r="10418" spans="1:5">
      <c r="A10418" s="774">
        <v>39592</v>
      </c>
      <c r="B10418" s="774" t="s">
        <v>10162</v>
      </c>
      <c r="C10418" s="774" t="s">
        <v>7728</v>
      </c>
      <c r="D10418" s="774" t="s">
        <v>7737</v>
      </c>
      <c r="E10418" s="718">
        <v>117975.95</v>
      </c>
    </row>
    <row r="10419" spans="1:5">
      <c r="A10419" s="774">
        <v>39593</v>
      </c>
      <c r="B10419" s="774" t="s">
        <v>10163</v>
      </c>
      <c r="C10419" s="774" t="s">
        <v>7728</v>
      </c>
      <c r="D10419" s="774" t="s">
        <v>7737</v>
      </c>
      <c r="E10419" s="718">
        <v>134935.18</v>
      </c>
    </row>
    <row r="10420" spans="1:5">
      <c r="A10420" s="774">
        <v>14254</v>
      </c>
      <c r="B10420" s="774" t="s">
        <v>10164</v>
      </c>
      <c r="C10420" s="774" t="s">
        <v>7728</v>
      </c>
      <c r="D10420" s="774" t="s">
        <v>7737</v>
      </c>
      <c r="E10420" s="718">
        <v>76700</v>
      </c>
    </row>
    <row r="10421" spans="1:5">
      <c r="A10421" s="774">
        <v>25987</v>
      </c>
      <c r="B10421" s="774" t="s">
        <v>10165</v>
      </c>
      <c r="C10421" s="774" t="s">
        <v>7728</v>
      </c>
      <c r="D10421" s="774" t="s">
        <v>7737</v>
      </c>
      <c r="E10421" s="718">
        <v>64050.62</v>
      </c>
    </row>
    <row r="10422" spans="1:5">
      <c r="A10422" s="774">
        <v>25019</v>
      </c>
      <c r="B10422" s="774" t="s">
        <v>10166</v>
      </c>
      <c r="C10422" s="774" t="s">
        <v>7728</v>
      </c>
      <c r="D10422" s="774" t="s">
        <v>7737</v>
      </c>
      <c r="E10422" s="718">
        <v>109789.92</v>
      </c>
    </row>
    <row r="10423" spans="1:5">
      <c r="A10423" s="774">
        <v>36501</v>
      </c>
      <c r="B10423" s="774" t="s">
        <v>10167</v>
      </c>
      <c r="C10423" s="774" t="s">
        <v>7728</v>
      </c>
      <c r="D10423" s="774" t="s">
        <v>7737</v>
      </c>
      <c r="E10423" s="718">
        <v>97750.86</v>
      </c>
    </row>
    <row r="10424" spans="1:5">
      <c r="A10424" s="774">
        <v>25986</v>
      </c>
      <c r="B10424" s="774" t="s">
        <v>10168</v>
      </c>
      <c r="C10424" s="774" t="s">
        <v>7728</v>
      </c>
      <c r="D10424" s="774" t="s">
        <v>7737</v>
      </c>
      <c r="E10424" s="718">
        <v>117515.26</v>
      </c>
    </row>
    <row r="10425" spans="1:5">
      <c r="A10425" s="774">
        <v>36500</v>
      </c>
      <c r="B10425" s="774" t="s">
        <v>10169</v>
      </c>
      <c r="C10425" s="774" t="s">
        <v>7728</v>
      </c>
      <c r="D10425" s="774" t="s">
        <v>7737</v>
      </c>
      <c r="E10425" s="718">
        <v>69077.86</v>
      </c>
    </row>
    <row r="10426" spans="1:5">
      <c r="A10426" s="774">
        <v>20017</v>
      </c>
      <c r="B10426" s="774" t="s">
        <v>10170</v>
      </c>
      <c r="C10426" s="774" t="s">
        <v>7760</v>
      </c>
      <c r="D10426" s="774" t="s">
        <v>7723</v>
      </c>
      <c r="E10426" s="717">
        <v>6.05</v>
      </c>
    </row>
    <row r="10427" spans="1:5">
      <c r="A10427" s="774">
        <v>20007</v>
      </c>
      <c r="B10427" s="774" t="s">
        <v>10171</v>
      </c>
      <c r="C10427" s="774" t="s">
        <v>7760</v>
      </c>
      <c r="D10427" s="774" t="s">
        <v>7723</v>
      </c>
      <c r="E10427" s="717">
        <v>4.6399999999999997</v>
      </c>
    </row>
    <row r="10428" spans="1:5">
      <c r="A10428" s="774">
        <v>39836</v>
      </c>
      <c r="B10428" s="774" t="s">
        <v>10172</v>
      </c>
      <c r="C10428" s="774" t="s">
        <v>8254</v>
      </c>
      <c r="D10428" s="774" t="s">
        <v>7723</v>
      </c>
      <c r="E10428" s="717">
        <v>119.72</v>
      </c>
    </row>
    <row r="10429" spans="1:5">
      <c r="A10429" s="774">
        <v>39830</v>
      </c>
      <c r="B10429" s="774" t="s">
        <v>10173</v>
      </c>
      <c r="C10429" s="774" t="s">
        <v>8254</v>
      </c>
      <c r="D10429" s="774" t="s">
        <v>7723</v>
      </c>
      <c r="E10429" s="717">
        <v>136.54</v>
      </c>
    </row>
    <row r="10430" spans="1:5">
      <c r="A10430" s="774">
        <v>39831</v>
      </c>
      <c r="B10430" s="774" t="s">
        <v>10174</v>
      </c>
      <c r="C10430" s="774" t="s">
        <v>8254</v>
      </c>
      <c r="D10430" s="774" t="s">
        <v>7723</v>
      </c>
      <c r="E10430" s="717">
        <v>136.25</v>
      </c>
    </row>
    <row r="10431" spans="1:5">
      <c r="A10431" s="774">
        <v>36888</v>
      </c>
      <c r="B10431" s="774" t="s">
        <v>10175</v>
      </c>
      <c r="C10431" s="774" t="s">
        <v>7760</v>
      </c>
      <c r="D10431" s="774" t="s">
        <v>7737</v>
      </c>
      <c r="E10431" s="717">
        <v>7.58</v>
      </c>
    </row>
    <row r="10432" spans="1:5">
      <c r="A10432" s="774">
        <v>40527</v>
      </c>
      <c r="B10432" s="774" t="s">
        <v>10176</v>
      </c>
      <c r="C10432" s="774" t="s">
        <v>7728</v>
      </c>
      <c r="D10432" s="774" t="s">
        <v>7737</v>
      </c>
      <c r="E10432" s="718">
        <v>2276.73</v>
      </c>
    </row>
    <row r="10433" spans="1:5">
      <c r="A10433" s="774">
        <v>36497</v>
      </c>
      <c r="B10433" s="774" t="s">
        <v>10177</v>
      </c>
      <c r="C10433" s="774" t="s">
        <v>7728</v>
      </c>
      <c r="D10433" s="774" t="s">
        <v>7737</v>
      </c>
      <c r="E10433" s="718">
        <v>2599.14</v>
      </c>
    </row>
    <row r="10434" spans="1:5">
      <c r="A10434" s="774">
        <v>36487</v>
      </c>
      <c r="B10434" s="774" t="s">
        <v>10178</v>
      </c>
      <c r="C10434" s="774" t="s">
        <v>7728</v>
      </c>
      <c r="D10434" s="774" t="s">
        <v>7737</v>
      </c>
      <c r="E10434" s="718">
        <v>4525.5</v>
      </c>
    </row>
    <row r="10435" spans="1:5">
      <c r="A10435" s="774">
        <v>25952</v>
      </c>
      <c r="B10435" s="774" t="s">
        <v>10179</v>
      </c>
      <c r="C10435" s="774" t="s">
        <v>7728</v>
      </c>
      <c r="D10435" s="774" t="s">
        <v>7737</v>
      </c>
      <c r="E10435" s="718">
        <v>712772.57</v>
      </c>
    </row>
    <row r="10436" spans="1:5">
      <c r="A10436" s="774">
        <v>25954</v>
      </c>
      <c r="B10436" s="774" t="s">
        <v>10180</v>
      </c>
      <c r="C10436" s="774" t="s">
        <v>7728</v>
      </c>
      <c r="D10436" s="774" t="s">
        <v>7737</v>
      </c>
      <c r="E10436" s="718">
        <v>1370716.48</v>
      </c>
    </row>
    <row r="10437" spans="1:5">
      <c r="A10437" s="774">
        <v>25953</v>
      </c>
      <c r="B10437" s="774" t="s">
        <v>10181</v>
      </c>
      <c r="C10437" s="774" t="s">
        <v>7728</v>
      </c>
      <c r="D10437" s="774" t="s">
        <v>7737</v>
      </c>
      <c r="E10437" s="718">
        <v>2330218.02</v>
      </c>
    </row>
    <row r="10438" spans="1:5">
      <c r="A10438" s="774">
        <v>37776</v>
      </c>
      <c r="B10438" s="774" t="s">
        <v>10182</v>
      </c>
      <c r="C10438" s="774" t="s">
        <v>7728</v>
      </c>
      <c r="D10438" s="774" t="s">
        <v>7737</v>
      </c>
      <c r="E10438" s="718">
        <v>142812.57999999999</v>
      </c>
    </row>
    <row r="10439" spans="1:5">
      <c r="A10439" s="774">
        <v>37775</v>
      </c>
      <c r="B10439" s="774" t="s">
        <v>10183</v>
      </c>
      <c r="C10439" s="774" t="s">
        <v>7728</v>
      </c>
      <c r="D10439" s="774" t="s">
        <v>7737</v>
      </c>
      <c r="E10439" s="718">
        <v>224940.62</v>
      </c>
    </row>
    <row r="10440" spans="1:5">
      <c r="A10440" s="774">
        <v>36491</v>
      </c>
      <c r="B10440" s="774" t="s">
        <v>10184</v>
      </c>
      <c r="C10440" s="774" t="s">
        <v>7728</v>
      </c>
      <c r="D10440" s="774" t="s">
        <v>7737</v>
      </c>
      <c r="E10440" s="718">
        <v>833021.87</v>
      </c>
    </row>
    <row r="10441" spans="1:5">
      <c r="A10441" s="774">
        <v>10712</v>
      </c>
      <c r="B10441" s="774" t="s">
        <v>10185</v>
      </c>
      <c r="C10441" s="774" t="s">
        <v>7728</v>
      </c>
      <c r="D10441" s="774" t="s">
        <v>7737</v>
      </c>
      <c r="E10441" s="718">
        <v>56235.15</v>
      </c>
    </row>
    <row r="10442" spans="1:5">
      <c r="A10442" s="774">
        <v>3363</v>
      </c>
      <c r="B10442" s="774" t="s">
        <v>10186</v>
      </c>
      <c r="C10442" s="774" t="s">
        <v>7728</v>
      </c>
      <c r="D10442" s="774" t="s">
        <v>7737</v>
      </c>
      <c r="E10442" s="718">
        <v>79100</v>
      </c>
    </row>
    <row r="10443" spans="1:5">
      <c r="A10443" s="774">
        <v>3365</v>
      </c>
      <c r="B10443" s="774" t="s">
        <v>10187</v>
      </c>
      <c r="C10443" s="774" t="s">
        <v>7728</v>
      </c>
      <c r="D10443" s="774" t="s">
        <v>7737</v>
      </c>
      <c r="E10443" s="718">
        <v>184896.25</v>
      </c>
    </row>
    <row r="10444" spans="1:5">
      <c r="A10444" s="774">
        <v>7569</v>
      </c>
      <c r="B10444" s="774" t="s">
        <v>10188</v>
      </c>
      <c r="C10444" s="774" t="s">
        <v>7728</v>
      </c>
      <c r="D10444" s="774" t="s">
        <v>7737</v>
      </c>
      <c r="E10444" s="717">
        <v>46.49</v>
      </c>
    </row>
    <row r="10445" spans="1:5">
      <c r="A10445" s="774">
        <v>34349</v>
      </c>
      <c r="B10445" s="774" t="s">
        <v>10189</v>
      </c>
      <c r="C10445" s="774" t="s">
        <v>7728</v>
      </c>
      <c r="D10445" s="774" t="s">
        <v>7723</v>
      </c>
      <c r="E10445" s="717">
        <v>19.23</v>
      </c>
    </row>
    <row r="10446" spans="1:5">
      <c r="A10446" s="774">
        <v>11991</v>
      </c>
      <c r="B10446" s="774" t="s">
        <v>10190</v>
      </c>
      <c r="C10446" s="774" t="s">
        <v>7728</v>
      </c>
      <c r="D10446" s="774" t="s">
        <v>7723</v>
      </c>
      <c r="E10446" s="717">
        <v>57.92</v>
      </c>
    </row>
    <row r="10447" spans="1:5">
      <c r="A10447" s="774">
        <v>20062</v>
      </c>
      <c r="B10447" s="774" t="s">
        <v>10191</v>
      </c>
      <c r="C10447" s="774" t="s">
        <v>7728</v>
      </c>
      <c r="D10447" s="774" t="s">
        <v>7737</v>
      </c>
      <c r="E10447" s="717">
        <v>11.86</v>
      </c>
    </row>
    <row r="10448" spans="1:5">
      <c r="A10448" s="774">
        <v>11029</v>
      </c>
      <c r="B10448" s="774" t="s">
        <v>10192</v>
      </c>
      <c r="C10448" s="774" t="s">
        <v>9235</v>
      </c>
      <c r="D10448" s="774" t="s">
        <v>7723</v>
      </c>
      <c r="E10448" s="717">
        <v>1.56</v>
      </c>
    </row>
    <row r="10449" spans="1:5">
      <c r="A10449" s="774">
        <v>4316</v>
      </c>
      <c r="B10449" s="774" t="s">
        <v>10193</v>
      </c>
      <c r="C10449" s="774" t="s">
        <v>7728</v>
      </c>
      <c r="D10449" s="774" t="s">
        <v>7723</v>
      </c>
      <c r="E10449" s="717">
        <v>1.58</v>
      </c>
    </row>
    <row r="10450" spans="1:5">
      <c r="A10450" s="774">
        <v>4313</v>
      </c>
      <c r="B10450" s="774" t="s">
        <v>10194</v>
      </c>
      <c r="C10450" s="774" t="s">
        <v>9235</v>
      </c>
      <c r="D10450" s="774" t="s">
        <v>7723</v>
      </c>
      <c r="E10450" s="717">
        <v>2.27</v>
      </c>
    </row>
    <row r="10451" spans="1:5">
      <c r="A10451" s="774">
        <v>4317</v>
      </c>
      <c r="B10451" s="774" t="s">
        <v>10195</v>
      </c>
      <c r="C10451" s="774" t="s">
        <v>7728</v>
      </c>
      <c r="D10451" s="774" t="s">
        <v>7723</v>
      </c>
      <c r="E10451" s="717">
        <v>2.58</v>
      </c>
    </row>
    <row r="10452" spans="1:5">
      <c r="A10452" s="774">
        <v>4314</v>
      </c>
      <c r="B10452" s="774" t="s">
        <v>10196</v>
      </c>
      <c r="C10452" s="774" t="s">
        <v>9235</v>
      </c>
      <c r="D10452" s="774" t="s">
        <v>7723</v>
      </c>
      <c r="E10452" s="717">
        <v>3.03</v>
      </c>
    </row>
    <row r="10453" spans="1:5">
      <c r="A10453" s="774">
        <v>10921</v>
      </c>
      <c r="B10453" s="774" t="s">
        <v>10197</v>
      </c>
      <c r="C10453" s="774" t="s">
        <v>7728</v>
      </c>
      <c r="D10453" s="774" t="s">
        <v>7737</v>
      </c>
      <c r="E10453" s="718">
        <v>3555.5</v>
      </c>
    </row>
    <row r="10454" spans="1:5">
      <c r="A10454" s="774">
        <v>10922</v>
      </c>
      <c r="B10454" s="774" t="s">
        <v>10198</v>
      </c>
      <c r="C10454" s="774" t="s">
        <v>7728</v>
      </c>
      <c r="D10454" s="774" t="s">
        <v>7737</v>
      </c>
      <c r="E10454" s="718">
        <v>3220.48</v>
      </c>
    </row>
    <row r="10455" spans="1:5">
      <c r="A10455" s="774">
        <v>10923</v>
      </c>
      <c r="B10455" s="774" t="s">
        <v>10199</v>
      </c>
      <c r="C10455" s="774" t="s">
        <v>7728</v>
      </c>
      <c r="D10455" s="774" t="s">
        <v>7737</v>
      </c>
      <c r="E10455" s="718">
        <v>1903.44</v>
      </c>
    </row>
    <row r="10456" spans="1:5">
      <c r="A10456" s="774">
        <v>10924</v>
      </c>
      <c r="B10456" s="774" t="s">
        <v>10200</v>
      </c>
      <c r="C10456" s="774" t="s">
        <v>7728</v>
      </c>
      <c r="D10456" s="774" t="s">
        <v>7737</v>
      </c>
      <c r="E10456" s="718">
        <v>2004.69</v>
      </c>
    </row>
    <row r="10457" spans="1:5">
      <c r="A10457" s="774">
        <v>37772</v>
      </c>
      <c r="B10457" s="774" t="s">
        <v>10201</v>
      </c>
      <c r="C10457" s="774" t="s">
        <v>7728</v>
      </c>
      <c r="D10457" s="774" t="s">
        <v>7737</v>
      </c>
      <c r="E10457" s="718">
        <v>114526.71</v>
      </c>
    </row>
    <row r="10458" spans="1:5">
      <c r="A10458" s="774">
        <v>37771</v>
      </c>
      <c r="B10458" s="774" t="s">
        <v>10202</v>
      </c>
      <c r="C10458" s="774" t="s">
        <v>7728</v>
      </c>
      <c r="D10458" s="774" t="s">
        <v>7737</v>
      </c>
      <c r="E10458" s="718">
        <v>121838.18</v>
      </c>
    </row>
    <row r="10459" spans="1:5">
      <c r="A10459" s="774">
        <v>12770</v>
      </c>
      <c r="B10459" s="774" t="s">
        <v>10203</v>
      </c>
      <c r="C10459" s="774" t="s">
        <v>7728</v>
      </c>
      <c r="D10459" s="774" t="s">
        <v>7737</v>
      </c>
      <c r="E10459" s="717">
        <v>440.19</v>
      </c>
    </row>
    <row r="10460" spans="1:5">
      <c r="A10460" s="774">
        <v>12772</v>
      </c>
      <c r="B10460" s="774" t="s">
        <v>10204</v>
      </c>
      <c r="C10460" s="774" t="s">
        <v>7728</v>
      </c>
      <c r="D10460" s="774" t="s">
        <v>7737</v>
      </c>
      <c r="E10460" s="717">
        <v>731.6</v>
      </c>
    </row>
    <row r="10461" spans="1:5">
      <c r="A10461" s="774">
        <v>12768</v>
      </c>
      <c r="B10461" s="774" t="s">
        <v>10205</v>
      </c>
      <c r="C10461" s="774" t="s">
        <v>7728</v>
      </c>
      <c r="D10461" s="774" t="s">
        <v>7737</v>
      </c>
      <c r="E10461" s="718">
        <v>1029.2</v>
      </c>
    </row>
    <row r="10462" spans="1:5">
      <c r="A10462" s="774">
        <v>12775</v>
      </c>
      <c r="B10462" s="774" t="s">
        <v>10206</v>
      </c>
      <c r="C10462" s="774" t="s">
        <v>7728</v>
      </c>
      <c r="D10462" s="774" t="s">
        <v>7737</v>
      </c>
      <c r="E10462" s="717">
        <v>322.39</v>
      </c>
    </row>
    <row r="10463" spans="1:5">
      <c r="A10463" s="774">
        <v>12769</v>
      </c>
      <c r="B10463" s="774" t="s">
        <v>10207</v>
      </c>
      <c r="C10463" s="774" t="s">
        <v>7728</v>
      </c>
      <c r="D10463" s="774" t="s">
        <v>7737</v>
      </c>
      <c r="E10463" s="717">
        <v>84.32</v>
      </c>
    </row>
    <row r="10464" spans="1:5">
      <c r="A10464" s="774">
        <v>12773</v>
      </c>
      <c r="B10464" s="774" t="s">
        <v>10208</v>
      </c>
      <c r="C10464" s="774" t="s">
        <v>7728</v>
      </c>
      <c r="D10464" s="774" t="s">
        <v>7737</v>
      </c>
      <c r="E10464" s="717">
        <v>90.51</v>
      </c>
    </row>
    <row r="10465" spans="1:5">
      <c r="A10465" s="774">
        <v>12774</v>
      </c>
      <c r="B10465" s="774" t="s">
        <v>10209</v>
      </c>
      <c r="C10465" s="774" t="s">
        <v>7728</v>
      </c>
      <c r="D10465" s="774" t="s">
        <v>7737</v>
      </c>
      <c r="E10465" s="717">
        <v>111.59</v>
      </c>
    </row>
    <row r="10466" spans="1:5">
      <c r="A10466" s="774">
        <v>12776</v>
      </c>
      <c r="B10466" s="774" t="s">
        <v>10210</v>
      </c>
      <c r="C10466" s="774" t="s">
        <v>7728</v>
      </c>
      <c r="D10466" s="774" t="s">
        <v>7737</v>
      </c>
      <c r="E10466" s="718">
        <v>1661.6</v>
      </c>
    </row>
    <row r="10467" spans="1:5">
      <c r="A10467" s="774">
        <v>12777</v>
      </c>
      <c r="B10467" s="774" t="s">
        <v>10211</v>
      </c>
      <c r="C10467" s="774" t="s">
        <v>7728</v>
      </c>
      <c r="D10467" s="774" t="s">
        <v>7737</v>
      </c>
      <c r="E10467" s="718">
        <v>2169.9899999999998</v>
      </c>
    </row>
    <row r="10468" spans="1:5">
      <c r="A10468" s="774">
        <v>3391</v>
      </c>
      <c r="B10468" s="774" t="s">
        <v>10212</v>
      </c>
      <c r="C10468" s="774" t="s">
        <v>7728</v>
      </c>
      <c r="D10468" s="774" t="s">
        <v>7737</v>
      </c>
      <c r="E10468" s="717">
        <v>28.91</v>
      </c>
    </row>
    <row r="10469" spans="1:5">
      <c r="A10469" s="774">
        <v>3389</v>
      </c>
      <c r="B10469" s="774" t="s">
        <v>10213</v>
      </c>
      <c r="C10469" s="774" t="s">
        <v>7728</v>
      </c>
      <c r="D10469" s="774" t="s">
        <v>7737</v>
      </c>
      <c r="E10469" s="717">
        <v>15</v>
      </c>
    </row>
    <row r="10470" spans="1:5">
      <c r="A10470" s="774">
        <v>3390</v>
      </c>
      <c r="B10470" s="774" t="s">
        <v>10214</v>
      </c>
      <c r="C10470" s="774" t="s">
        <v>7728</v>
      </c>
      <c r="D10470" s="774" t="s">
        <v>7737</v>
      </c>
      <c r="E10470" s="717">
        <v>16.88</v>
      </c>
    </row>
    <row r="10471" spans="1:5">
      <c r="A10471" s="774">
        <v>12873</v>
      </c>
      <c r="B10471" s="774" t="s">
        <v>10215</v>
      </c>
      <c r="C10471" s="774" t="s">
        <v>615</v>
      </c>
      <c r="D10471" s="774" t="s">
        <v>7723</v>
      </c>
      <c r="E10471" s="717">
        <v>14.53</v>
      </c>
    </row>
    <row r="10472" spans="1:5">
      <c r="A10472" s="774">
        <v>41076</v>
      </c>
      <c r="B10472" s="774" t="s">
        <v>10216</v>
      </c>
      <c r="C10472" s="774" t="s">
        <v>7941</v>
      </c>
      <c r="D10472" s="774" t="s">
        <v>7723</v>
      </c>
      <c r="E10472" s="718">
        <v>2588.92</v>
      </c>
    </row>
    <row r="10473" spans="1:5">
      <c r="A10473" s="774">
        <v>140</v>
      </c>
      <c r="B10473" s="774" t="s">
        <v>10217</v>
      </c>
      <c r="C10473" s="774" t="s">
        <v>7748</v>
      </c>
      <c r="D10473" s="774" t="s">
        <v>7723</v>
      </c>
      <c r="E10473" s="717">
        <v>14.8</v>
      </c>
    </row>
    <row r="10474" spans="1:5">
      <c r="A10474" s="774">
        <v>151</v>
      </c>
      <c r="B10474" s="774" t="s">
        <v>10218</v>
      </c>
      <c r="C10474" s="774" t="s">
        <v>7722</v>
      </c>
      <c r="D10474" s="774" t="s">
        <v>7723</v>
      </c>
      <c r="E10474" s="717">
        <v>21.84</v>
      </c>
    </row>
    <row r="10475" spans="1:5">
      <c r="A10475" s="774">
        <v>7340</v>
      </c>
      <c r="B10475" s="774" t="s">
        <v>10219</v>
      </c>
      <c r="C10475" s="774" t="s">
        <v>7722</v>
      </c>
      <c r="D10475" s="774" t="s">
        <v>7723</v>
      </c>
      <c r="E10475" s="717">
        <v>21</v>
      </c>
    </row>
    <row r="10476" spans="1:5">
      <c r="A10476" s="774">
        <v>2701</v>
      </c>
      <c r="B10476" s="774" t="s">
        <v>10220</v>
      </c>
      <c r="C10476" s="774" t="s">
        <v>615</v>
      </c>
      <c r="D10476" s="774" t="s">
        <v>7723</v>
      </c>
      <c r="E10476" s="717">
        <v>11.18</v>
      </c>
    </row>
    <row r="10477" spans="1:5">
      <c r="A10477" s="774">
        <v>40929</v>
      </c>
      <c r="B10477" s="774" t="s">
        <v>10221</v>
      </c>
      <c r="C10477" s="774" t="s">
        <v>7941</v>
      </c>
      <c r="D10477" s="774" t="s">
        <v>7723</v>
      </c>
      <c r="E10477" s="718">
        <v>1995.12</v>
      </c>
    </row>
    <row r="10478" spans="1:5">
      <c r="A10478" s="774">
        <v>38114</v>
      </c>
      <c r="B10478" s="774" t="s">
        <v>10222</v>
      </c>
      <c r="C10478" s="774" t="s">
        <v>7728</v>
      </c>
      <c r="D10478" s="774" t="s">
        <v>7723</v>
      </c>
      <c r="E10478" s="717">
        <v>17.2</v>
      </c>
    </row>
    <row r="10479" spans="1:5">
      <c r="A10479" s="774">
        <v>38064</v>
      </c>
      <c r="B10479" s="774" t="s">
        <v>10223</v>
      </c>
      <c r="C10479" s="774" t="s">
        <v>7728</v>
      </c>
      <c r="D10479" s="774" t="s">
        <v>7723</v>
      </c>
      <c r="E10479" s="717">
        <v>19.239999999999998</v>
      </c>
    </row>
    <row r="10480" spans="1:5">
      <c r="A10480" s="774">
        <v>38115</v>
      </c>
      <c r="B10480" s="774" t="s">
        <v>10224</v>
      </c>
      <c r="C10480" s="774" t="s">
        <v>7728</v>
      </c>
      <c r="D10480" s="774" t="s">
        <v>7723</v>
      </c>
      <c r="E10480" s="717">
        <v>18.37</v>
      </c>
    </row>
    <row r="10481" spans="1:5">
      <c r="A10481" s="774">
        <v>38065</v>
      </c>
      <c r="B10481" s="774" t="s">
        <v>10225</v>
      </c>
      <c r="C10481" s="774" t="s">
        <v>7728</v>
      </c>
      <c r="D10481" s="774" t="s">
        <v>7723</v>
      </c>
      <c r="E10481" s="717">
        <v>27.29</v>
      </c>
    </row>
    <row r="10482" spans="1:5">
      <c r="A10482" s="774">
        <v>38078</v>
      </c>
      <c r="B10482" s="774" t="s">
        <v>10226</v>
      </c>
      <c r="C10482" s="774" t="s">
        <v>7728</v>
      </c>
      <c r="D10482" s="774" t="s">
        <v>7723</v>
      </c>
      <c r="E10482" s="717">
        <v>15.92</v>
      </c>
    </row>
    <row r="10483" spans="1:5">
      <c r="A10483" s="774">
        <v>38113</v>
      </c>
      <c r="B10483" s="774" t="s">
        <v>10227</v>
      </c>
      <c r="C10483" s="774" t="s">
        <v>7728</v>
      </c>
      <c r="D10483" s="774" t="s">
        <v>7723</v>
      </c>
      <c r="E10483" s="717">
        <v>8.65</v>
      </c>
    </row>
    <row r="10484" spans="1:5">
      <c r="A10484" s="774">
        <v>38063</v>
      </c>
      <c r="B10484" s="774" t="s">
        <v>10228</v>
      </c>
      <c r="C10484" s="774" t="s">
        <v>7728</v>
      </c>
      <c r="D10484" s="774" t="s">
        <v>7723</v>
      </c>
      <c r="E10484" s="717">
        <v>9.2799999999999994</v>
      </c>
    </row>
    <row r="10485" spans="1:5">
      <c r="A10485" s="774">
        <v>38080</v>
      </c>
      <c r="B10485" s="774" t="s">
        <v>10229</v>
      </c>
      <c r="C10485" s="774" t="s">
        <v>7728</v>
      </c>
      <c r="D10485" s="774" t="s">
        <v>7723</v>
      </c>
      <c r="E10485" s="717">
        <v>27.65</v>
      </c>
    </row>
    <row r="10486" spans="1:5">
      <c r="A10486" s="774">
        <v>38069</v>
      </c>
      <c r="B10486" s="774" t="s">
        <v>10230</v>
      </c>
      <c r="C10486" s="774" t="s">
        <v>7728</v>
      </c>
      <c r="D10486" s="774" t="s">
        <v>7723</v>
      </c>
      <c r="E10486" s="717">
        <v>15.12</v>
      </c>
    </row>
    <row r="10487" spans="1:5">
      <c r="A10487" s="774">
        <v>38077</v>
      </c>
      <c r="B10487" s="774" t="s">
        <v>10231</v>
      </c>
      <c r="C10487" s="774" t="s">
        <v>7728</v>
      </c>
      <c r="D10487" s="774" t="s">
        <v>7723</v>
      </c>
      <c r="E10487" s="717">
        <v>14.78</v>
      </c>
    </row>
    <row r="10488" spans="1:5">
      <c r="A10488" s="774">
        <v>38073</v>
      </c>
      <c r="B10488" s="774" t="s">
        <v>10232</v>
      </c>
      <c r="C10488" s="774" t="s">
        <v>7728</v>
      </c>
      <c r="D10488" s="774" t="s">
        <v>7723</v>
      </c>
      <c r="E10488" s="717">
        <v>22.51</v>
      </c>
    </row>
    <row r="10489" spans="1:5">
      <c r="A10489" s="774">
        <v>38112</v>
      </c>
      <c r="B10489" s="774" t="s">
        <v>10233</v>
      </c>
      <c r="C10489" s="774" t="s">
        <v>7728</v>
      </c>
      <c r="D10489" s="774" t="s">
        <v>7723</v>
      </c>
      <c r="E10489" s="717">
        <v>6.64</v>
      </c>
    </row>
    <row r="10490" spans="1:5">
      <c r="A10490" s="774">
        <v>38062</v>
      </c>
      <c r="B10490" s="774" t="s">
        <v>10234</v>
      </c>
      <c r="C10490" s="774" t="s">
        <v>7728</v>
      </c>
      <c r="D10490" s="774" t="s">
        <v>7723</v>
      </c>
      <c r="E10490" s="717">
        <v>6.81</v>
      </c>
    </row>
    <row r="10491" spans="1:5">
      <c r="A10491" s="774">
        <v>12128</v>
      </c>
      <c r="B10491" s="774" t="s">
        <v>10235</v>
      </c>
      <c r="C10491" s="774" t="s">
        <v>7728</v>
      </c>
      <c r="D10491" s="774" t="s">
        <v>7723</v>
      </c>
      <c r="E10491" s="717">
        <v>9.11</v>
      </c>
    </row>
    <row r="10492" spans="1:5">
      <c r="A10492" s="774">
        <v>12129</v>
      </c>
      <c r="B10492" s="774" t="s">
        <v>10236</v>
      </c>
      <c r="C10492" s="774" t="s">
        <v>7728</v>
      </c>
      <c r="D10492" s="774" t="s">
        <v>7723</v>
      </c>
      <c r="E10492" s="717">
        <v>12.04</v>
      </c>
    </row>
    <row r="10493" spans="1:5">
      <c r="A10493" s="774">
        <v>38081</v>
      </c>
      <c r="B10493" s="774" t="s">
        <v>10237</v>
      </c>
      <c r="C10493" s="774" t="s">
        <v>7728</v>
      </c>
      <c r="D10493" s="774" t="s">
        <v>7723</v>
      </c>
      <c r="E10493" s="717">
        <v>23.46</v>
      </c>
    </row>
    <row r="10494" spans="1:5">
      <c r="A10494" s="774">
        <v>38070</v>
      </c>
      <c r="B10494" s="774" t="s">
        <v>10238</v>
      </c>
      <c r="C10494" s="774" t="s">
        <v>7728</v>
      </c>
      <c r="D10494" s="774" t="s">
        <v>7723</v>
      </c>
      <c r="E10494" s="717">
        <v>16.16</v>
      </c>
    </row>
    <row r="10495" spans="1:5">
      <c r="A10495" s="774">
        <v>38074</v>
      </c>
      <c r="B10495" s="774" t="s">
        <v>10239</v>
      </c>
      <c r="C10495" s="774" t="s">
        <v>7728</v>
      </c>
      <c r="D10495" s="774" t="s">
        <v>7723</v>
      </c>
      <c r="E10495" s="717">
        <v>24.57</v>
      </c>
    </row>
    <row r="10496" spans="1:5">
      <c r="A10496" s="774">
        <v>38079</v>
      </c>
      <c r="B10496" s="774" t="s">
        <v>10240</v>
      </c>
      <c r="C10496" s="774" t="s">
        <v>7728</v>
      </c>
      <c r="D10496" s="774" t="s">
        <v>7723</v>
      </c>
      <c r="E10496" s="717">
        <v>21.09</v>
      </c>
    </row>
    <row r="10497" spans="1:5">
      <c r="A10497" s="774">
        <v>38072</v>
      </c>
      <c r="B10497" s="774" t="s">
        <v>10241</v>
      </c>
      <c r="C10497" s="774" t="s">
        <v>7728</v>
      </c>
      <c r="D10497" s="774" t="s">
        <v>7723</v>
      </c>
      <c r="E10497" s="717">
        <v>20.27</v>
      </c>
    </row>
    <row r="10498" spans="1:5">
      <c r="A10498" s="774">
        <v>38068</v>
      </c>
      <c r="B10498" s="774" t="s">
        <v>10242</v>
      </c>
      <c r="C10498" s="774" t="s">
        <v>7728</v>
      </c>
      <c r="D10498" s="774" t="s">
        <v>7723</v>
      </c>
      <c r="E10498" s="717">
        <v>13.99</v>
      </c>
    </row>
    <row r="10499" spans="1:5">
      <c r="A10499" s="774">
        <v>38071</v>
      </c>
      <c r="B10499" s="774" t="s">
        <v>10243</v>
      </c>
      <c r="C10499" s="774" t="s">
        <v>7728</v>
      </c>
      <c r="D10499" s="774" t="s">
        <v>7723</v>
      </c>
      <c r="E10499" s="717">
        <v>16.73</v>
      </c>
    </row>
    <row r="10500" spans="1:5">
      <c r="A10500" s="774">
        <v>38412</v>
      </c>
      <c r="B10500" s="774" t="s">
        <v>10244</v>
      </c>
      <c r="C10500" s="774" t="s">
        <v>7728</v>
      </c>
      <c r="D10500" s="774" t="s">
        <v>7737</v>
      </c>
      <c r="E10500" s="717">
        <v>912.4</v>
      </c>
    </row>
    <row r="10501" spans="1:5">
      <c r="A10501" s="774">
        <v>3405</v>
      </c>
      <c r="B10501" s="774" t="s">
        <v>10245</v>
      </c>
      <c r="C10501" s="774" t="s">
        <v>7728</v>
      </c>
      <c r="D10501" s="774" t="s">
        <v>7737</v>
      </c>
      <c r="E10501" s="717">
        <v>65.92</v>
      </c>
    </row>
    <row r="10502" spans="1:5">
      <c r="A10502" s="774">
        <v>3394</v>
      </c>
      <c r="B10502" s="774" t="s">
        <v>10246</v>
      </c>
      <c r="C10502" s="774" t="s">
        <v>7728</v>
      </c>
      <c r="D10502" s="774" t="s">
        <v>7737</v>
      </c>
      <c r="E10502" s="717">
        <v>348.01</v>
      </c>
    </row>
    <row r="10503" spans="1:5">
      <c r="A10503" s="774">
        <v>3393</v>
      </c>
      <c r="B10503" s="774" t="s">
        <v>10247</v>
      </c>
      <c r="C10503" s="774" t="s">
        <v>7728</v>
      </c>
      <c r="D10503" s="774" t="s">
        <v>7737</v>
      </c>
      <c r="E10503" s="717">
        <v>592.53</v>
      </c>
    </row>
    <row r="10504" spans="1:5">
      <c r="A10504" s="774">
        <v>3406</v>
      </c>
      <c r="B10504" s="774" t="s">
        <v>10248</v>
      </c>
      <c r="C10504" s="774" t="s">
        <v>7728</v>
      </c>
      <c r="D10504" s="774" t="s">
        <v>7737</v>
      </c>
      <c r="E10504" s="717">
        <v>20.18</v>
      </c>
    </row>
    <row r="10505" spans="1:5">
      <c r="A10505" s="774">
        <v>3395</v>
      </c>
      <c r="B10505" s="774" t="s">
        <v>10249</v>
      </c>
      <c r="C10505" s="774" t="s">
        <v>7728</v>
      </c>
      <c r="D10505" s="774" t="s">
        <v>7737</v>
      </c>
      <c r="E10505" s="717">
        <v>85.13</v>
      </c>
    </row>
    <row r="10506" spans="1:5">
      <c r="A10506" s="774">
        <v>3398</v>
      </c>
      <c r="B10506" s="774" t="s">
        <v>10250</v>
      </c>
      <c r="C10506" s="774" t="s">
        <v>7728</v>
      </c>
      <c r="D10506" s="774" t="s">
        <v>7737</v>
      </c>
      <c r="E10506" s="717">
        <v>4.04</v>
      </c>
    </row>
    <row r="10507" spans="1:5">
      <c r="A10507" s="774">
        <v>34379</v>
      </c>
      <c r="B10507" s="774" t="s">
        <v>10251</v>
      </c>
      <c r="C10507" s="774" t="s">
        <v>7728</v>
      </c>
      <c r="D10507" s="774" t="s">
        <v>7737</v>
      </c>
      <c r="E10507" s="717">
        <v>231.12</v>
      </c>
    </row>
    <row r="10508" spans="1:5">
      <c r="A10508" s="774">
        <v>34378</v>
      </c>
      <c r="B10508" s="774" t="s">
        <v>10252</v>
      </c>
      <c r="C10508" s="774" t="s">
        <v>7728</v>
      </c>
      <c r="D10508" s="774" t="s">
        <v>7737</v>
      </c>
      <c r="E10508" s="717">
        <v>186.15</v>
      </c>
    </row>
    <row r="10509" spans="1:5">
      <c r="A10509" s="774">
        <v>34377</v>
      </c>
      <c r="B10509" s="774" t="s">
        <v>10253</v>
      </c>
      <c r="C10509" s="774" t="s">
        <v>7728</v>
      </c>
      <c r="D10509" s="774" t="s">
        <v>7737</v>
      </c>
      <c r="E10509" s="717">
        <v>171.67</v>
      </c>
    </row>
    <row r="10510" spans="1:5">
      <c r="A10510" s="774">
        <v>581</v>
      </c>
      <c r="B10510" s="774" t="s">
        <v>10254</v>
      </c>
      <c r="C10510" s="774" t="s">
        <v>7725</v>
      </c>
      <c r="D10510" s="774" t="s">
        <v>7737</v>
      </c>
      <c r="E10510" s="717">
        <v>326.06</v>
      </c>
    </row>
    <row r="10511" spans="1:5">
      <c r="A10511" s="774">
        <v>40662</v>
      </c>
      <c r="B10511" s="774" t="s">
        <v>10255</v>
      </c>
      <c r="C10511" s="774" t="s">
        <v>7728</v>
      </c>
      <c r="D10511" s="774" t="s">
        <v>7737</v>
      </c>
      <c r="E10511" s="717">
        <v>201.19</v>
      </c>
    </row>
    <row r="10512" spans="1:5">
      <c r="A10512" s="774">
        <v>3437</v>
      </c>
      <c r="B10512" s="774" t="s">
        <v>10256</v>
      </c>
      <c r="C10512" s="774" t="s">
        <v>7725</v>
      </c>
      <c r="D10512" s="774" t="s">
        <v>7737</v>
      </c>
      <c r="E10512" s="717">
        <v>558.88</v>
      </c>
    </row>
    <row r="10513" spans="1:5">
      <c r="A10513" s="774">
        <v>11190</v>
      </c>
      <c r="B10513" s="774" t="s">
        <v>10257</v>
      </c>
      <c r="C10513" s="774" t="s">
        <v>7728</v>
      </c>
      <c r="D10513" s="774" t="s">
        <v>7737</v>
      </c>
      <c r="E10513" s="717">
        <v>163.44999999999999</v>
      </c>
    </row>
    <row r="10514" spans="1:5">
      <c r="A10514" s="774">
        <v>3428</v>
      </c>
      <c r="B10514" s="774" t="s">
        <v>10258</v>
      </c>
      <c r="C10514" s="774" t="s">
        <v>7725</v>
      </c>
      <c r="D10514" s="774" t="s">
        <v>7737</v>
      </c>
      <c r="E10514" s="717">
        <v>829</v>
      </c>
    </row>
    <row r="10515" spans="1:5">
      <c r="A10515" s="774">
        <v>3429</v>
      </c>
      <c r="B10515" s="774" t="s">
        <v>10259</v>
      </c>
      <c r="C10515" s="774" t="s">
        <v>7725</v>
      </c>
      <c r="D10515" s="774" t="s">
        <v>7737</v>
      </c>
      <c r="E10515" s="717">
        <v>473.64</v>
      </c>
    </row>
    <row r="10516" spans="1:5">
      <c r="A10516" s="774">
        <v>34371</v>
      </c>
      <c r="B10516" s="774" t="s">
        <v>10260</v>
      </c>
      <c r="C10516" s="774" t="s">
        <v>7728</v>
      </c>
      <c r="D10516" s="774" t="s">
        <v>7737</v>
      </c>
      <c r="E10516" s="717">
        <v>628.36</v>
      </c>
    </row>
    <row r="10517" spans="1:5">
      <c r="A10517" s="774">
        <v>34370</v>
      </c>
      <c r="B10517" s="774" t="s">
        <v>10261</v>
      </c>
      <c r="C10517" s="774" t="s">
        <v>7728</v>
      </c>
      <c r="D10517" s="774" t="s">
        <v>7737</v>
      </c>
      <c r="E10517" s="717">
        <v>521.1</v>
      </c>
    </row>
    <row r="10518" spans="1:5">
      <c r="A10518" s="774">
        <v>34372</v>
      </c>
      <c r="B10518" s="774" t="s">
        <v>10262</v>
      </c>
      <c r="C10518" s="774" t="s">
        <v>7728</v>
      </c>
      <c r="D10518" s="774" t="s">
        <v>7737</v>
      </c>
      <c r="E10518" s="717">
        <v>724.93</v>
      </c>
    </row>
    <row r="10519" spans="1:5">
      <c r="A10519" s="774">
        <v>34373</v>
      </c>
      <c r="B10519" s="774" t="s">
        <v>10263</v>
      </c>
      <c r="C10519" s="774" t="s">
        <v>7728</v>
      </c>
      <c r="D10519" s="774" t="s">
        <v>7737</v>
      </c>
      <c r="E10519" s="717">
        <v>897.35</v>
      </c>
    </row>
    <row r="10520" spans="1:5">
      <c r="A10520" s="774">
        <v>36896</v>
      </c>
      <c r="B10520" s="774" t="s">
        <v>10264</v>
      </c>
      <c r="C10520" s="774" t="s">
        <v>7728</v>
      </c>
      <c r="D10520" s="774" t="s">
        <v>7737</v>
      </c>
      <c r="E10520" s="717">
        <v>299</v>
      </c>
    </row>
    <row r="10521" spans="1:5">
      <c r="A10521" s="774">
        <v>34367</v>
      </c>
      <c r="B10521" s="774" t="s">
        <v>10265</v>
      </c>
      <c r="C10521" s="774" t="s">
        <v>7728</v>
      </c>
      <c r="D10521" s="774" t="s">
        <v>7737</v>
      </c>
      <c r="E10521" s="717">
        <v>351.21</v>
      </c>
    </row>
    <row r="10522" spans="1:5">
      <c r="A10522" s="774">
        <v>36897</v>
      </c>
      <c r="B10522" s="774" t="s">
        <v>10266</v>
      </c>
      <c r="C10522" s="774" t="s">
        <v>7728</v>
      </c>
      <c r="D10522" s="774" t="s">
        <v>7737</v>
      </c>
      <c r="E10522" s="717">
        <v>414.16</v>
      </c>
    </row>
    <row r="10523" spans="1:5">
      <c r="A10523" s="774">
        <v>36884</v>
      </c>
      <c r="B10523" s="774" t="s">
        <v>10266</v>
      </c>
      <c r="C10523" s="774" t="s">
        <v>7725</v>
      </c>
      <c r="D10523" s="774" t="s">
        <v>7737</v>
      </c>
      <c r="E10523" s="717">
        <v>290.89</v>
      </c>
    </row>
    <row r="10524" spans="1:5">
      <c r="A10524" s="774">
        <v>597</v>
      </c>
      <c r="B10524" s="774" t="s">
        <v>10267</v>
      </c>
      <c r="C10524" s="774" t="s">
        <v>7725</v>
      </c>
      <c r="D10524" s="774" t="s">
        <v>7737</v>
      </c>
      <c r="E10524" s="717">
        <v>305.91000000000003</v>
      </c>
    </row>
    <row r="10525" spans="1:5">
      <c r="A10525" s="774">
        <v>34369</v>
      </c>
      <c r="B10525" s="774" t="s">
        <v>10268</v>
      </c>
      <c r="C10525" s="774" t="s">
        <v>7728</v>
      </c>
      <c r="D10525" s="774" t="s">
        <v>7737</v>
      </c>
      <c r="E10525" s="717">
        <v>490.7</v>
      </c>
    </row>
    <row r="10526" spans="1:5">
      <c r="A10526" s="774">
        <v>34362</v>
      </c>
      <c r="B10526" s="774" t="s">
        <v>10269</v>
      </c>
      <c r="C10526" s="774" t="s">
        <v>7728</v>
      </c>
      <c r="D10526" s="774" t="s">
        <v>7737</v>
      </c>
      <c r="E10526" s="717">
        <v>340.48</v>
      </c>
    </row>
    <row r="10527" spans="1:5">
      <c r="A10527" s="774">
        <v>34363</v>
      </c>
      <c r="B10527" s="774" t="s">
        <v>10270</v>
      </c>
      <c r="C10527" s="774" t="s">
        <v>7728</v>
      </c>
      <c r="D10527" s="774" t="s">
        <v>7737</v>
      </c>
      <c r="E10527" s="717">
        <v>384.83</v>
      </c>
    </row>
    <row r="10528" spans="1:5">
      <c r="A10528" s="774">
        <v>34364</v>
      </c>
      <c r="B10528" s="774" t="s">
        <v>10271</v>
      </c>
      <c r="C10528" s="774" t="s">
        <v>7728</v>
      </c>
      <c r="D10528" s="774" t="s">
        <v>7737</v>
      </c>
      <c r="E10528" s="717">
        <v>479.97</v>
      </c>
    </row>
    <row r="10529" spans="1:5">
      <c r="A10529" s="774">
        <v>34365</v>
      </c>
      <c r="B10529" s="774" t="s">
        <v>10272</v>
      </c>
      <c r="C10529" s="774" t="s">
        <v>7728</v>
      </c>
      <c r="D10529" s="774" t="s">
        <v>7737</v>
      </c>
      <c r="E10529" s="717">
        <v>540.77</v>
      </c>
    </row>
    <row r="10530" spans="1:5">
      <c r="A10530" s="774">
        <v>40659</v>
      </c>
      <c r="B10530" s="774" t="s">
        <v>10273</v>
      </c>
      <c r="C10530" s="774" t="s">
        <v>7725</v>
      </c>
      <c r="D10530" s="774" t="s">
        <v>7737</v>
      </c>
      <c r="E10530" s="717">
        <v>790.73</v>
      </c>
    </row>
    <row r="10531" spans="1:5">
      <c r="A10531" s="774">
        <v>40660</v>
      </c>
      <c r="B10531" s="774" t="s">
        <v>10274</v>
      </c>
      <c r="C10531" s="774" t="s">
        <v>7725</v>
      </c>
      <c r="D10531" s="774" t="s">
        <v>7737</v>
      </c>
      <c r="E10531" s="718">
        <v>1002.16</v>
      </c>
    </row>
    <row r="10532" spans="1:5">
      <c r="A10532" s="774">
        <v>40661</v>
      </c>
      <c r="B10532" s="774" t="s">
        <v>10275</v>
      </c>
      <c r="C10532" s="774" t="s">
        <v>7725</v>
      </c>
      <c r="D10532" s="774" t="s">
        <v>7737</v>
      </c>
      <c r="E10532" s="717">
        <v>616.15</v>
      </c>
    </row>
    <row r="10533" spans="1:5">
      <c r="A10533" s="774">
        <v>3421</v>
      </c>
      <c r="B10533" s="774" t="s">
        <v>10276</v>
      </c>
      <c r="C10533" s="774" t="s">
        <v>7725</v>
      </c>
      <c r="D10533" s="774" t="s">
        <v>7737</v>
      </c>
      <c r="E10533" s="717">
        <v>620.87</v>
      </c>
    </row>
    <row r="10534" spans="1:5">
      <c r="A10534" s="774">
        <v>599</v>
      </c>
      <c r="B10534" s="774" t="s">
        <v>10277</v>
      </c>
      <c r="C10534" s="774" t="s">
        <v>7725</v>
      </c>
      <c r="D10534" s="774" t="s">
        <v>7737</v>
      </c>
      <c r="E10534" s="717">
        <v>259.3</v>
      </c>
    </row>
    <row r="10535" spans="1:5">
      <c r="A10535" s="774">
        <v>34380</v>
      </c>
      <c r="B10535" s="774" t="s">
        <v>10278</v>
      </c>
      <c r="C10535" s="774" t="s">
        <v>7728</v>
      </c>
      <c r="D10535" s="774" t="s">
        <v>7737</v>
      </c>
      <c r="E10535" s="717">
        <v>134.47</v>
      </c>
    </row>
    <row r="10536" spans="1:5">
      <c r="A10536" s="774">
        <v>34381</v>
      </c>
      <c r="B10536" s="774" t="s">
        <v>10279</v>
      </c>
      <c r="C10536" s="774" t="s">
        <v>7728</v>
      </c>
      <c r="D10536" s="774" t="s">
        <v>7737</v>
      </c>
      <c r="E10536" s="717">
        <v>175.25</v>
      </c>
    </row>
    <row r="10537" spans="1:5">
      <c r="A10537" s="774">
        <v>601</v>
      </c>
      <c r="B10537" s="774" t="s">
        <v>10279</v>
      </c>
      <c r="C10537" s="774" t="s">
        <v>7725</v>
      </c>
      <c r="D10537" s="774" t="s">
        <v>7737</v>
      </c>
      <c r="E10537" s="717">
        <v>349.79</v>
      </c>
    </row>
    <row r="10538" spans="1:5">
      <c r="A10538" s="774">
        <v>3423</v>
      </c>
      <c r="B10538" s="774" t="s">
        <v>10280</v>
      </c>
      <c r="C10538" s="774" t="s">
        <v>7725</v>
      </c>
      <c r="D10538" s="774" t="s">
        <v>7737</v>
      </c>
      <c r="E10538" s="717">
        <v>875.57</v>
      </c>
    </row>
    <row r="10539" spans="1:5">
      <c r="A10539" s="774">
        <v>34797</v>
      </c>
      <c r="B10539" s="774" t="s">
        <v>10281</v>
      </c>
      <c r="C10539" s="774" t="s">
        <v>7728</v>
      </c>
      <c r="D10539" s="774" t="s">
        <v>7737</v>
      </c>
      <c r="E10539" s="717">
        <v>356.02</v>
      </c>
    </row>
    <row r="10540" spans="1:5">
      <c r="A10540" s="774">
        <v>25964</v>
      </c>
      <c r="B10540" s="774" t="s">
        <v>10282</v>
      </c>
      <c r="C10540" s="774" t="s">
        <v>615</v>
      </c>
      <c r="D10540" s="774" t="s">
        <v>7723</v>
      </c>
      <c r="E10540" s="717">
        <v>14.05</v>
      </c>
    </row>
    <row r="10541" spans="1:5">
      <c r="A10541" s="774">
        <v>41077</v>
      </c>
      <c r="B10541" s="774" t="s">
        <v>10283</v>
      </c>
      <c r="C10541" s="774" t="s">
        <v>7941</v>
      </c>
      <c r="D10541" s="774" t="s">
        <v>7723</v>
      </c>
      <c r="E10541" s="718">
        <v>2505.8200000000002</v>
      </c>
    </row>
    <row r="10542" spans="1:5">
      <c r="A10542" s="774">
        <v>20159</v>
      </c>
      <c r="B10542" s="774" t="s">
        <v>10284</v>
      </c>
      <c r="C10542" s="774" t="s">
        <v>7728</v>
      </c>
      <c r="D10542" s="774" t="s">
        <v>7723</v>
      </c>
      <c r="E10542" s="717">
        <v>52.14</v>
      </c>
    </row>
    <row r="10543" spans="1:5">
      <c r="A10543" s="774">
        <v>37963</v>
      </c>
      <c r="B10543" s="774" t="s">
        <v>10285</v>
      </c>
      <c r="C10543" s="774" t="s">
        <v>7728</v>
      </c>
      <c r="D10543" s="774" t="s">
        <v>7723</v>
      </c>
      <c r="E10543" s="717">
        <v>3.66</v>
      </c>
    </row>
    <row r="10544" spans="1:5">
      <c r="A10544" s="774">
        <v>37964</v>
      </c>
      <c r="B10544" s="774" t="s">
        <v>10286</v>
      </c>
      <c r="C10544" s="774" t="s">
        <v>7728</v>
      </c>
      <c r="D10544" s="774" t="s">
        <v>7723</v>
      </c>
      <c r="E10544" s="717">
        <v>6.11</v>
      </c>
    </row>
    <row r="10545" spans="1:5">
      <c r="A10545" s="774">
        <v>37965</v>
      </c>
      <c r="B10545" s="774" t="s">
        <v>10287</v>
      </c>
      <c r="C10545" s="774" t="s">
        <v>7728</v>
      </c>
      <c r="D10545" s="774" t="s">
        <v>7723</v>
      </c>
      <c r="E10545" s="717">
        <v>8.85</v>
      </c>
    </row>
    <row r="10546" spans="1:5">
      <c r="A10546" s="774">
        <v>37966</v>
      </c>
      <c r="B10546" s="774" t="s">
        <v>10288</v>
      </c>
      <c r="C10546" s="774" t="s">
        <v>7728</v>
      </c>
      <c r="D10546" s="774" t="s">
        <v>7723</v>
      </c>
      <c r="E10546" s="717">
        <v>16.04</v>
      </c>
    </row>
    <row r="10547" spans="1:5">
      <c r="A10547" s="774">
        <v>37967</v>
      </c>
      <c r="B10547" s="774" t="s">
        <v>10289</v>
      </c>
      <c r="C10547" s="774" t="s">
        <v>7728</v>
      </c>
      <c r="D10547" s="774" t="s">
        <v>7723</v>
      </c>
      <c r="E10547" s="717">
        <v>25.72</v>
      </c>
    </row>
    <row r="10548" spans="1:5">
      <c r="A10548" s="774">
        <v>37968</v>
      </c>
      <c r="B10548" s="774" t="s">
        <v>10290</v>
      </c>
      <c r="C10548" s="774" t="s">
        <v>7728</v>
      </c>
      <c r="D10548" s="774" t="s">
        <v>7723</v>
      </c>
      <c r="E10548" s="717">
        <v>56.42</v>
      </c>
    </row>
    <row r="10549" spans="1:5">
      <c r="A10549" s="774">
        <v>37969</v>
      </c>
      <c r="B10549" s="774" t="s">
        <v>10291</v>
      </c>
      <c r="C10549" s="774" t="s">
        <v>7728</v>
      </c>
      <c r="D10549" s="774" t="s">
        <v>7723</v>
      </c>
      <c r="E10549" s="717">
        <v>150.72</v>
      </c>
    </row>
    <row r="10550" spans="1:5">
      <c r="A10550" s="774">
        <v>37970</v>
      </c>
      <c r="B10550" s="774" t="s">
        <v>10292</v>
      </c>
      <c r="C10550" s="774" t="s">
        <v>7728</v>
      </c>
      <c r="D10550" s="774" t="s">
        <v>7723</v>
      </c>
      <c r="E10550" s="717">
        <v>175.83</v>
      </c>
    </row>
    <row r="10551" spans="1:5">
      <c r="A10551" s="774">
        <v>21118</v>
      </c>
      <c r="B10551" s="774" t="s">
        <v>10293</v>
      </c>
      <c r="C10551" s="774" t="s">
        <v>7728</v>
      </c>
      <c r="D10551" s="774" t="s">
        <v>7726</v>
      </c>
      <c r="E10551" s="717">
        <v>2.77</v>
      </c>
    </row>
    <row r="10552" spans="1:5">
      <c r="A10552" s="774">
        <v>37956</v>
      </c>
      <c r="B10552" s="774" t="s">
        <v>10294</v>
      </c>
      <c r="C10552" s="774" t="s">
        <v>7728</v>
      </c>
      <c r="D10552" s="774" t="s">
        <v>7723</v>
      </c>
      <c r="E10552" s="717">
        <v>4.3899999999999997</v>
      </c>
    </row>
    <row r="10553" spans="1:5">
      <c r="A10553" s="774">
        <v>37957</v>
      </c>
      <c r="B10553" s="774" t="s">
        <v>10295</v>
      </c>
      <c r="C10553" s="774" t="s">
        <v>7728</v>
      </c>
      <c r="D10553" s="774" t="s">
        <v>7723</v>
      </c>
      <c r="E10553" s="717">
        <v>9.25</v>
      </c>
    </row>
    <row r="10554" spans="1:5">
      <c r="A10554" s="774">
        <v>37958</v>
      </c>
      <c r="B10554" s="774" t="s">
        <v>10296</v>
      </c>
      <c r="C10554" s="774" t="s">
        <v>7728</v>
      </c>
      <c r="D10554" s="774" t="s">
        <v>7723</v>
      </c>
      <c r="E10554" s="717">
        <v>16.04</v>
      </c>
    </row>
    <row r="10555" spans="1:5">
      <c r="A10555" s="774">
        <v>37959</v>
      </c>
      <c r="B10555" s="774" t="s">
        <v>10297</v>
      </c>
      <c r="C10555" s="774" t="s">
        <v>7728</v>
      </c>
      <c r="D10555" s="774" t="s">
        <v>7723</v>
      </c>
      <c r="E10555" s="717">
        <v>25.72</v>
      </c>
    </row>
    <row r="10556" spans="1:5">
      <c r="A10556" s="774">
        <v>37960</v>
      </c>
      <c r="B10556" s="774" t="s">
        <v>10298</v>
      </c>
      <c r="C10556" s="774" t="s">
        <v>7728</v>
      </c>
      <c r="D10556" s="774" t="s">
        <v>7723</v>
      </c>
      <c r="E10556" s="717">
        <v>55.4</v>
      </c>
    </row>
    <row r="10557" spans="1:5">
      <c r="A10557" s="774">
        <v>37961</v>
      </c>
      <c r="B10557" s="774" t="s">
        <v>10299</v>
      </c>
      <c r="C10557" s="774" t="s">
        <v>7728</v>
      </c>
      <c r="D10557" s="774" t="s">
        <v>7723</v>
      </c>
      <c r="E10557" s="717">
        <v>146.97999999999999</v>
      </c>
    </row>
    <row r="10558" spans="1:5">
      <c r="A10558" s="774">
        <v>37962</v>
      </c>
      <c r="B10558" s="774" t="s">
        <v>10300</v>
      </c>
      <c r="C10558" s="774" t="s">
        <v>7728</v>
      </c>
      <c r="D10558" s="774" t="s">
        <v>7723</v>
      </c>
      <c r="E10558" s="717">
        <v>170.79</v>
      </c>
    </row>
    <row r="10559" spans="1:5">
      <c r="A10559" s="774">
        <v>3533</v>
      </c>
      <c r="B10559" s="774" t="s">
        <v>10301</v>
      </c>
      <c r="C10559" s="774" t="s">
        <v>7728</v>
      </c>
      <c r="D10559" s="774" t="s">
        <v>7723</v>
      </c>
      <c r="E10559" s="717">
        <v>2.4</v>
      </c>
    </row>
    <row r="10560" spans="1:5">
      <c r="A10560" s="774">
        <v>3538</v>
      </c>
      <c r="B10560" s="774" t="s">
        <v>10302</v>
      </c>
      <c r="C10560" s="774" t="s">
        <v>7728</v>
      </c>
      <c r="D10560" s="774" t="s">
        <v>7723</v>
      </c>
      <c r="E10560" s="717">
        <v>4.1399999999999997</v>
      </c>
    </row>
    <row r="10561" spans="1:5">
      <c r="A10561" s="774">
        <v>3497</v>
      </c>
      <c r="B10561" s="774" t="s">
        <v>10303</v>
      </c>
      <c r="C10561" s="774" t="s">
        <v>7728</v>
      </c>
      <c r="D10561" s="774" t="s">
        <v>7723</v>
      </c>
      <c r="E10561" s="717">
        <v>15.46</v>
      </c>
    </row>
    <row r="10562" spans="1:5">
      <c r="A10562" s="774">
        <v>3498</v>
      </c>
      <c r="B10562" s="774" t="s">
        <v>10304</v>
      </c>
      <c r="C10562" s="774" t="s">
        <v>7728</v>
      </c>
      <c r="D10562" s="774" t="s">
        <v>7723</v>
      </c>
      <c r="E10562" s="717">
        <v>4.91</v>
      </c>
    </row>
    <row r="10563" spans="1:5">
      <c r="A10563" s="774">
        <v>3496</v>
      </c>
      <c r="B10563" s="774" t="s">
        <v>10305</v>
      </c>
      <c r="C10563" s="774" t="s">
        <v>7728</v>
      </c>
      <c r="D10563" s="774" t="s">
        <v>7723</v>
      </c>
      <c r="E10563" s="717">
        <v>3.96</v>
      </c>
    </row>
    <row r="10564" spans="1:5">
      <c r="A10564" s="774">
        <v>38429</v>
      </c>
      <c r="B10564" s="774" t="s">
        <v>10306</v>
      </c>
      <c r="C10564" s="774" t="s">
        <v>7728</v>
      </c>
      <c r="D10564" s="774" t="s">
        <v>7723</v>
      </c>
      <c r="E10564" s="717">
        <v>9.35</v>
      </c>
    </row>
    <row r="10565" spans="1:5">
      <c r="A10565" s="774">
        <v>38431</v>
      </c>
      <c r="B10565" s="774" t="s">
        <v>10307</v>
      </c>
      <c r="C10565" s="774" t="s">
        <v>7728</v>
      </c>
      <c r="D10565" s="774" t="s">
        <v>7723</v>
      </c>
      <c r="E10565" s="717">
        <v>14.82</v>
      </c>
    </row>
    <row r="10566" spans="1:5">
      <c r="A10566" s="774">
        <v>38430</v>
      </c>
      <c r="B10566" s="774" t="s">
        <v>10308</v>
      </c>
      <c r="C10566" s="774" t="s">
        <v>7728</v>
      </c>
      <c r="D10566" s="774" t="s">
        <v>7723</v>
      </c>
      <c r="E10566" s="717">
        <v>18.940000000000001</v>
      </c>
    </row>
    <row r="10567" spans="1:5">
      <c r="A10567" s="774">
        <v>36348</v>
      </c>
      <c r="B10567" s="774" t="s">
        <v>10309</v>
      </c>
      <c r="C10567" s="774" t="s">
        <v>7728</v>
      </c>
      <c r="D10567" s="774" t="s">
        <v>7737</v>
      </c>
      <c r="E10567" s="717">
        <v>1.46</v>
      </c>
    </row>
    <row r="10568" spans="1:5">
      <c r="A10568" s="774">
        <v>36349</v>
      </c>
      <c r="B10568" s="774" t="s">
        <v>10310</v>
      </c>
      <c r="C10568" s="774" t="s">
        <v>7728</v>
      </c>
      <c r="D10568" s="774" t="s">
        <v>7737</v>
      </c>
      <c r="E10568" s="717">
        <v>2.19</v>
      </c>
    </row>
    <row r="10569" spans="1:5">
      <c r="A10569" s="774">
        <v>38433</v>
      </c>
      <c r="B10569" s="774" t="s">
        <v>10311</v>
      </c>
      <c r="C10569" s="774" t="s">
        <v>7728</v>
      </c>
      <c r="D10569" s="774" t="s">
        <v>7737</v>
      </c>
      <c r="E10569" s="717">
        <v>4.05</v>
      </c>
    </row>
    <row r="10570" spans="1:5">
      <c r="A10570" s="774">
        <v>38440</v>
      </c>
      <c r="B10570" s="774" t="s">
        <v>10312</v>
      </c>
      <c r="C10570" s="774" t="s">
        <v>7728</v>
      </c>
      <c r="D10570" s="774" t="s">
        <v>7737</v>
      </c>
      <c r="E10570" s="717">
        <v>139.91999999999999</v>
      </c>
    </row>
    <row r="10571" spans="1:5">
      <c r="A10571" s="774">
        <v>36359</v>
      </c>
      <c r="B10571" s="774" t="s">
        <v>10313</v>
      </c>
      <c r="C10571" s="774" t="s">
        <v>7728</v>
      </c>
      <c r="D10571" s="774" t="s">
        <v>7737</v>
      </c>
      <c r="E10571" s="717">
        <v>1.74</v>
      </c>
    </row>
    <row r="10572" spans="1:5">
      <c r="A10572" s="774">
        <v>36360</v>
      </c>
      <c r="B10572" s="774" t="s">
        <v>10314</v>
      </c>
      <c r="C10572" s="774" t="s">
        <v>7728</v>
      </c>
      <c r="D10572" s="774" t="s">
        <v>7737</v>
      </c>
      <c r="E10572" s="717">
        <v>2.68</v>
      </c>
    </row>
    <row r="10573" spans="1:5">
      <c r="A10573" s="774">
        <v>38434</v>
      </c>
      <c r="B10573" s="774" t="s">
        <v>10315</v>
      </c>
      <c r="C10573" s="774" t="s">
        <v>7728</v>
      </c>
      <c r="D10573" s="774" t="s">
        <v>7737</v>
      </c>
      <c r="E10573" s="717">
        <v>4.1100000000000003</v>
      </c>
    </row>
    <row r="10574" spans="1:5">
      <c r="A10574" s="774">
        <v>38435</v>
      </c>
      <c r="B10574" s="774" t="s">
        <v>10316</v>
      </c>
      <c r="C10574" s="774" t="s">
        <v>7728</v>
      </c>
      <c r="D10574" s="774" t="s">
        <v>7737</v>
      </c>
      <c r="E10574" s="717">
        <v>7.8</v>
      </c>
    </row>
    <row r="10575" spans="1:5">
      <c r="A10575" s="774">
        <v>38436</v>
      </c>
      <c r="B10575" s="774" t="s">
        <v>10317</v>
      </c>
      <c r="C10575" s="774" t="s">
        <v>7728</v>
      </c>
      <c r="D10575" s="774" t="s">
        <v>7737</v>
      </c>
      <c r="E10575" s="717">
        <v>16.13</v>
      </c>
    </row>
    <row r="10576" spans="1:5">
      <c r="A10576" s="774">
        <v>38437</v>
      </c>
      <c r="B10576" s="774" t="s">
        <v>10318</v>
      </c>
      <c r="C10576" s="774" t="s">
        <v>7728</v>
      </c>
      <c r="D10576" s="774" t="s">
        <v>7737</v>
      </c>
      <c r="E10576" s="717">
        <v>24.22</v>
      </c>
    </row>
    <row r="10577" spans="1:5">
      <c r="A10577" s="774">
        <v>38438</v>
      </c>
      <c r="B10577" s="774" t="s">
        <v>10319</v>
      </c>
      <c r="C10577" s="774" t="s">
        <v>7728</v>
      </c>
      <c r="D10577" s="774" t="s">
        <v>7737</v>
      </c>
      <c r="E10577" s="717">
        <v>61.21</v>
      </c>
    </row>
    <row r="10578" spans="1:5">
      <c r="A10578" s="774">
        <v>38439</v>
      </c>
      <c r="B10578" s="774" t="s">
        <v>10320</v>
      </c>
      <c r="C10578" s="774" t="s">
        <v>7728</v>
      </c>
      <c r="D10578" s="774" t="s">
        <v>7737</v>
      </c>
      <c r="E10578" s="717">
        <v>93.29</v>
      </c>
    </row>
    <row r="10579" spans="1:5">
      <c r="A10579" s="774">
        <v>10836</v>
      </c>
      <c r="B10579" s="774" t="s">
        <v>10321</v>
      </c>
      <c r="C10579" s="774" t="s">
        <v>7728</v>
      </c>
      <c r="D10579" s="774" t="s">
        <v>7723</v>
      </c>
      <c r="E10579" s="717">
        <v>18.28</v>
      </c>
    </row>
    <row r="10580" spans="1:5">
      <c r="A10580" s="774">
        <v>20128</v>
      </c>
      <c r="B10580" s="774" t="s">
        <v>10322</v>
      </c>
      <c r="C10580" s="774" t="s">
        <v>7728</v>
      </c>
      <c r="D10580" s="774" t="s">
        <v>7723</v>
      </c>
      <c r="E10580" s="717">
        <v>53.57</v>
      </c>
    </row>
    <row r="10581" spans="1:5">
      <c r="A10581" s="774">
        <v>20131</v>
      </c>
      <c r="B10581" s="774" t="s">
        <v>10323</v>
      </c>
      <c r="C10581" s="774" t="s">
        <v>7728</v>
      </c>
      <c r="D10581" s="774" t="s">
        <v>7723</v>
      </c>
      <c r="E10581" s="717">
        <v>48.9</v>
      </c>
    </row>
    <row r="10582" spans="1:5">
      <c r="A10582" s="774">
        <v>3521</v>
      </c>
      <c r="B10582" s="774" t="s">
        <v>10324</v>
      </c>
      <c r="C10582" s="774" t="s">
        <v>7728</v>
      </c>
      <c r="D10582" s="774" t="s">
        <v>7723</v>
      </c>
      <c r="E10582" s="717">
        <v>2.08</v>
      </c>
    </row>
    <row r="10583" spans="1:5">
      <c r="A10583" s="774">
        <v>3531</v>
      </c>
      <c r="B10583" s="774" t="s">
        <v>10325</v>
      </c>
      <c r="C10583" s="774" t="s">
        <v>7728</v>
      </c>
      <c r="D10583" s="774" t="s">
        <v>7723</v>
      </c>
      <c r="E10583" s="717">
        <v>2.36</v>
      </c>
    </row>
    <row r="10584" spans="1:5">
      <c r="A10584" s="774">
        <v>3522</v>
      </c>
      <c r="B10584" s="774" t="s">
        <v>10326</v>
      </c>
      <c r="C10584" s="774" t="s">
        <v>7728</v>
      </c>
      <c r="D10584" s="774" t="s">
        <v>7723</v>
      </c>
      <c r="E10584" s="717">
        <v>3.51</v>
      </c>
    </row>
    <row r="10585" spans="1:5">
      <c r="A10585" s="774">
        <v>3527</v>
      </c>
      <c r="B10585" s="774" t="s">
        <v>10327</v>
      </c>
      <c r="C10585" s="774" t="s">
        <v>7728</v>
      </c>
      <c r="D10585" s="774" t="s">
        <v>7723</v>
      </c>
      <c r="E10585" s="717">
        <v>12.07</v>
      </c>
    </row>
    <row r="10586" spans="1:5">
      <c r="A10586" s="774">
        <v>10835</v>
      </c>
      <c r="B10586" s="774" t="s">
        <v>10328</v>
      </c>
      <c r="C10586" s="774" t="s">
        <v>7728</v>
      </c>
      <c r="D10586" s="774" t="s">
        <v>7723</v>
      </c>
      <c r="E10586" s="717">
        <v>3.82</v>
      </c>
    </row>
    <row r="10587" spans="1:5">
      <c r="A10587" s="774">
        <v>3475</v>
      </c>
      <c r="B10587" s="774" t="s">
        <v>10329</v>
      </c>
      <c r="C10587" s="774" t="s">
        <v>7728</v>
      </c>
      <c r="D10587" s="774" t="s">
        <v>7723</v>
      </c>
      <c r="E10587" s="717">
        <v>4.05</v>
      </c>
    </row>
    <row r="10588" spans="1:5">
      <c r="A10588" s="774">
        <v>3485</v>
      </c>
      <c r="B10588" s="774" t="s">
        <v>10330</v>
      </c>
      <c r="C10588" s="774" t="s">
        <v>7728</v>
      </c>
      <c r="D10588" s="774" t="s">
        <v>7723</v>
      </c>
      <c r="E10588" s="717">
        <v>12.95</v>
      </c>
    </row>
    <row r="10589" spans="1:5">
      <c r="A10589" s="774">
        <v>3534</v>
      </c>
      <c r="B10589" s="774" t="s">
        <v>10331</v>
      </c>
      <c r="C10589" s="774" t="s">
        <v>7728</v>
      </c>
      <c r="D10589" s="774" t="s">
        <v>7723</v>
      </c>
      <c r="E10589" s="717">
        <v>5.12</v>
      </c>
    </row>
    <row r="10590" spans="1:5">
      <c r="A10590" s="774">
        <v>3543</v>
      </c>
      <c r="B10590" s="774" t="s">
        <v>10332</v>
      </c>
      <c r="C10590" s="774" t="s">
        <v>7728</v>
      </c>
      <c r="D10590" s="774" t="s">
        <v>7723</v>
      </c>
      <c r="E10590" s="717">
        <v>2.57</v>
      </c>
    </row>
    <row r="10591" spans="1:5">
      <c r="A10591" s="774">
        <v>3482</v>
      </c>
      <c r="B10591" s="774" t="s">
        <v>10333</v>
      </c>
      <c r="C10591" s="774" t="s">
        <v>7728</v>
      </c>
      <c r="D10591" s="774" t="s">
        <v>7723</v>
      </c>
      <c r="E10591" s="717">
        <v>6.51</v>
      </c>
    </row>
    <row r="10592" spans="1:5">
      <c r="A10592" s="774">
        <v>3505</v>
      </c>
      <c r="B10592" s="774" t="s">
        <v>10334</v>
      </c>
      <c r="C10592" s="774" t="s">
        <v>7728</v>
      </c>
      <c r="D10592" s="774" t="s">
        <v>7723</v>
      </c>
      <c r="E10592" s="717">
        <v>3.69</v>
      </c>
    </row>
    <row r="10593" spans="1:5">
      <c r="A10593" s="774">
        <v>3516</v>
      </c>
      <c r="B10593" s="774" t="s">
        <v>10335</v>
      </c>
      <c r="C10593" s="774" t="s">
        <v>7728</v>
      </c>
      <c r="D10593" s="774" t="s">
        <v>7723</v>
      </c>
      <c r="E10593" s="717">
        <v>1</v>
      </c>
    </row>
    <row r="10594" spans="1:5">
      <c r="A10594" s="774">
        <v>3517</v>
      </c>
      <c r="B10594" s="774" t="s">
        <v>10336</v>
      </c>
      <c r="C10594" s="774" t="s">
        <v>7728</v>
      </c>
      <c r="D10594" s="774" t="s">
        <v>7723</v>
      </c>
      <c r="E10594" s="717">
        <v>3.49</v>
      </c>
    </row>
    <row r="10595" spans="1:5">
      <c r="A10595" s="774">
        <v>3515</v>
      </c>
      <c r="B10595" s="774" t="s">
        <v>10337</v>
      </c>
      <c r="C10595" s="774" t="s">
        <v>7728</v>
      </c>
      <c r="D10595" s="774" t="s">
        <v>7723</v>
      </c>
      <c r="E10595" s="717">
        <v>5.98</v>
      </c>
    </row>
    <row r="10596" spans="1:5">
      <c r="A10596" s="774">
        <v>20147</v>
      </c>
      <c r="B10596" s="774" t="s">
        <v>10338</v>
      </c>
      <c r="C10596" s="774" t="s">
        <v>7728</v>
      </c>
      <c r="D10596" s="774" t="s">
        <v>7723</v>
      </c>
      <c r="E10596" s="717">
        <v>6.44</v>
      </c>
    </row>
    <row r="10597" spans="1:5">
      <c r="A10597" s="774">
        <v>3524</v>
      </c>
      <c r="B10597" s="774" t="s">
        <v>10339</v>
      </c>
      <c r="C10597" s="774" t="s">
        <v>7728</v>
      </c>
      <c r="D10597" s="774" t="s">
        <v>7723</v>
      </c>
      <c r="E10597" s="717">
        <v>7.63</v>
      </c>
    </row>
    <row r="10598" spans="1:5">
      <c r="A10598" s="774">
        <v>3532</v>
      </c>
      <c r="B10598" s="774" t="s">
        <v>10340</v>
      </c>
      <c r="C10598" s="774" t="s">
        <v>7728</v>
      </c>
      <c r="D10598" s="774" t="s">
        <v>7723</v>
      </c>
      <c r="E10598" s="717">
        <v>13.96</v>
      </c>
    </row>
    <row r="10599" spans="1:5">
      <c r="A10599" s="774">
        <v>3528</v>
      </c>
      <c r="B10599" s="774" t="s">
        <v>10341</v>
      </c>
      <c r="C10599" s="774" t="s">
        <v>7728</v>
      </c>
      <c r="D10599" s="774" t="s">
        <v>7723</v>
      </c>
      <c r="E10599" s="717">
        <v>7.88</v>
      </c>
    </row>
    <row r="10600" spans="1:5">
      <c r="A10600" s="774">
        <v>37952</v>
      </c>
      <c r="B10600" s="774" t="s">
        <v>10342</v>
      </c>
      <c r="C10600" s="774" t="s">
        <v>7728</v>
      </c>
      <c r="D10600" s="774" t="s">
        <v>7723</v>
      </c>
      <c r="E10600" s="717">
        <v>56.17</v>
      </c>
    </row>
    <row r="10601" spans="1:5">
      <c r="A10601" s="774">
        <v>37951</v>
      </c>
      <c r="B10601" s="774" t="s">
        <v>10343</v>
      </c>
      <c r="C10601" s="774" t="s">
        <v>7728</v>
      </c>
      <c r="D10601" s="774" t="s">
        <v>7723</v>
      </c>
      <c r="E10601" s="717">
        <v>2.04</v>
      </c>
    </row>
    <row r="10602" spans="1:5">
      <c r="A10602" s="774">
        <v>3518</v>
      </c>
      <c r="B10602" s="774" t="s">
        <v>10344</v>
      </c>
      <c r="C10602" s="774" t="s">
        <v>7728</v>
      </c>
      <c r="D10602" s="774" t="s">
        <v>7723</v>
      </c>
      <c r="E10602" s="717">
        <v>2.99</v>
      </c>
    </row>
    <row r="10603" spans="1:5">
      <c r="A10603" s="774">
        <v>3519</v>
      </c>
      <c r="B10603" s="774" t="s">
        <v>10345</v>
      </c>
      <c r="C10603" s="774" t="s">
        <v>7728</v>
      </c>
      <c r="D10603" s="774" t="s">
        <v>7723</v>
      </c>
      <c r="E10603" s="717">
        <v>7.08</v>
      </c>
    </row>
    <row r="10604" spans="1:5">
      <c r="A10604" s="774">
        <v>3520</v>
      </c>
      <c r="B10604" s="774" t="s">
        <v>10346</v>
      </c>
      <c r="C10604" s="774" t="s">
        <v>7728</v>
      </c>
      <c r="D10604" s="774" t="s">
        <v>7723</v>
      </c>
      <c r="E10604" s="717">
        <v>7.93</v>
      </c>
    </row>
    <row r="10605" spans="1:5">
      <c r="A10605" s="774">
        <v>37950</v>
      </c>
      <c r="B10605" s="774" t="s">
        <v>10347</v>
      </c>
      <c r="C10605" s="774" t="s">
        <v>7728</v>
      </c>
      <c r="D10605" s="774" t="s">
        <v>7723</v>
      </c>
      <c r="E10605" s="717">
        <v>48.9</v>
      </c>
    </row>
    <row r="10606" spans="1:5">
      <c r="A10606" s="774">
        <v>37949</v>
      </c>
      <c r="B10606" s="774" t="s">
        <v>10348</v>
      </c>
      <c r="C10606" s="774" t="s">
        <v>7728</v>
      </c>
      <c r="D10606" s="774" t="s">
        <v>7723</v>
      </c>
      <c r="E10606" s="717">
        <v>1.79</v>
      </c>
    </row>
    <row r="10607" spans="1:5">
      <c r="A10607" s="774">
        <v>3526</v>
      </c>
      <c r="B10607" s="774" t="s">
        <v>10349</v>
      </c>
      <c r="C10607" s="774" t="s">
        <v>7728</v>
      </c>
      <c r="D10607" s="774" t="s">
        <v>7723</v>
      </c>
      <c r="E10607" s="717">
        <v>2.4</v>
      </c>
    </row>
    <row r="10608" spans="1:5">
      <c r="A10608" s="774">
        <v>3509</v>
      </c>
      <c r="B10608" s="774" t="s">
        <v>10350</v>
      </c>
      <c r="C10608" s="774" t="s">
        <v>7728</v>
      </c>
      <c r="D10608" s="774" t="s">
        <v>7723</v>
      </c>
      <c r="E10608" s="717">
        <v>6.24</v>
      </c>
    </row>
    <row r="10609" spans="1:5">
      <c r="A10609" s="774">
        <v>3530</v>
      </c>
      <c r="B10609" s="774" t="s">
        <v>10351</v>
      </c>
      <c r="C10609" s="774" t="s">
        <v>7728</v>
      </c>
      <c r="D10609" s="774" t="s">
        <v>7723</v>
      </c>
      <c r="E10609" s="717">
        <v>240.42</v>
      </c>
    </row>
    <row r="10610" spans="1:5">
      <c r="A10610" s="774">
        <v>3542</v>
      </c>
      <c r="B10610" s="774" t="s">
        <v>10352</v>
      </c>
      <c r="C10610" s="774" t="s">
        <v>7728</v>
      </c>
      <c r="D10610" s="774" t="s">
        <v>7723</v>
      </c>
      <c r="E10610" s="717">
        <v>0.56000000000000005</v>
      </c>
    </row>
    <row r="10611" spans="1:5">
      <c r="A10611" s="774">
        <v>3529</v>
      </c>
      <c r="B10611" s="774" t="s">
        <v>10353</v>
      </c>
      <c r="C10611" s="774" t="s">
        <v>7728</v>
      </c>
      <c r="D10611" s="774" t="s">
        <v>7723</v>
      </c>
      <c r="E10611" s="717">
        <v>0.77</v>
      </c>
    </row>
    <row r="10612" spans="1:5">
      <c r="A10612" s="774">
        <v>3536</v>
      </c>
      <c r="B10612" s="774" t="s">
        <v>10354</v>
      </c>
      <c r="C10612" s="774" t="s">
        <v>7728</v>
      </c>
      <c r="D10612" s="774" t="s">
        <v>7723</v>
      </c>
      <c r="E10612" s="717">
        <v>2.2999999999999998</v>
      </c>
    </row>
    <row r="10613" spans="1:5">
      <c r="A10613" s="774">
        <v>3535</v>
      </c>
      <c r="B10613" s="774" t="s">
        <v>10355</v>
      </c>
      <c r="C10613" s="774" t="s">
        <v>7728</v>
      </c>
      <c r="D10613" s="774" t="s">
        <v>7723</v>
      </c>
      <c r="E10613" s="717">
        <v>5.46</v>
      </c>
    </row>
    <row r="10614" spans="1:5">
      <c r="A10614" s="774">
        <v>3540</v>
      </c>
      <c r="B10614" s="774" t="s">
        <v>10356</v>
      </c>
      <c r="C10614" s="774" t="s">
        <v>7728</v>
      </c>
      <c r="D10614" s="774" t="s">
        <v>7723</v>
      </c>
      <c r="E10614" s="717">
        <v>5.91</v>
      </c>
    </row>
    <row r="10615" spans="1:5">
      <c r="A10615" s="774">
        <v>3539</v>
      </c>
      <c r="B10615" s="774" t="s">
        <v>10357</v>
      </c>
      <c r="C10615" s="774" t="s">
        <v>7728</v>
      </c>
      <c r="D10615" s="774" t="s">
        <v>7723</v>
      </c>
      <c r="E10615" s="717">
        <v>25.64</v>
      </c>
    </row>
    <row r="10616" spans="1:5">
      <c r="A10616" s="774">
        <v>3513</v>
      </c>
      <c r="B10616" s="774" t="s">
        <v>10358</v>
      </c>
      <c r="C10616" s="774" t="s">
        <v>7728</v>
      </c>
      <c r="D10616" s="774" t="s">
        <v>7723</v>
      </c>
      <c r="E10616" s="717">
        <v>113.97</v>
      </c>
    </row>
    <row r="10617" spans="1:5">
      <c r="A10617" s="774">
        <v>3492</v>
      </c>
      <c r="B10617" s="774" t="s">
        <v>10359</v>
      </c>
      <c r="C10617" s="774" t="s">
        <v>7728</v>
      </c>
      <c r="D10617" s="774" t="s">
        <v>7723</v>
      </c>
      <c r="E10617" s="717">
        <v>21.94</v>
      </c>
    </row>
    <row r="10618" spans="1:5">
      <c r="A10618" s="774">
        <v>3491</v>
      </c>
      <c r="B10618" s="774" t="s">
        <v>10360</v>
      </c>
      <c r="C10618" s="774" t="s">
        <v>7728</v>
      </c>
      <c r="D10618" s="774" t="s">
        <v>7723</v>
      </c>
      <c r="E10618" s="717">
        <v>12.51</v>
      </c>
    </row>
    <row r="10619" spans="1:5">
      <c r="A10619" s="774">
        <v>3493</v>
      </c>
      <c r="B10619" s="774" t="s">
        <v>10361</v>
      </c>
      <c r="C10619" s="774" t="s">
        <v>7728</v>
      </c>
      <c r="D10619" s="774" t="s">
        <v>7723</v>
      </c>
      <c r="E10619" s="717">
        <v>29.99</v>
      </c>
    </row>
    <row r="10620" spans="1:5">
      <c r="A10620" s="774">
        <v>12628</v>
      </c>
      <c r="B10620" s="774" t="s">
        <v>10362</v>
      </c>
      <c r="C10620" s="774" t="s">
        <v>7728</v>
      </c>
      <c r="D10620" s="774" t="s">
        <v>7737</v>
      </c>
      <c r="E10620" s="717">
        <v>6.01</v>
      </c>
    </row>
    <row r="10621" spans="1:5">
      <c r="A10621" s="774">
        <v>12629</v>
      </c>
      <c r="B10621" s="774" t="s">
        <v>10363</v>
      </c>
      <c r="C10621" s="774" t="s">
        <v>7728</v>
      </c>
      <c r="D10621" s="774" t="s">
        <v>7737</v>
      </c>
      <c r="E10621" s="717">
        <v>6.52</v>
      </c>
    </row>
    <row r="10622" spans="1:5">
      <c r="A10622" s="774">
        <v>3481</v>
      </c>
      <c r="B10622" s="774" t="s">
        <v>10364</v>
      </c>
      <c r="C10622" s="774" t="s">
        <v>7728</v>
      </c>
      <c r="D10622" s="774" t="s">
        <v>7723</v>
      </c>
      <c r="E10622" s="717">
        <v>15.19</v>
      </c>
    </row>
    <row r="10623" spans="1:5">
      <c r="A10623" s="774">
        <v>3510</v>
      </c>
      <c r="B10623" s="774" t="s">
        <v>10365</v>
      </c>
      <c r="C10623" s="774" t="s">
        <v>7728</v>
      </c>
      <c r="D10623" s="774" t="s">
        <v>7723</v>
      </c>
      <c r="E10623" s="717">
        <v>14.2</v>
      </c>
    </row>
    <row r="10624" spans="1:5">
      <c r="A10624" s="774">
        <v>3508</v>
      </c>
      <c r="B10624" s="774" t="s">
        <v>10366</v>
      </c>
      <c r="C10624" s="774" t="s">
        <v>7728</v>
      </c>
      <c r="D10624" s="774" t="s">
        <v>7723</v>
      </c>
      <c r="E10624" s="717">
        <v>37.119999999999997</v>
      </c>
    </row>
    <row r="10625" spans="1:5">
      <c r="A10625" s="774">
        <v>38939</v>
      </c>
      <c r="B10625" s="774" t="s">
        <v>10367</v>
      </c>
      <c r="C10625" s="774" t="s">
        <v>7728</v>
      </c>
      <c r="D10625" s="774" t="s">
        <v>7737</v>
      </c>
      <c r="E10625" s="717">
        <v>16.3</v>
      </c>
    </row>
    <row r="10626" spans="1:5">
      <c r="A10626" s="774">
        <v>38940</v>
      </c>
      <c r="B10626" s="774" t="s">
        <v>10368</v>
      </c>
      <c r="C10626" s="774" t="s">
        <v>7728</v>
      </c>
      <c r="D10626" s="774" t="s">
        <v>7737</v>
      </c>
      <c r="E10626" s="717">
        <v>24.89</v>
      </c>
    </row>
    <row r="10627" spans="1:5">
      <c r="A10627" s="774">
        <v>38941</v>
      </c>
      <c r="B10627" s="774" t="s">
        <v>10369</v>
      </c>
      <c r="C10627" s="774" t="s">
        <v>7728</v>
      </c>
      <c r="D10627" s="774" t="s">
        <v>7737</v>
      </c>
      <c r="E10627" s="717">
        <v>29.4</v>
      </c>
    </row>
    <row r="10628" spans="1:5">
      <c r="A10628" s="774">
        <v>38942</v>
      </c>
      <c r="B10628" s="774" t="s">
        <v>10370</v>
      </c>
      <c r="C10628" s="774" t="s">
        <v>7728</v>
      </c>
      <c r="D10628" s="774" t="s">
        <v>7737</v>
      </c>
      <c r="E10628" s="717">
        <v>32.94</v>
      </c>
    </row>
    <row r="10629" spans="1:5">
      <c r="A10629" s="774">
        <v>38987</v>
      </c>
      <c r="B10629" s="774" t="s">
        <v>10371</v>
      </c>
      <c r="C10629" s="774" t="s">
        <v>7728</v>
      </c>
      <c r="D10629" s="774" t="s">
        <v>7737</v>
      </c>
      <c r="E10629" s="717">
        <v>7.26</v>
      </c>
    </row>
    <row r="10630" spans="1:5">
      <c r="A10630" s="774">
        <v>38988</v>
      </c>
      <c r="B10630" s="774" t="s">
        <v>10372</v>
      </c>
      <c r="C10630" s="774" t="s">
        <v>7728</v>
      </c>
      <c r="D10630" s="774" t="s">
        <v>7737</v>
      </c>
      <c r="E10630" s="717">
        <v>16.87</v>
      </c>
    </row>
    <row r="10631" spans="1:5">
      <c r="A10631" s="774">
        <v>38989</v>
      </c>
      <c r="B10631" s="774" t="s">
        <v>10373</v>
      </c>
      <c r="C10631" s="774" t="s">
        <v>7728</v>
      </c>
      <c r="D10631" s="774" t="s">
        <v>7737</v>
      </c>
      <c r="E10631" s="717">
        <v>22.41</v>
      </c>
    </row>
    <row r="10632" spans="1:5">
      <c r="A10632" s="774">
        <v>38990</v>
      </c>
      <c r="B10632" s="774" t="s">
        <v>10374</v>
      </c>
      <c r="C10632" s="774" t="s">
        <v>7728</v>
      </c>
      <c r="D10632" s="774" t="s">
        <v>7737</v>
      </c>
      <c r="E10632" s="717">
        <v>59.08</v>
      </c>
    </row>
    <row r="10633" spans="1:5">
      <c r="A10633" s="774">
        <v>38991</v>
      </c>
      <c r="B10633" s="774" t="s">
        <v>10375</v>
      </c>
      <c r="C10633" s="774" t="s">
        <v>7728</v>
      </c>
      <c r="D10633" s="774" t="s">
        <v>7737</v>
      </c>
      <c r="E10633" s="717">
        <v>119.38</v>
      </c>
    </row>
    <row r="10634" spans="1:5">
      <c r="A10634" s="774">
        <v>38913</v>
      </c>
      <c r="B10634" s="774" t="s">
        <v>10376</v>
      </c>
      <c r="C10634" s="774" t="s">
        <v>7728</v>
      </c>
      <c r="D10634" s="774" t="s">
        <v>7737</v>
      </c>
      <c r="E10634" s="717">
        <v>15.13</v>
      </c>
    </row>
    <row r="10635" spans="1:5">
      <c r="A10635" s="774">
        <v>38914</v>
      </c>
      <c r="B10635" s="774" t="s">
        <v>10377</v>
      </c>
      <c r="C10635" s="774" t="s">
        <v>7728</v>
      </c>
      <c r="D10635" s="774" t="s">
        <v>7737</v>
      </c>
      <c r="E10635" s="717">
        <v>17.55</v>
      </c>
    </row>
    <row r="10636" spans="1:5">
      <c r="A10636" s="774">
        <v>38915</v>
      </c>
      <c r="B10636" s="774" t="s">
        <v>10378</v>
      </c>
      <c r="C10636" s="774" t="s">
        <v>7728</v>
      </c>
      <c r="D10636" s="774" t="s">
        <v>7737</v>
      </c>
      <c r="E10636" s="717">
        <v>30.47</v>
      </c>
    </row>
    <row r="10637" spans="1:5">
      <c r="A10637" s="774">
        <v>38916</v>
      </c>
      <c r="B10637" s="774" t="s">
        <v>10379</v>
      </c>
      <c r="C10637" s="774" t="s">
        <v>7728</v>
      </c>
      <c r="D10637" s="774" t="s">
        <v>7737</v>
      </c>
      <c r="E10637" s="717">
        <v>40.200000000000003</v>
      </c>
    </row>
    <row r="10638" spans="1:5">
      <c r="A10638" s="774">
        <v>39300</v>
      </c>
      <c r="B10638" s="774" t="s">
        <v>10380</v>
      </c>
      <c r="C10638" s="774" t="s">
        <v>7728</v>
      </c>
      <c r="D10638" s="774" t="s">
        <v>7737</v>
      </c>
      <c r="E10638" s="717">
        <v>13.67</v>
      </c>
    </row>
    <row r="10639" spans="1:5">
      <c r="A10639" s="774">
        <v>39301</v>
      </c>
      <c r="B10639" s="774" t="s">
        <v>10381</v>
      </c>
      <c r="C10639" s="774" t="s">
        <v>7728</v>
      </c>
      <c r="D10639" s="774" t="s">
        <v>7737</v>
      </c>
      <c r="E10639" s="717">
        <v>18.96</v>
      </c>
    </row>
    <row r="10640" spans="1:5">
      <c r="A10640" s="774">
        <v>39302</v>
      </c>
      <c r="B10640" s="774" t="s">
        <v>10382</v>
      </c>
      <c r="C10640" s="774" t="s">
        <v>7728</v>
      </c>
      <c r="D10640" s="774" t="s">
        <v>7737</v>
      </c>
      <c r="E10640" s="717">
        <v>23.83</v>
      </c>
    </row>
    <row r="10641" spans="1:5">
      <c r="A10641" s="774">
        <v>39303</v>
      </c>
      <c r="B10641" s="774" t="s">
        <v>10383</v>
      </c>
      <c r="C10641" s="774" t="s">
        <v>7728</v>
      </c>
      <c r="D10641" s="774" t="s">
        <v>7737</v>
      </c>
      <c r="E10641" s="717">
        <v>41.89</v>
      </c>
    </row>
    <row r="10642" spans="1:5">
      <c r="A10642" s="774">
        <v>38923</v>
      </c>
      <c r="B10642" s="774" t="s">
        <v>10384</v>
      </c>
      <c r="C10642" s="774" t="s">
        <v>7728</v>
      </c>
      <c r="D10642" s="774" t="s">
        <v>7737</v>
      </c>
      <c r="E10642" s="717">
        <v>13.34</v>
      </c>
    </row>
    <row r="10643" spans="1:5">
      <c r="A10643" s="774">
        <v>38925</v>
      </c>
      <c r="B10643" s="774" t="s">
        <v>10385</v>
      </c>
      <c r="C10643" s="774" t="s">
        <v>7728</v>
      </c>
      <c r="D10643" s="774" t="s">
        <v>7737</v>
      </c>
      <c r="E10643" s="717">
        <v>14.34</v>
      </c>
    </row>
    <row r="10644" spans="1:5">
      <c r="A10644" s="774">
        <v>38926</v>
      </c>
      <c r="B10644" s="774" t="s">
        <v>10386</v>
      </c>
      <c r="C10644" s="774" t="s">
        <v>7728</v>
      </c>
      <c r="D10644" s="774" t="s">
        <v>7737</v>
      </c>
      <c r="E10644" s="717">
        <v>20.48</v>
      </c>
    </row>
    <row r="10645" spans="1:5">
      <c r="A10645" s="774">
        <v>38927</v>
      </c>
      <c r="B10645" s="774" t="s">
        <v>10387</v>
      </c>
      <c r="C10645" s="774" t="s">
        <v>7728</v>
      </c>
      <c r="D10645" s="774" t="s">
        <v>7737</v>
      </c>
      <c r="E10645" s="717">
        <v>21.91</v>
      </c>
    </row>
    <row r="10646" spans="1:5">
      <c r="A10646" s="774">
        <v>39304</v>
      </c>
      <c r="B10646" s="774" t="s">
        <v>10388</v>
      </c>
      <c r="C10646" s="774" t="s">
        <v>7728</v>
      </c>
      <c r="D10646" s="774" t="s">
        <v>7737</v>
      </c>
      <c r="E10646" s="717">
        <v>16.88</v>
      </c>
    </row>
    <row r="10647" spans="1:5">
      <c r="A10647" s="774">
        <v>38924</v>
      </c>
      <c r="B10647" s="774" t="s">
        <v>10389</v>
      </c>
      <c r="C10647" s="774" t="s">
        <v>7728</v>
      </c>
      <c r="D10647" s="774" t="s">
        <v>7737</v>
      </c>
      <c r="E10647" s="717">
        <v>24.05</v>
      </c>
    </row>
    <row r="10648" spans="1:5">
      <c r="A10648" s="774">
        <v>39305</v>
      </c>
      <c r="B10648" s="774" t="s">
        <v>10390</v>
      </c>
      <c r="C10648" s="774" t="s">
        <v>7728</v>
      </c>
      <c r="D10648" s="774" t="s">
        <v>7737</v>
      </c>
      <c r="E10648" s="717">
        <v>22.09</v>
      </c>
    </row>
    <row r="10649" spans="1:5">
      <c r="A10649" s="774">
        <v>39306</v>
      </c>
      <c r="B10649" s="774" t="s">
        <v>10391</v>
      </c>
      <c r="C10649" s="774" t="s">
        <v>7728</v>
      </c>
      <c r="D10649" s="774" t="s">
        <v>7737</v>
      </c>
      <c r="E10649" s="717">
        <v>27.64</v>
      </c>
    </row>
    <row r="10650" spans="1:5">
      <c r="A10650" s="774">
        <v>38928</v>
      </c>
      <c r="B10650" s="774" t="s">
        <v>10392</v>
      </c>
      <c r="C10650" s="774" t="s">
        <v>7728</v>
      </c>
      <c r="D10650" s="774" t="s">
        <v>7737</v>
      </c>
      <c r="E10650" s="717">
        <v>24.28</v>
      </c>
    </row>
    <row r="10651" spans="1:5">
      <c r="A10651" s="774">
        <v>38929</v>
      </c>
      <c r="B10651" s="774" t="s">
        <v>10393</v>
      </c>
      <c r="C10651" s="774" t="s">
        <v>7728</v>
      </c>
      <c r="D10651" s="774" t="s">
        <v>7737</v>
      </c>
      <c r="E10651" s="717">
        <v>43.05</v>
      </c>
    </row>
    <row r="10652" spans="1:5">
      <c r="A10652" s="774">
        <v>39307</v>
      </c>
      <c r="B10652" s="774" t="s">
        <v>10394</v>
      </c>
      <c r="C10652" s="774" t="s">
        <v>7728</v>
      </c>
      <c r="D10652" s="774" t="s">
        <v>7737</v>
      </c>
      <c r="E10652" s="717">
        <v>31.81</v>
      </c>
    </row>
    <row r="10653" spans="1:5">
      <c r="A10653" s="774">
        <v>38930</v>
      </c>
      <c r="B10653" s="774" t="s">
        <v>10395</v>
      </c>
      <c r="C10653" s="774" t="s">
        <v>7728</v>
      </c>
      <c r="D10653" s="774" t="s">
        <v>7737</v>
      </c>
      <c r="E10653" s="717">
        <v>54.08</v>
      </c>
    </row>
    <row r="10654" spans="1:5">
      <c r="A10654" s="774">
        <v>38931</v>
      </c>
      <c r="B10654" s="774" t="s">
        <v>10396</v>
      </c>
      <c r="C10654" s="774" t="s">
        <v>7728</v>
      </c>
      <c r="D10654" s="774" t="s">
        <v>7737</v>
      </c>
      <c r="E10654" s="717">
        <v>13.62</v>
      </c>
    </row>
    <row r="10655" spans="1:5">
      <c r="A10655" s="774">
        <v>38932</v>
      </c>
      <c r="B10655" s="774" t="s">
        <v>10397</v>
      </c>
      <c r="C10655" s="774" t="s">
        <v>7728</v>
      </c>
      <c r="D10655" s="774" t="s">
        <v>7737</v>
      </c>
      <c r="E10655" s="717">
        <v>13.76</v>
      </c>
    </row>
    <row r="10656" spans="1:5">
      <c r="A10656" s="774">
        <v>38934</v>
      </c>
      <c r="B10656" s="774" t="s">
        <v>10398</v>
      </c>
      <c r="C10656" s="774" t="s">
        <v>7728</v>
      </c>
      <c r="D10656" s="774" t="s">
        <v>7737</v>
      </c>
      <c r="E10656" s="717">
        <v>20.329999999999998</v>
      </c>
    </row>
    <row r="10657" spans="1:5">
      <c r="A10657" s="774">
        <v>38935</v>
      </c>
      <c r="B10657" s="774" t="s">
        <v>10399</v>
      </c>
      <c r="C10657" s="774" t="s">
        <v>7728</v>
      </c>
      <c r="D10657" s="774" t="s">
        <v>7737</v>
      </c>
      <c r="E10657" s="717">
        <v>21.75</v>
      </c>
    </row>
    <row r="10658" spans="1:5">
      <c r="A10658" s="774">
        <v>38936</v>
      </c>
      <c r="B10658" s="774" t="s">
        <v>10400</v>
      </c>
      <c r="C10658" s="774" t="s">
        <v>7728</v>
      </c>
      <c r="D10658" s="774" t="s">
        <v>7737</v>
      </c>
      <c r="E10658" s="717">
        <v>23.3</v>
      </c>
    </row>
    <row r="10659" spans="1:5">
      <c r="A10659" s="774">
        <v>38937</v>
      </c>
      <c r="B10659" s="774" t="s">
        <v>10401</v>
      </c>
      <c r="C10659" s="774" t="s">
        <v>7728</v>
      </c>
      <c r="D10659" s="774" t="s">
        <v>7737</v>
      </c>
      <c r="E10659" s="717">
        <v>28.39</v>
      </c>
    </row>
    <row r="10660" spans="1:5">
      <c r="A10660" s="774">
        <v>38938</v>
      </c>
      <c r="B10660" s="774" t="s">
        <v>10402</v>
      </c>
      <c r="C10660" s="774" t="s">
        <v>7728</v>
      </c>
      <c r="D10660" s="774" t="s">
        <v>7737</v>
      </c>
      <c r="E10660" s="717">
        <v>42.21</v>
      </c>
    </row>
    <row r="10661" spans="1:5">
      <c r="A10661" s="774">
        <v>3489</v>
      </c>
      <c r="B10661" s="774" t="s">
        <v>10403</v>
      </c>
      <c r="C10661" s="774" t="s">
        <v>7728</v>
      </c>
      <c r="D10661" s="774" t="s">
        <v>7723</v>
      </c>
      <c r="E10661" s="717">
        <v>14.03</v>
      </c>
    </row>
    <row r="10662" spans="1:5">
      <c r="A10662" s="774">
        <v>20151</v>
      </c>
      <c r="B10662" s="774" t="s">
        <v>10404</v>
      </c>
      <c r="C10662" s="774" t="s">
        <v>7728</v>
      </c>
      <c r="D10662" s="774" t="s">
        <v>7723</v>
      </c>
      <c r="E10662" s="717">
        <v>22.02</v>
      </c>
    </row>
    <row r="10663" spans="1:5">
      <c r="A10663" s="774">
        <v>20152</v>
      </c>
      <c r="B10663" s="774" t="s">
        <v>10405</v>
      </c>
      <c r="C10663" s="774" t="s">
        <v>7728</v>
      </c>
      <c r="D10663" s="774" t="s">
        <v>7723</v>
      </c>
      <c r="E10663" s="717">
        <v>76.62</v>
      </c>
    </row>
    <row r="10664" spans="1:5">
      <c r="A10664" s="774">
        <v>20148</v>
      </c>
      <c r="B10664" s="774" t="s">
        <v>10406</v>
      </c>
      <c r="C10664" s="774" t="s">
        <v>7728</v>
      </c>
      <c r="D10664" s="774" t="s">
        <v>7723</v>
      </c>
      <c r="E10664" s="717">
        <v>4.38</v>
      </c>
    </row>
    <row r="10665" spans="1:5">
      <c r="A10665" s="774">
        <v>20149</v>
      </c>
      <c r="B10665" s="774" t="s">
        <v>10407</v>
      </c>
      <c r="C10665" s="774" t="s">
        <v>7728</v>
      </c>
      <c r="D10665" s="774" t="s">
        <v>7723</v>
      </c>
      <c r="E10665" s="717">
        <v>6.78</v>
      </c>
    </row>
    <row r="10666" spans="1:5">
      <c r="A10666" s="774">
        <v>20150</v>
      </c>
      <c r="B10666" s="774" t="s">
        <v>10408</v>
      </c>
      <c r="C10666" s="774" t="s">
        <v>7728</v>
      </c>
      <c r="D10666" s="774" t="s">
        <v>7723</v>
      </c>
      <c r="E10666" s="717">
        <v>15.81</v>
      </c>
    </row>
    <row r="10667" spans="1:5">
      <c r="A10667" s="774">
        <v>20157</v>
      </c>
      <c r="B10667" s="774" t="s">
        <v>10409</v>
      </c>
      <c r="C10667" s="774" t="s">
        <v>7728</v>
      </c>
      <c r="D10667" s="774" t="s">
        <v>7723</v>
      </c>
      <c r="E10667" s="717">
        <v>29.71</v>
      </c>
    </row>
    <row r="10668" spans="1:5">
      <c r="A10668" s="774">
        <v>20158</v>
      </c>
      <c r="B10668" s="774" t="s">
        <v>10410</v>
      </c>
      <c r="C10668" s="774" t="s">
        <v>7728</v>
      </c>
      <c r="D10668" s="774" t="s">
        <v>7723</v>
      </c>
      <c r="E10668" s="717">
        <v>98.7</v>
      </c>
    </row>
    <row r="10669" spans="1:5">
      <c r="A10669" s="774">
        <v>20154</v>
      </c>
      <c r="B10669" s="774" t="s">
        <v>10411</v>
      </c>
      <c r="C10669" s="774" t="s">
        <v>7728</v>
      </c>
      <c r="D10669" s="774" t="s">
        <v>7723</v>
      </c>
      <c r="E10669" s="717">
        <v>5.63</v>
      </c>
    </row>
    <row r="10670" spans="1:5">
      <c r="A10670" s="774">
        <v>20155</v>
      </c>
      <c r="B10670" s="774" t="s">
        <v>10412</v>
      </c>
      <c r="C10670" s="774" t="s">
        <v>7728</v>
      </c>
      <c r="D10670" s="774" t="s">
        <v>7723</v>
      </c>
      <c r="E10670" s="717">
        <v>8.43</v>
      </c>
    </row>
    <row r="10671" spans="1:5">
      <c r="A10671" s="774">
        <v>20156</v>
      </c>
      <c r="B10671" s="774" t="s">
        <v>10413</v>
      </c>
      <c r="C10671" s="774" t="s">
        <v>7728</v>
      </c>
      <c r="D10671" s="774" t="s">
        <v>7723</v>
      </c>
      <c r="E10671" s="717">
        <v>18.97</v>
      </c>
    </row>
    <row r="10672" spans="1:5">
      <c r="A10672" s="774">
        <v>3512</v>
      </c>
      <c r="B10672" s="774" t="s">
        <v>10414</v>
      </c>
      <c r="C10672" s="774" t="s">
        <v>7728</v>
      </c>
      <c r="D10672" s="774" t="s">
        <v>7723</v>
      </c>
      <c r="E10672" s="717">
        <v>219.86</v>
      </c>
    </row>
    <row r="10673" spans="1:5">
      <c r="A10673" s="774">
        <v>3499</v>
      </c>
      <c r="B10673" s="774" t="s">
        <v>10415</v>
      </c>
      <c r="C10673" s="774" t="s">
        <v>7728</v>
      </c>
      <c r="D10673" s="774" t="s">
        <v>7723</v>
      </c>
      <c r="E10673" s="717">
        <v>0.93</v>
      </c>
    </row>
    <row r="10674" spans="1:5">
      <c r="A10674" s="774">
        <v>3500</v>
      </c>
      <c r="B10674" s="774" t="s">
        <v>10416</v>
      </c>
      <c r="C10674" s="774" t="s">
        <v>7728</v>
      </c>
      <c r="D10674" s="774" t="s">
        <v>7723</v>
      </c>
      <c r="E10674" s="717">
        <v>1.57</v>
      </c>
    </row>
    <row r="10675" spans="1:5">
      <c r="A10675" s="774">
        <v>3501</v>
      </c>
      <c r="B10675" s="774" t="s">
        <v>10417</v>
      </c>
      <c r="C10675" s="774" t="s">
        <v>7728</v>
      </c>
      <c r="D10675" s="774" t="s">
        <v>7723</v>
      </c>
      <c r="E10675" s="717">
        <v>4.5599999999999996</v>
      </c>
    </row>
    <row r="10676" spans="1:5">
      <c r="A10676" s="774">
        <v>3502</v>
      </c>
      <c r="B10676" s="774" t="s">
        <v>10418</v>
      </c>
      <c r="C10676" s="774" t="s">
        <v>7728</v>
      </c>
      <c r="D10676" s="774" t="s">
        <v>7723</v>
      </c>
      <c r="E10676" s="717">
        <v>6.49</v>
      </c>
    </row>
    <row r="10677" spans="1:5">
      <c r="A10677" s="774">
        <v>3503</v>
      </c>
      <c r="B10677" s="774" t="s">
        <v>10419</v>
      </c>
      <c r="C10677" s="774" t="s">
        <v>7728</v>
      </c>
      <c r="D10677" s="774" t="s">
        <v>7723</v>
      </c>
      <c r="E10677" s="717">
        <v>7.77</v>
      </c>
    </row>
    <row r="10678" spans="1:5">
      <c r="A10678" s="774">
        <v>3477</v>
      </c>
      <c r="B10678" s="774" t="s">
        <v>10420</v>
      </c>
      <c r="C10678" s="774" t="s">
        <v>7728</v>
      </c>
      <c r="D10678" s="774" t="s">
        <v>7723</v>
      </c>
      <c r="E10678" s="717">
        <v>30.09</v>
      </c>
    </row>
    <row r="10679" spans="1:5">
      <c r="A10679" s="774">
        <v>3478</v>
      </c>
      <c r="B10679" s="774" t="s">
        <v>10421</v>
      </c>
      <c r="C10679" s="774" t="s">
        <v>7728</v>
      </c>
      <c r="D10679" s="774" t="s">
        <v>7723</v>
      </c>
      <c r="E10679" s="717">
        <v>69.150000000000006</v>
      </c>
    </row>
    <row r="10680" spans="1:5">
      <c r="A10680" s="774">
        <v>3525</v>
      </c>
      <c r="B10680" s="774" t="s">
        <v>10422</v>
      </c>
      <c r="C10680" s="774" t="s">
        <v>7728</v>
      </c>
      <c r="D10680" s="774" t="s">
        <v>7723</v>
      </c>
      <c r="E10680" s="717">
        <v>82.04</v>
      </c>
    </row>
    <row r="10681" spans="1:5">
      <c r="A10681" s="774">
        <v>3511</v>
      </c>
      <c r="B10681" s="774" t="s">
        <v>10423</v>
      </c>
      <c r="C10681" s="774" t="s">
        <v>7728</v>
      </c>
      <c r="D10681" s="774" t="s">
        <v>7723</v>
      </c>
      <c r="E10681" s="717">
        <v>96.27</v>
      </c>
    </row>
    <row r="10682" spans="1:5">
      <c r="A10682" s="774">
        <v>38917</v>
      </c>
      <c r="B10682" s="774" t="s">
        <v>10424</v>
      </c>
      <c r="C10682" s="774" t="s">
        <v>7728</v>
      </c>
      <c r="D10682" s="774" t="s">
        <v>7737</v>
      </c>
      <c r="E10682" s="717">
        <v>13.03</v>
      </c>
    </row>
    <row r="10683" spans="1:5">
      <c r="A10683" s="774">
        <v>38919</v>
      </c>
      <c r="B10683" s="774" t="s">
        <v>10425</v>
      </c>
      <c r="C10683" s="774" t="s">
        <v>7728</v>
      </c>
      <c r="D10683" s="774" t="s">
        <v>7737</v>
      </c>
      <c r="E10683" s="717">
        <v>19.38</v>
      </c>
    </row>
    <row r="10684" spans="1:5">
      <c r="A10684" s="774">
        <v>38922</v>
      </c>
      <c r="B10684" s="774" t="s">
        <v>10426</v>
      </c>
      <c r="C10684" s="774" t="s">
        <v>7728</v>
      </c>
      <c r="D10684" s="774" t="s">
        <v>7737</v>
      </c>
      <c r="E10684" s="717">
        <v>25.05</v>
      </c>
    </row>
    <row r="10685" spans="1:5">
      <c r="A10685" s="774">
        <v>38921</v>
      </c>
      <c r="B10685" s="774" t="s">
        <v>10427</v>
      </c>
      <c r="C10685" s="774" t="s">
        <v>7728</v>
      </c>
      <c r="D10685" s="774" t="s">
        <v>7737</v>
      </c>
      <c r="E10685" s="717">
        <v>30.96</v>
      </c>
    </row>
    <row r="10686" spans="1:5">
      <c r="A10686" s="774">
        <v>38918</v>
      </c>
      <c r="B10686" s="774" t="s">
        <v>10428</v>
      </c>
      <c r="C10686" s="774" t="s">
        <v>7728</v>
      </c>
      <c r="D10686" s="774" t="s">
        <v>7737</v>
      </c>
      <c r="E10686" s="717">
        <v>29.43</v>
      </c>
    </row>
    <row r="10687" spans="1:5">
      <c r="A10687" s="774">
        <v>38920</v>
      </c>
      <c r="B10687" s="774" t="s">
        <v>10429</v>
      </c>
      <c r="C10687" s="774" t="s">
        <v>7728</v>
      </c>
      <c r="D10687" s="774" t="s">
        <v>7737</v>
      </c>
      <c r="E10687" s="717">
        <v>36.79</v>
      </c>
    </row>
    <row r="10688" spans="1:5">
      <c r="A10688" s="774">
        <v>12032</v>
      </c>
      <c r="B10688" s="774" t="s">
        <v>10430</v>
      </c>
      <c r="C10688" s="774" t="s">
        <v>8254</v>
      </c>
      <c r="D10688" s="774" t="s">
        <v>7723</v>
      </c>
      <c r="E10688" s="717">
        <v>42.32</v>
      </c>
    </row>
    <row r="10689" spans="1:5">
      <c r="A10689" s="774">
        <v>12030</v>
      </c>
      <c r="B10689" s="774" t="s">
        <v>10431</v>
      </c>
      <c r="C10689" s="774" t="s">
        <v>8254</v>
      </c>
      <c r="D10689" s="774" t="s">
        <v>7723</v>
      </c>
      <c r="E10689" s="717">
        <v>39.770000000000003</v>
      </c>
    </row>
    <row r="10690" spans="1:5">
      <c r="A10690" s="774">
        <v>10908</v>
      </c>
      <c r="B10690" s="774" t="s">
        <v>10432</v>
      </c>
      <c r="C10690" s="774" t="s">
        <v>7728</v>
      </c>
      <c r="D10690" s="774" t="s">
        <v>7723</v>
      </c>
      <c r="E10690" s="717">
        <v>16.63</v>
      </c>
    </row>
    <row r="10691" spans="1:5">
      <c r="A10691" s="774">
        <v>10909</v>
      </c>
      <c r="B10691" s="774" t="s">
        <v>10433</v>
      </c>
      <c r="C10691" s="774" t="s">
        <v>7728</v>
      </c>
      <c r="D10691" s="774" t="s">
        <v>7723</v>
      </c>
      <c r="E10691" s="717">
        <v>26.53</v>
      </c>
    </row>
    <row r="10692" spans="1:5">
      <c r="A10692" s="774">
        <v>3669</v>
      </c>
      <c r="B10692" s="774" t="s">
        <v>10434</v>
      </c>
      <c r="C10692" s="774" t="s">
        <v>7728</v>
      </c>
      <c r="D10692" s="774" t="s">
        <v>7723</v>
      </c>
      <c r="E10692" s="717">
        <v>11.37</v>
      </c>
    </row>
    <row r="10693" spans="1:5">
      <c r="A10693" s="774">
        <v>20138</v>
      </c>
      <c r="B10693" s="774" t="s">
        <v>10435</v>
      </c>
      <c r="C10693" s="774" t="s">
        <v>7728</v>
      </c>
      <c r="D10693" s="774" t="s">
        <v>7723</v>
      </c>
      <c r="E10693" s="717">
        <v>56.47</v>
      </c>
    </row>
    <row r="10694" spans="1:5">
      <c r="A10694" s="774">
        <v>20139</v>
      </c>
      <c r="B10694" s="774" t="s">
        <v>10436</v>
      </c>
      <c r="C10694" s="774" t="s">
        <v>7728</v>
      </c>
      <c r="D10694" s="774" t="s">
        <v>7723</v>
      </c>
      <c r="E10694" s="717">
        <v>94.88</v>
      </c>
    </row>
    <row r="10695" spans="1:5">
      <c r="A10695" s="774">
        <v>3668</v>
      </c>
      <c r="B10695" s="774" t="s">
        <v>10437</v>
      </c>
      <c r="C10695" s="774" t="s">
        <v>7728</v>
      </c>
      <c r="D10695" s="774" t="s">
        <v>7723</v>
      </c>
      <c r="E10695" s="717">
        <v>37.619999999999997</v>
      </c>
    </row>
    <row r="10696" spans="1:5">
      <c r="A10696" s="774">
        <v>3656</v>
      </c>
      <c r="B10696" s="774" t="s">
        <v>10438</v>
      </c>
      <c r="C10696" s="774" t="s">
        <v>7728</v>
      </c>
      <c r="D10696" s="774" t="s">
        <v>7723</v>
      </c>
      <c r="E10696" s="717">
        <v>18.64</v>
      </c>
    </row>
    <row r="10697" spans="1:5">
      <c r="A10697" s="774">
        <v>10911</v>
      </c>
      <c r="B10697" s="774" t="s">
        <v>10439</v>
      </c>
      <c r="C10697" s="774" t="s">
        <v>7728</v>
      </c>
      <c r="D10697" s="774" t="s">
        <v>7723</v>
      </c>
      <c r="E10697" s="717">
        <v>20.69</v>
      </c>
    </row>
    <row r="10698" spans="1:5">
      <c r="A10698" s="774">
        <v>3654</v>
      </c>
      <c r="B10698" s="774" t="s">
        <v>10440</v>
      </c>
      <c r="C10698" s="774" t="s">
        <v>7728</v>
      </c>
      <c r="D10698" s="774" t="s">
        <v>7723</v>
      </c>
      <c r="E10698" s="717">
        <v>4.88</v>
      </c>
    </row>
    <row r="10699" spans="1:5">
      <c r="A10699" s="774">
        <v>3664</v>
      </c>
      <c r="B10699" s="774" t="s">
        <v>10441</v>
      </c>
      <c r="C10699" s="774" t="s">
        <v>7728</v>
      </c>
      <c r="D10699" s="774" t="s">
        <v>7723</v>
      </c>
      <c r="E10699" s="717">
        <v>6.06</v>
      </c>
    </row>
    <row r="10700" spans="1:5">
      <c r="A10700" s="774">
        <v>3657</v>
      </c>
      <c r="B10700" s="774" t="s">
        <v>10442</v>
      </c>
      <c r="C10700" s="774" t="s">
        <v>7728</v>
      </c>
      <c r="D10700" s="774" t="s">
        <v>7723</v>
      </c>
      <c r="E10700" s="717">
        <v>6.53</v>
      </c>
    </row>
    <row r="10701" spans="1:5">
      <c r="A10701" s="774">
        <v>12625</v>
      </c>
      <c r="B10701" s="774" t="s">
        <v>10443</v>
      </c>
      <c r="C10701" s="774" t="s">
        <v>7728</v>
      </c>
      <c r="D10701" s="774" t="s">
        <v>7737</v>
      </c>
      <c r="E10701" s="717">
        <v>8.24</v>
      </c>
    </row>
    <row r="10702" spans="1:5">
      <c r="A10702" s="774">
        <v>20136</v>
      </c>
      <c r="B10702" s="774" t="s">
        <v>10444</v>
      </c>
      <c r="C10702" s="774" t="s">
        <v>7728</v>
      </c>
      <c r="D10702" s="774" t="s">
        <v>7723</v>
      </c>
      <c r="E10702" s="717">
        <v>127.44</v>
      </c>
    </row>
    <row r="10703" spans="1:5">
      <c r="A10703" s="774">
        <v>20144</v>
      </c>
      <c r="B10703" s="774" t="s">
        <v>10445</v>
      </c>
      <c r="C10703" s="774" t="s">
        <v>7728</v>
      </c>
      <c r="D10703" s="774" t="s">
        <v>7723</v>
      </c>
      <c r="E10703" s="717">
        <v>55.98</v>
      </c>
    </row>
    <row r="10704" spans="1:5">
      <c r="A10704" s="774">
        <v>20143</v>
      </c>
      <c r="B10704" s="774" t="s">
        <v>10446</v>
      </c>
      <c r="C10704" s="774" t="s">
        <v>7728</v>
      </c>
      <c r="D10704" s="774" t="s">
        <v>7723</v>
      </c>
      <c r="E10704" s="717">
        <v>52.28</v>
      </c>
    </row>
    <row r="10705" spans="1:5">
      <c r="A10705" s="774">
        <v>20145</v>
      </c>
      <c r="B10705" s="774" t="s">
        <v>10447</v>
      </c>
      <c r="C10705" s="774" t="s">
        <v>7728</v>
      </c>
      <c r="D10705" s="774" t="s">
        <v>7723</v>
      </c>
      <c r="E10705" s="717">
        <v>148.37</v>
      </c>
    </row>
    <row r="10706" spans="1:5">
      <c r="A10706" s="774">
        <v>20146</v>
      </c>
      <c r="B10706" s="774" t="s">
        <v>10448</v>
      </c>
      <c r="C10706" s="774" t="s">
        <v>7728</v>
      </c>
      <c r="D10706" s="774" t="s">
        <v>7723</v>
      </c>
      <c r="E10706" s="717">
        <v>167.3</v>
      </c>
    </row>
    <row r="10707" spans="1:5">
      <c r="A10707" s="774">
        <v>20140</v>
      </c>
      <c r="B10707" s="774" t="s">
        <v>10449</v>
      </c>
      <c r="C10707" s="774" t="s">
        <v>7728</v>
      </c>
      <c r="D10707" s="774" t="s">
        <v>7723</v>
      </c>
      <c r="E10707" s="717">
        <v>6.66</v>
      </c>
    </row>
    <row r="10708" spans="1:5">
      <c r="A10708" s="774">
        <v>20141</v>
      </c>
      <c r="B10708" s="774" t="s">
        <v>10450</v>
      </c>
      <c r="C10708" s="774" t="s">
        <v>7728</v>
      </c>
      <c r="D10708" s="774" t="s">
        <v>7723</v>
      </c>
      <c r="E10708" s="717">
        <v>11.69</v>
      </c>
    </row>
    <row r="10709" spans="1:5">
      <c r="A10709" s="774">
        <v>20142</v>
      </c>
      <c r="B10709" s="774" t="s">
        <v>10451</v>
      </c>
      <c r="C10709" s="774" t="s">
        <v>7728</v>
      </c>
      <c r="D10709" s="774" t="s">
        <v>7723</v>
      </c>
      <c r="E10709" s="717">
        <v>35.78</v>
      </c>
    </row>
    <row r="10710" spans="1:5">
      <c r="A10710" s="774">
        <v>3659</v>
      </c>
      <c r="B10710" s="774" t="s">
        <v>10452</v>
      </c>
      <c r="C10710" s="774" t="s">
        <v>7728</v>
      </c>
      <c r="D10710" s="774" t="s">
        <v>7723</v>
      </c>
      <c r="E10710" s="717">
        <v>15.52</v>
      </c>
    </row>
    <row r="10711" spans="1:5">
      <c r="A10711" s="774">
        <v>3660</v>
      </c>
      <c r="B10711" s="774" t="s">
        <v>10453</v>
      </c>
      <c r="C10711" s="774" t="s">
        <v>7728</v>
      </c>
      <c r="D10711" s="774" t="s">
        <v>7723</v>
      </c>
      <c r="E10711" s="717">
        <v>22.37</v>
      </c>
    </row>
    <row r="10712" spans="1:5">
      <c r="A10712" s="774">
        <v>3662</v>
      </c>
      <c r="B10712" s="774" t="s">
        <v>10454</v>
      </c>
      <c r="C10712" s="774" t="s">
        <v>7728</v>
      </c>
      <c r="D10712" s="774" t="s">
        <v>7723</v>
      </c>
      <c r="E10712" s="717">
        <v>8.4499999999999993</v>
      </c>
    </row>
    <row r="10713" spans="1:5">
      <c r="A10713" s="774">
        <v>3661</v>
      </c>
      <c r="B10713" s="774" t="s">
        <v>10455</v>
      </c>
      <c r="C10713" s="774" t="s">
        <v>7728</v>
      </c>
      <c r="D10713" s="774" t="s">
        <v>7723</v>
      </c>
      <c r="E10713" s="717">
        <v>12.43</v>
      </c>
    </row>
    <row r="10714" spans="1:5">
      <c r="A10714" s="774">
        <v>3658</v>
      </c>
      <c r="B10714" s="774" t="s">
        <v>10456</v>
      </c>
      <c r="C10714" s="774" t="s">
        <v>7728</v>
      </c>
      <c r="D10714" s="774" t="s">
        <v>7723</v>
      </c>
      <c r="E10714" s="717">
        <v>15.82</v>
      </c>
    </row>
    <row r="10715" spans="1:5">
      <c r="A10715" s="774">
        <v>3670</v>
      </c>
      <c r="B10715" s="774" t="s">
        <v>10457</v>
      </c>
      <c r="C10715" s="774" t="s">
        <v>7728</v>
      </c>
      <c r="D10715" s="774" t="s">
        <v>7723</v>
      </c>
      <c r="E10715" s="717">
        <v>20.65</v>
      </c>
    </row>
    <row r="10716" spans="1:5">
      <c r="A10716" s="774">
        <v>3666</v>
      </c>
      <c r="B10716" s="774" t="s">
        <v>10458</v>
      </c>
      <c r="C10716" s="774" t="s">
        <v>7728</v>
      </c>
      <c r="D10716" s="774" t="s">
        <v>7723</v>
      </c>
      <c r="E10716" s="717">
        <v>3.5</v>
      </c>
    </row>
    <row r="10717" spans="1:5">
      <c r="A10717" s="774">
        <v>14157</v>
      </c>
      <c r="B10717" s="774" t="s">
        <v>10459</v>
      </c>
      <c r="C10717" s="774" t="s">
        <v>7728</v>
      </c>
      <c r="D10717" s="774" t="s">
        <v>7737</v>
      </c>
      <c r="E10717" s="717">
        <v>1.21</v>
      </c>
    </row>
    <row r="10718" spans="1:5">
      <c r="A10718" s="774">
        <v>3653</v>
      </c>
      <c r="B10718" s="774" t="s">
        <v>10460</v>
      </c>
      <c r="C10718" s="774" t="s">
        <v>7728</v>
      </c>
      <c r="D10718" s="774" t="s">
        <v>7737</v>
      </c>
      <c r="E10718" s="717">
        <v>90.74</v>
      </c>
    </row>
    <row r="10719" spans="1:5">
      <c r="A10719" s="774">
        <v>3649</v>
      </c>
      <c r="B10719" s="774" t="s">
        <v>10461</v>
      </c>
      <c r="C10719" s="774" t="s">
        <v>7728</v>
      </c>
      <c r="D10719" s="774" t="s">
        <v>7737</v>
      </c>
      <c r="E10719" s="717">
        <v>187.95</v>
      </c>
    </row>
    <row r="10720" spans="1:5">
      <c r="A10720" s="774">
        <v>42696</v>
      </c>
      <c r="B10720" s="774" t="s">
        <v>10462</v>
      </c>
      <c r="C10720" s="774" t="s">
        <v>7728</v>
      </c>
      <c r="D10720" s="774" t="s">
        <v>7737</v>
      </c>
      <c r="E10720" s="717">
        <v>525.88</v>
      </c>
    </row>
    <row r="10721" spans="1:5">
      <c r="A10721" s="774">
        <v>42697</v>
      </c>
      <c r="B10721" s="774" t="s">
        <v>10463</v>
      </c>
      <c r="C10721" s="774" t="s">
        <v>7728</v>
      </c>
      <c r="D10721" s="774" t="s">
        <v>7737</v>
      </c>
      <c r="E10721" s="717">
        <v>791.99</v>
      </c>
    </row>
    <row r="10722" spans="1:5">
      <c r="A10722" s="774">
        <v>42698</v>
      </c>
      <c r="B10722" s="774" t="s">
        <v>10464</v>
      </c>
      <c r="C10722" s="774" t="s">
        <v>7728</v>
      </c>
      <c r="D10722" s="774" t="s">
        <v>7737</v>
      </c>
      <c r="E10722" s="718">
        <v>1103.21</v>
      </c>
    </row>
    <row r="10723" spans="1:5">
      <c r="A10723" s="774">
        <v>39875</v>
      </c>
      <c r="B10723" s="774" t="s">
        <v>10465</v>
      </c>
      <c r="C10723" s="774" t="s">
        <v>7728</v>
      </c>
      <c r="D10723" s="774" t="s">
        <v>7737</v>
      </c>
      <c r="E10723" s="717">
        <v>455.33</v>
      </c>
    </row>
    <row r="10724" spans="1:5">
      <c r="A10724" s="774">
        <v>39876</v>
      </c>
      <c r="B10724" s="774" t="s">
        <v>10466</v>
      </c>
      <c r="C10724" s="774" t="s">
        <v>7728</v>
      </c>
      <c r="D10724" s="774" t="s">
        <v>7737</v>
      </c>
      <c r="E10724" s="717">
        <v>570.07000000000005</v>
      </c>
    </row>
    <row r="10725" spans="1:5">
      <c r="A10725" s="774">
        <v>39877</v>
      </c>
      <c r="B10725" s="774" t="s">
        <v>10467</v>
      </c>
      <c r="C10725" s="774" t="s">
        <v>7728</v>
      </c>
      <c r="D10725" s="774" t="s">
        <v>7737</v>
      </c>
      <c r="E10725" s="717">
        <v>790.66</v>
      </c>
    </row>
    <row r="10726" spans="1:5">
      <c r="A10726" s="774">
        <v>39878</v>
      </c>
      <c r="B10726" s="774" t="s">
        <v>10468</v>
      </c>
      <c r="C10726" s="774" t="s">
        <v>7728</v>
      </c>
      <c r="D10726" s="774" t="s">
        <v>7737</v>
      </c>
      <c r="E10726" s="718">
        <v>1044.3399999999999</v>
      </c>
    </row>
    <row r="10727" spans="1:5">
      <c r="A10727" s="774">
        <v>39872</v>
      </c>
      <c r="B10727" s="774" t="s">
        <v>10469</v>
      </c>
      <c r="C10727" s="774" t="s">
        <v>7728</v>
      </c>
      <c r="D10727" s="774" t="s">
        <v>7737</v>
      </c>
      <c r="E10727" s="717">
        <v>312.25</v>
      </c>
    </row>
    <row r="10728" spans="1:5">
      <c r="A10728" s="774">
        <v>39873</v>
      </c>
      <c r="B10728" s="774" t="s">
        <v>10470</v>
      </c>
      <c r="C10728" s="774" t="s">
        <v>7728</v>
      </c>
      <c r="D10728" s="774" t="s">
        <v>7737</v>
      </c>
      <c r="E10728" s="717">
        <v>362.19</v>
      </c>
    </row>
    <row r="10729" spans="1:5">
      <c r="A10729" s="774">
        <v>39874</v>
      </c>
      <c r="B10729" s="774" t="s">
        <v>10471</v>
      </c>
      <c r="C10729" s="774" t="s">
        <v>7728</v>
      </c>
      <c r="D10729" s="774" t="s">
        <v>7737</v>
      </c>
      <c r="E10729" s="717">
        <v>397.82</v>
      </c>
    </row>
    <row r="10730" spans="1:5">
      <c r="A10730" s="774">
        <v>3674</v>
      </c>
      <c r="B10730" s="774" t="s">
        <v>10472</v>
      </c>
      <c r="C10730" s="774" t="s">
        <v>7760</v>
      </c>
      <c r="D10730" s="774" t="s">
        <v>7723</v>
      </c>
      <c r="E10730" s="717">
        <v>63.74</v>
      </c>
    </row>
    <row r="10731" spans="1:5">
      <c r="A10731" s="774">
        <v>3681</v>
      </c>
      <c r="B10731" s="774" t="s">
        <v>10473</v>
      </c>
      <c r="C10731" s="774" t="s">
        <v>7760</v>
      </c>
      <c r="D10731" s="774" t="s">
        <v>7723</v>
      </c>
      <c r="E10731" s="717">
        <v>94.84</v>
      </c>
    </row>
    <row r="10732" spans="1:5">
      <c r="A10732" s="774">
        <v>3676</v>
      </c>
      <c r="B10732" s="774" t="s">
        <v>10474</v>
      </c>
      <c r="C10732" s="774" t="s">
        <v>7760</v>
      </c>
      <c r="D10732" s="774" t="s">
        <v>7723</v>
      </c>
      <c r="E10732" s="717">
        <v>356.92</v>
      </c>
    </row>
    <row r="10733" spans="1:5">
      <c r="A10733" s="774">
        <v>3679</v>
      </c>
      <c r="B10733" s="774" t="s">
        <v>10475</v>
      </c>
      <c r="C10733" s="774" t="s">
        <v>7760</v>
      </c>
      <c r="D10733" s="774" t="s">
        <v>7723</v>
      </c>
      <c r="E10733" s="717">
        <v>295.29000000000002</v>
      </c>
    </row>
    <row r="10734" spans="1:5">
      <c r="A10734" s="774">
        <v>3672</v>
      </c>
      <c r="B10734" s="774" t="s">
        <v>10476</v>
      </c>
      <c r="C10734" s="774" t="s">
        <v>7760</v>
      </c>
      <c r="D10734" s="774" t="s">
        <v>7723</v>
      </c>
      <c r="E10734" s="717">
        <v>1</v>
      </c>
    </row>
    <row r="10735" spans="1:5">
      <c r="A10735" s="774">
        <v>3671</v>
      </c>
      <c r="B10735" s="774" t="s">
        <v>10477</v>
      </c>
      <c r="C10735" s="774" t="s">
        <v>7760</v>
      </c>
      <c r="D10735" s="774" t="s">
        <v>7726</v>
      </c>
      <c r="E10735" s="717">
        <v>0.95</v>
      </c>
    </row>
    <row r="10736" spans="1:5">
      <c r="A10736" s="774">
        <v>3673</v>
      </c>
      <c r="B10736" s="774" t="s">
        <v>10478</v>
      </c>
      <c r="C10736" s="774" t="s">
        <v>7760</v>
      </c>
      <c r="D10736" s="774" t="s">
        <v>7723</v>
      </c>
      <c r="E10736" s="717">
        <v>1.49</v>
      </c>
    </row>
    <row r="10737" spans="1:5">
      <c r="A10737" s="774">
        <v>38394</v>
      </c>
      <c r="B10737" s="774" t="s">
        <v>10479</v>
      </c>
      <c r="C10737" s="774" t="s">
        <v>7728</v>
      </c>
      <c r="D10737" s="774" t="s">
        <v>7723</v>
      </c>
      <c r="E10737" s="717">
        <v>281.12</v>
      </c>
    </row>
    <row r="10738" spans="1:5">
      <c r="A10738" s="774">
        <v>3729</v>
      </c>
      <c r="B10738" s="774" t="s">
        <v>10480</v>
      </c>
      <c r="C10738" s="774" t="s">
        <v>7728</v>
      </c>
      <c r="D10738" s="774" t="s">
        <v>7723</v>
      </c>
      <c r="E10738" s="717">
        <v>81.63</v>
      </c>
    </row>
    <row r="10739" spans="1:5">
      <c r="A10739" s="774">
        <v>39357</v>
      </c>
      <c r="B10739" s="774" t="s">
        <v>10481</v>
      </c>
      <c r="C10739" s="774" t="s">
        <v>7728</v>
      </c>
      <c r="D10739" s="774" t="s">
        <v>7737</v>
      </c>
      <c r="E10739" s="717">
        <v>118.37</v>
      </c>
    </row>
    <row r="10740" spans="1:5">
      <c r="A10740" s="774">
        <v>39358</v>
      </c>
      <c r="B10740" s="774" t="s">
        <v>10482</v>
      </c>
      <c r="C10740" s="774" t="s">
        <v>7728</v>
      </c>
      <c r="D10740" s="774" t="s">
        <v>7737</v>
      </c>
      <c r="E10740" s="717">
        <v>129.79</v>
      </c>
    </row>
    <row r="10741" spans="1:5">
      <c r="A10741" s="774">
        <v>39356</v>
      </c>
      <c r="B10741" s="774" t="s">
        <v>10483</v>
      </c>
      <c r="C10741" s="774" t="s">
        <v>7728</v>
      </c>
      <c r="D10741" s="774" t="s">
        <v>7737</v>
      </c>
      <c r="E10741" s="717">
        <v>221.43</v>
      </c>
    </row>
    <row r="10742" spans="1:5">
      <c r="A10742" s="774">
        <v>39355</v>
      </c>
      <c r="B10742" s="774" t="s">
        <v>10484</v>
      </c>
      <c r="C10742" s="774" t="s">
        <v>7728</v>
      </c>
      <c r="D10742" s="774" t="s">
        <v>7737</v>
      </c>
      <c r="E10742" s="717">
        <v>190.55</v>
      </c>
    </row>
    <row r="10743" spans="1:5">
      <c r="A10743" s="774">
        <v>39353</v>
      </c>
      <c r="B10743" s="774" t="s">
        <v>10485</v>
      </c>
      <c r="C10743" s="774" t="s">
        <v>7728</v>
      </c>
      <c r="D10743" s="774" t="s">
        <v>7737</v>
      </c>
      <c r="E10743" s="717">
        <v>261.31</v>
      </c>
    </row>
    <row r="10744" spans="1:5">
      <c r="A10744" s="774">
        <v>39354</v>
      </c>
      <c r="B10744" s="774" t="s">
        <v>10486</v>
      </c>
      <c r="C10744" s="774" t="s">
        <v>7728</v>
      </c>
      <c r="D10744" s="774" t="s">
        <v>7737</v>
      </c>
      <c r="E10744" s="717">
        <v>260.43</v>
      </c>
    </row>
    <row r="10745" spans="1:5">
      <c r="A10745" s="774">
        <v>39398</v>
      </c>
      <c r="B10745" s="774" t="s">
        <v>10487</v>
      </c>
      <c r="C10745" s="774" t="s">
        <v>7728</v>
      </c>
      <c r="D10745" s="774" t="s">
        <v>7723</v>
      </c>
      <c r="E10745" s="717">
        <v>78.819999999999993</v>
      </c>
    </row>
    <row r="10746" spans="1:5">
      <c r="A10746" s="774">
        <v>13343</v>
      </c>
      <c r="B10746" s="774" t="s">
        <v>10488</v>
      </c>
      <c r="C10746" s="774" t="s">
        <v>7728</v>
      </c>
      <c r="D10746" s="774" t="s">
        <v>7723</v>
      </c>
      <c r="E10746" s="717">
        <v>40.39</v>
      </c>
    </row>
    <row r="10747" spans="1:5">
      <c r="A10747" s="774">
        <v>12118</v>
      </c>
      <c r="B10747" s="774" t="s">
        <v>10489</v>
      </c>
      <c r="C10747" s="774" t="s">
        <v>7728</v>
      </c>
      <c r="D10747" s="774" t="s">
        <v>7723</v>
      </c>
      <c r="E10747" s="717">
        <v>21.86</v>
      </c>
    </row>
    <row r="10748" spans="1:5">
      <c r="A10748" s="774">
        <v>39482</v>
      </c>
      <c r="B10748" s="774" t="s">
        <v>10490</v>
      </c>
      <c r="C10748" s="774" t="s">
        <v>7728</v>
      </c>
      <c r="D10748" s="774" t="s">
        <v>7723</v>
      </c>
      <c r="E10748" s="717">
        <v>431</v>
      </c>
    </row>
    <row r="10749" spans="1:5">
      <c r="A10749" s="774">
        <v>39486</v>
      </c>
      <c r="B10749" s="774" t="s">
        <v>10491</v>
      </c>
      <c r="C10749" s="774" t="s">
        <v>7728</v>
      </c>
      <c r="D10749" s="774" t="s">
        <v>7723</v>
      </c>
      <c r="E10749" s="717">
        <v>351.75</v>
      </c>
    </row>
    <row r="10750" spans="1:5">
      <c r="A10750" s="774">
        <v>39484</v>
      </c>
      <c r="B10750" s="774" t="s">
        <v>10492</v>
      </c>
      <c r="C10750" s="774" t="s">
        <v>7728</v>
      </c>
      <c r="D10750" s="774" t="s">
        <v>7723</v>
      </c>
      <c r="E10750" s="717">
        <v>431</v>
      </c>
    </row>
    <row r="10751" spans="1:5">
      <c r="A10751" s="774">
        <v>39488</v>
      </c>
      <c r="B10751" s="774" t="s">
        <v>10493</v>
      </c>
      <c r="C10751" s="774" t="s">
        <v>7728</v>
      </c>
      <c r="D10751" s="774" t="s">
        <v>7723</v>
      </c>
      <c r="E10751" s="717">
        <v>357.51</v>
      </c>
    </row>
    <row r="10752" spans="1:5">
      <c r="A10752" s="774">
        <v>39485</v>
      </c>
      <c r="B10752" s="774" t="s">
        <v>10494</v>
      </c>
      <c r="C10752" s="774" t="s">
        <v>7728</v>
      </c>
      <c r="D10752" s="774" t="s">
        <v>7723</v>
      </c>
      <c r="E10752" s="717">
        <v>431</v>
      </c>
    </row>
    <row r="10753" spans="1:5">
      <c r="A10753" s="774">
        <v>39489</v>
      </c>
      <c r="B10753" s="774" t="s">
        <v>10495</v>
      </c>
      <c r="C10753" s="774" t="s">
        <v>7728</v>
      </c>
      <c r="D10753" s="774" t="s">
        <v>7723</v>
      </c>
      <c r="E10753" s="717">
        <v>363.57</v>
      </c>
    </row>
    <row r="10754" spans="1:5">
      <c r="A10754" s="774">
        <v>39490</v>
      </c>
      <c r="B10754" s="774" t="s">
        <v>10496</v>
      </c>
      <c r="C10754" s="774" t="s">
        <v>7728</v>
      </c>
      <c r="D10754" s="774" t="s">
        <v>7723</v>
      </c>
      <c r="E10754" s="717">
        <v>541.77</v>
      </c>
    </row>
    <row r="10755" spans="1:5">
      <c r="A10755" s="774">
        <v>39494</v>
      </c>
      <c r="B10755" s="774" t="s">
        <v>10497</v>
      </c>
      <c r="C10755" s="774" t="s">
        <v>7728</v>
      </c>
      <c r="D10755" s="774" t="s">
        <v>7723</v>
      </c>
      <c r="E10755" s="717">
        <v>389.04</v>
      </c>
    </row>
    <row r="10756" spans="1:5">
      <c r="A10756" s="774">
        <v>39495</v>
      </c>
      <c r="B10756" s="774" t="s">
        <v>10498</v>
      </c>
      <c r="C10756" s="774" t="s">
        <v>7728</v>
      </c>
      <c r="D10756" s="774" t="s">
        <v>7723</v>
      </c>
      <c r="E10756" s="717">
        <v>438.39</v>
      </c>
    </row>
    <row r="10757" spans="1:5">
      <c r="A10757" s="774">
        <v>39496</v>
      </c>
      <c r="B10757" s="774" t="s">
        <v>10499</v>
      </c>
      <c r="C10757" s="774" t="s">
        <v>7728</v>
      </c>
      <c r="D10757" s="774" t="s">
        <v>7723</v>
      </c>
      <c r="E10757" s="717">
        <v>482.23</v>
      </c>
    </row>
    <row r="10758" spans="1:5">
      <c r="A10758" s="774">
        <v>39492</v>
      </c>
      <c r="B10758" s="774" t="s">
        <v>10500</v>
      </c>
      <c r="C10758" s="774" t="s">
        <v>7728</v>
      </c>
      <c r="D10758" s="774" t="s">
        <v>7723</v>
      </c>
      <c r="E10758" s="717">
        <v>558.29</v>
      </c>
    </row>
    <row r="10759" spans="1:5">
      <c r="A10759" s="774">
        <v>39497</v>
      </c>
      <c r="B10759" s="774" t="s">
        <v>10501</v>
      </c>
      <c r="C10759" s="774" t="s">
        <v>7728</v>
      </c>
      <c r="D10759" s="774" t="s">
        <v>7723</v>
      </c>
      <c r="E10759" s="717">
        <v>504.29</v>
      </c>
    </row>
    <row r="10760" spans="1:5">
      <c r="A10760" s="774">
        <v>39493</v>
      </c>
      <c r="B10760" s="774" t="s">
        <v>10502</v>
      </c>
      <c r="C10760" s="774" t="s">
        <v>7728</v>
      </c>
      <c r="D10760" s="774" t="s">
        <v>7723</v>
      </c>
      <c r="E10760" s="717">
        <v>598.82000000000005</v>
      </c>
    </row>
    <row r="10761" spans="1:5">
      <c r="A10761" s="774">
        <v>39500</v>
      </c>
      <c r="B10761" s="774" t="s">
        <v>10503</v>
      </c>
      <c r="C10761" s="774" t="s">
        <v>7728</v>
      </c>
      <c r="D10761" s="774" t="s">
        <v>7723</v>
      </c>
      <c r="E10761" s="717">
        <v>653.37</v>
      </c>
    </row>
    <row r="10762" spans="1:5">
      <c r="A10762" s="774">
        <v>39498</v>
      </c>
      <c r="B10762" s="774" t="s">
        <v>10504</v>
      </c>
      <c r="C10762" s="774" t="s">
        <v>7728</v>
      </c>
      <c r="D10762" s="774" t="s">
        <v>7723</v>
      </c>
      <c r="E10762" s="717">
        <v>805.82</v>
      </c>
    </row>
    <row r="10763" spans="1:5">
      <c r="A10763" s="774">
        <v>43628</v>
      </c>
      <c r="B10763" s="774" t="s">
        <v>10505</v>
      </c>
      <c r="C10763" s="774" t="s">
        <v>7728</v>
      </c>
      <c r="D10763" s="774" t="s">
        <v>7723</v>
      </c>
      <c r="E10763" s="717">
        <v>635.16</v>
      </c>
    </row>
    <row r="10764" spans="1:5">
      <c r="A10764" s="774">
        <v>39501</v>
      </c>
      <c r="B10764" s="774" t="s">
        <v>10506</v>
      </c>
      <c r="C10764" s="774" t="s">
        <v>7728</v>
      </c>
      <c r="D10764" s="774" t="s">
        <v>7723</v>
      </c>
      <c r="E10764" s="717">
        <v>671.06</v>
      </c>
    </row>
    <row r="10765" spans="1:5">
      <c r="A10765" s="774">
        <v>39499</v>
      </c>
      <c r="B10765" s="774" t="s">
        <v>10507</v>
      </c>
      <c r="C10765" s="774" t="s">
        <v>7728</v>
      </c>
      <c r="D10765" s="774" t="s">
        <v>7723</v>
      </c>
      <c r="E10765" s="717">
        <v>817.26</v>
      </c>
    </row>
    <row r="10766" spans="1:5">
      <c r="A10766" s="774">
        <v>43621</v>
      </c>
      <c r="B10766" s="774" t="s">
        <v>10508</v>
      </c>
      <c r="C10766" s="774" t="s">
        <v>7728</v>
      </c>
      <c r="D10766" s="774" t="s">
        <v>7723</v>
      </c>
      <c r="E10766" s="717">
        <v>674.85</v>
      </c>
    </row>
    <row r="10767" spans="1:5">
      <c r="A10767" s="774">
        <v>3733</v>
      </c>
      <c r="B10767" s="774" t="s">
        <v>10509</v>
      </c>
      <c r="C10767" s="774" t="s">
        <v>7725</v>
      </c>
      <c r="D10767" s="774" t="s">
        <v>7737</v>
      </c>
      <c r="E10767" s="717">
        <v>51.71</v>
      </c>
    </row>
    <row r="10768" spans="1:5">
      <c r="A10768" s="774">
        <v>3731</v>
      </c>
      <c r="B10768" s="774" t="s">
        <v>10510</v>
      </c>
      <c r="C10768" s="774" t="s">
        <v>7725</v>
      </c>
      <c r="D10768" s="774" t="s">
        <v>7737</v>
      </c>
      <c r="E10768" s="717">
        <v>48</v>
      </c>
    </row>
    <row r="10769" spans="1:5">
      <c r="A10769" s="774">
        <v>38137</v>
      </c>
      <c r="B10769" s="774" t="s">
        <v>10511</v>
      </c>
      <c r="C10769" s="774" t="s">
        <v>7725</v>
      </c>
      <c r="D10769" s="774" t="s">
        <v>7737</v>
      </c>
      <c r="E10769" s="717">
        <v>48.28</v>
      </c>
    </row>
    <row r="10770" spans="1:5">
      <c r="A10770" s="774">
        <v>38135</v>
      </c>
      <c r="B10770" s="774" t="s">
        <v>10512</v>
      </c>
      <c r="C10770" s="774" t="s">
        <v>7725</v>
      </c>
      <c r="D10770" s="774" t="s">
        <v>7737</v>
      </c>
      <c r="E10770" s="717">
        <v>61.2</v>
      </c>
    </row>
    <row r="10771" spans="1:5">
      <c r="A10771" s="774">
        <v>38138</v>
      </c>
      <c r="B10771" s="774" t="s">
        <v>10513</v>
      </c>
      <c r="C10771" s="774" t="s">
        <v>7725</v>
      </c>
      <c r="D10771" s="774" t="s">
        <v>7737</v>
      </c>
      <c r="E10771" s="717">
        <v>47.41</v>
      </c>
    </row>
    <row r="10772" spans="1:5">
      <c r="A10772" s="774">
        <v>3736</v>
      </c>
      <c r="B10772" s="774" t="s">
        <v>10514</v>
      </c>
      <c r="C10772" s="774" t="s">
        <v>7725</v>
      </c>
      <c r="D10772" s="774" t="s">
        <v>7726</v>
      </c>
      <c r="E10772" s="717">
        <v>37.450000000000003</v>
      </c>
    </row>
    <row r="10773" spans="1:5">
      <c r="A10773" s="774">
        <v>3741</v>
      </c>
      <c r="B10773" s="774" t="s">
        <v>10515</v>
      </c>
      <c r="C10773" s="774" t="s">
        <v>7725</v>
      </c>
      <c r="D10773" s="774" t="s">
        <v>7723</v>
      </c>
      <c r="E10773" s="717">
        <v>39.03</v>
      </c>
    </row>
    <row r="10774" spans="1:5">
      <c r="A10774" s="774">
        <v>3745</v>
      </c>
      <c r="B10774" s="774" t="s">
        <v>10516</v>
      </c>
      <c r="C10774" s="774" t="s">
        <v>7725</v>
      </c>
      <c r="D10774" s="774" t="s">
        <v>7723</v>
      </c>
      <c r="E10774" s="717">
        <v>42.09</v>
      </c>
    </row>
    <row r="10775" spans="1:5">
      <c r="A10775" s="774">
        <v>3743</v>
      </c>
      <c r="B10775" s="774" t="s">
        <v>10517</v>
      </c>
      <c r="C10775" s="774" t="s">
        <v>7725</v>
      </c>
      <c r="D10775" s="774" t="s">
        <v>7723</v>
      </c>
      <c r="E10775" s="717">
        <v>38.9</v>
      </c>
    </row>
    <row r="10776" spans="1:5">
      <c r="A10776" s="774">
        <v>3744</v>
      </c>
      <c r="B10776" s="774" t="s">
        <v>10518</v>
      </c>
      <c r="C10776" s="774" t="s">
        <v>7725</v>
      </c>
      <c r="D10776" s="774" t="s">
        <v>7723</v>
      </c>
      <c r="E10776" s="717">
        <v>42.82</v>
      </c>
    </row>
    <row r="10777" spans="1:5">
      <c r="A10777" s="774">
        <v>3739</v>
      </c>
      <c r="B10777" s="774" t="s">
        <v>10519</v>
      </c>
      <c r="C10777" s="774" t="s">
        <v>7725</v>
      </c>
      <c r="D10777" s="774" t="s">
        <v>7723</v>
      </c>
      <c r="E10777" s="717">
        <v>44.99</v>
      </c>
    </row>
    <row r="10778" spans="1:5">
      <c r="A10778" s="774">
        <v>3737</v>
      </c>
      <c r="B10778" s="774" t="s">
        <v>10520</v>
      </c>
      <c r="C10778" s="774" t="s">
        <v>7725</v>
      </c>
      <c r="D10778" s="774" t="s">
        <v>7723</v>
      </c>
      <c r="E10778" s="717">
        <v>47.17</v>
      </c>
    </row>
    <row r="10779" spans="1:5">
      <c r="A10779" s="774">
        <v>3738</v>
      </c>
      <c r="B10779" s="774" t="s">
        <v>10521</v>
      </c>
      <c r="C10779" s="774" t="s">
        <v>7725</v>
      </c>
      <c r="D10779" s="774" t="s">
        <v>7723</v>
      </c>
      <c r="E10779" s="717">
        <v>54.43</v>
      </c>
    </row>
    <row r="10780" spans="1:5">
      <c r="A10780" s="774">
        <v>3747</v>
      </c>
      <c r="B10780" s="774" t="s">
        <v>10522</v>
      </c>
      <c r="C10780" s="774" t="s">
        <v>7725</v>
      </c>
      <c r="D10780" s="774" t="s">
        <v>7723</v>
      </c>
      <c r="E10780" s="717">
        <v>42.82</v>
      </c>
    </row>
    <row r="10781" spans="1:5">
      <c r="A10781" s="774">
        <v>11649</v>
      </c>
      <c r="B10781" s="774" t="s">
        <v>10523</v>
      </c>
      <c r="C10781" s="774" t="s">
        <v>7728</v>
      </c>
      <c r="D10781" s="774" t="s">
        <v>7723</v>
      </c>
      <c r="E10781" s="717">
        <v>310.63</v>
      </c>
    </row>
    <row r="10782" spans="1:5">
      <c r="A10782" s="774">
        <v>11650</v>
      </c>
      <c r="B10782" s="774" t="s">
        <v>10524</v>
      </c>
      <c r="C10782" s="774" t="s">
        <v>7728</v>
      </c>
      <c r="D10782" s="774" t="s">
        <v>7723</v>
      </c>
      <c r="E10782" s="717">
        <v>529.45000000000005</v>
      </c>
    </row>
    <row r="10783" spans="1:5">
      <c r="A10783" s="774">
        <v>3742</v>
      </c>
      <c r="B10783" s="774" t="s">
        <v>10525</v>
      </c>
      <c r="C10783" s="774" t="s">
        <v>7725</v>
      </c>
      <c r="D10783" s="774" t="s">
        <v>7723</v>
      </c>
      <c r="E10783" s="717">
        <v>56.46</v>
      </c>
    </row>
    <row r="10784" spans="1:5">
      <c r="A10784" s="774">
        <v>3746</v>
      </c>
      <c r="B10784" s="774" t="s">
        <v>10526</v>
      </c>
      <c r="C10784" s="774" t="s">
        <v>7725</v>
      </c>
      <c r="D10784" s="774" t="s">
        <v>7723</v>
      </c>
      <c r="E10784" s="717">
        <v>65.92</v>
      </c>
    </row>
    <row r="10785" spans="1:5">
      <c r="A10785" s="774">
        <v>21106</v>
      </c>
      <c r="B10785" s="774" t="s">
        <v>10527</v>
      </c>
      <c r="C10785" s="774" t="s">
        <v>7748</v>
      </c>
      <c r="D10785" s="774" t="s">
        <v>7737</v>
      </c>
      <c r="E10785" s="717">
        <v>28.99</v>
      </c>
    </row>
    <row r="10786" spans="1:5">
      <c r="A10786" s="774">
        <v>3755</v>
      </c>
      <c r="B10786" s="774" t="s">
        <v>10528</v>
      </c>
      <c r="C10786" s="774" t="s">
        <v>7728</v>
      </c>
      <c r="D10786" s="774" t="s">
        <v>7737</v>
      </c>
      <c r="E10786" s="717">
        <v>19.309999999999999</v>
      </c>
    </row>
    <row r="10787" spans="1:5">
      <c r="A10787" s="774">
        <v>3750</v>
      </c>
      <c r="B10787" s="774" t="s">
        <v>10529</v>
      </c>
      <c r="C10787" s="774" t="s">
        <v>7728</v>
      </c>
      <c r="D10787" s="774" t="s">
        <v>7737</v>
      </c>
      <c r="E10787" s="717">
        <v>25.97</v>
      </c>
    </row>
    <row r="10788" spans="1:5">
      <c r="A10788" s="774">
        <v>3756</v>
      </c>
      <c r="B10788" s="774" t="s">
        <v>10530</v>
      </c>
      <c r="C10788" s="774" t="s">
        <v>7728</v>
      </c>
      <c r="D10788" s="774" t="s">
        <v>7737</v>
      </c>
      <c r="E10788" s="717">
        <v>48.53</v>
      </c>
    </row>
    <row r="10789" spans="1:5">
      <c r="A10789" s="774">
        <v>39377</v>
      </c>
      <c r="B10789" s="774" t="s">
        <v>10531</v>
      </c>
      <c r="C10789" s="774" t="s">
        <v>7728</v>
      </c>
      <c r="D10789" s="774" t="s">
        <v>7737</v>
      </c>
      <c r="E10789" s="717">
        <v>143.75</v>
      </c>
    </row>
    <row r="10790" spans="1:5">
      <c r="A10790" s="774">
        <v>38191</v>
      </c>
      <c r="B10790" s="774" t="s">
        <v>10532</v>
      </c>
      <c r="C10790" s="774" t="s">
        <v>7728</v>
      </c>
      <c r="D10790" s="774" t="s">
        <v>7737</v>
      </c>
      <c r="E10790" s="717">
        <v>10.7</v>
      </c>
    </row>
    <row r="10791" spans="1:5">
      <c r="A10791" s="774">
        <v>39381</v>
      </c>
      <c r="B10791" s="774" t="s">
        <v>10533</v>
      </c>
      <c r="C10791" s="774" t="s">
        <v>7728</v>
      </c>
      <c r="D10791" s="774" t="s">
        <v>7737</v>
      </c>
      <c r="E10791" s="717">
        <v>9.98</v>
      </c>
    </row>
    <row r="10792" spans="1:5">
      <c r="A10792" s="774">
        <v>38780</v>
      </c>
      <c r="B10792" s="774" t="s">
        <v>10534</v>
      </c>
      <c r="C10792" s="774" t="s">
        <v>7728</v>
      </c>
      <c r="D10792" s="774" t="s">
        <v>7737</v>
      </c>
      <c r="E10792" s="717">
        <v>12.21</v>
      </c>
    </row>
    <row r="10793" spans="1:5">
      <c r="A10793" s="774">
        <v>38781</v>
      </c>
      <c r="B10793" s="774" t="s">
        <v>10535</v>
      </c>
      <c r="C10793" s="774" t="s">
        <v>7728</v>
      </c>
      <c r="D10793" s="774" t="s">
        <v>7737</v>
      </c>
      <c r="E10793" s="717">
        <v>41.23</v>
      </c>
    </row>
    <row r="10794" spans="1:5">
      <c r="A10794" s="774">
        <v>38192</v>
      </c>
      <c r="B10794" s="774" t="s">
        <v>10536</v>
      </c>
      <c r="C10794" s="774" t="s">
        <v>7728</v>
      </c>
      <c r="D10794" s="774" t="s">
        <v>7737</v>
      </c>
      <c r="E10794" s="717">
        <v>74.599999999999994</v>
      </c>
    </row>
    <row r="10795" spans="1:5">
      <c r="A10795" s="774">
        <v>3753</v>
      </c>
      <c r="B10795" s="774" t="s">
        <v>872</v>
      </c>
      <c r="C10795" s="774" t="s">
        <v>7728</v>
      </c>
      <c r="D10795" s="774" t="s">
        <v>7737</v>
      </c>
      <c r="E10795" s="717">
        <v>6.53</v>
      </c>
    </row>
    <row r="10796" spans="1:5">
      <c r="A10796" s="774">
        <v>38782</v>
      </c>
      <c r="B10796" s="774" t="s">
        <v>10537</v>
      </c>
      <c r="C10796" s="774" t="s">
        <v>7728</v>
      </c>
      <c r="D10796" s="774" t="s">
        <v>7737</v>
      </c>
      <c r="E10796" s="717">
        <v>8.5</v>
      </c>
    </row>
    <row r="10797" spans="1:5">
      <c r="A10797" s="774">
        <v>38778</v>
      </c>
      <c r="B10797" s="774" t="s">
        <v>10538</v>
      </c>
      <c r="C10797" s="774" t="s">
        <v>7728</v>
      </c>
      <c r="D10797" s="774" t="s">
        <v>7737</v>
      </c>
      <c r="E10797" s="717">
        <v>6.38</v>
      </c>
    </row>
    <row r="10798" spans="1:5">
      <c r="A10798" s="774">
        <v>38779</v>
      </c>
      <c r="B10798" s="774" t="s">
        <v>10539</v>
      </c>
      <c r="C10798" s="774" t="s">
        <v>7728</v>
      </c>
      <c r="D10798" s="774" t="s">
        <v>7737</v>
      </c>
      <c r="E10798" s="717">
        <v>6.76</v>
      </c>
    </row>
    <row r="10799" spans="1:5">
      <c r="A10799" s="774">
        <v>39388</v>
      </c>
      <c r="B10799" s="774" t="s">
        <v>10540</v>
      </c>
      <c r="C10799" s="774" t="s">
        <v>7728</v>
      </c>
      <c r="D10799" s="774" t="s">
        <v>7723</v>
      </c>
      <c r="E10799" s="717">
        <v>13.4</v>
      </c>
    </row>
    <row r="10800" spans="1:5">
      <c r="A10800" s="774">
        <v>39387</v>
      </c>
      <c r="B10800" s="774" t="s">
        <v>10541</v>
      </c>
      <c r="C10800" s="774" t="s">
        <v>7728</v>
      </c>
      <c r="D10800" s="774" t="s">
        <v>7723</v>
      </c>
      <c r="E10800" s="717">
        <v>20.9</v>
      </c>
    </row>
    <row r="10801" spans="1:5">
      <c r="A10801" s="774">
        <v>39386</v>
      </c>
      <c r="B10801" s="774" t="s">
        <v>10542</v>
      </c>
      <c r="C10801" s="774" t="s">
        <v>7728</v>
      </c>
      <c r="D10801" s="774" t="s">
        <v>7723</v>
      </c>
      <c r="E10801" s="717">
        <v>14.57</v>
      </c>
    </row>
    <row r="10802" spans="1:5">
      <c r="A10802" s="774">
        <v>38194</v>
      </c>
      <c r="B10802" s="774" t="s">
        <v>10543</v>
      </c>
      <c r="C10802" s="774" t="s">
        <v>7728</v>
      </c>
      <c r="D10802" s="774" t="s">
        <v>7726</v>
      </c>
      <c r="E10802" s="717">
        <v>10.9</v>
      </c>
    </row>
    <row r="10803" spans="1:5">
      <c r="A10803" s="774">
        <v>38193</v>
      </c>
      <c r="B10803" s="774" t="s">
        <v>10544</v>
      </c>
      <c r="C10803" s="774" t="s">
        <v>7728</v>
      </c>
      <c r="D10803" s="774" t="s">
        <v>7723</v>
      </c>
      <c r="E10803" s="717">
        <v>9.4700000000000006</v>
      </c>
    </row>
    <row r="10804" spans="1:5">
      <c r="A10804" s="774">
        <v>12216</v>
      </c>
      <c r="B10804" s="774" t="s">
        <v>10545</v>
      </c>
      <c r="C10804" s="774" t="s">
        <v>7728</v>
      </c>
      <c r="D10804" s="774" t="s">
        <v>7737</v>
      </c>
      <c r="E10804" s="717">
        <v>37.31</v>
      </c>
    </row>
    <row r="10805" spans="1:5">
      <c r="A10805" s="774">
        <v>3757</v>
      </c>
      <c r="B10805" s="774" t="s">
        <v>10546</v>
      </c>
      <c r="C10805" s="774" t="s">
        <v>7728</v>
      </c>
      <c r="D10805" s="774" t="s">
        <v>7737</v>
      </c>
      <c r="E10805" s="717">
        <v>43.14</v>
      </c>
    </row>
    <row r="10806" spans="1:5">
      <c r="A10806" s="774">
        <v>3758</v>
      </c>
      <c r="B10806" s="774" t="s">
        <v>10547</v>
      </c>
      <c r="C10806" s="774" t="s">
        <v>7728</v>
      </c>
      <c r="D10806" s="774" t="s">
        <v>7737</v>
      </c>
      <c r="E10806" s="717">
        <v>50.3</v>
      </c>
    </row>
    <row r="10807" spans="1:5">
      <c r="A10807" s="774">
        <v>12214</v>
      </c>
      <c r="B10807" s="774" t="s">
        <v>10548</v>
      </c>
      <c r="C10807" s="774" t="s">
        <v>7728</v>
      </c>
      <c r="D10807" s="774" t="s">
        <v>7737</v>
      </c>
      <c r="E10807" s="717">
        <v>17.22</v>
      </c>
    </row>
    <row r="10808" spans="1:5">
      <c r="A10808" s="774">
        <v>3749</v>
      </c>
      <c r="B10808" s="774" t="s">
        <v>10549</v>
      </c>
      <c r="C10808" s="774" t="s">
        <v>7728</v>
      </c>
      <c r="D10808" s="774" t="s">
        <v>7737</v>
      </c>
      <c r="E10808" s="717">
        <v>30.7</v>
      </c>
    </row>
    <row r="10809" spans="1:5">
      <c r="A10809" s="774">
        <v>3751</v>
      </c>
      <c r="B10809" s="774" t="s">
        <v>10550</v>
      </c>
      <c r="C10809" s="774" t="s">
        <v>7728</v>
      </c>
      <c r="D10809" s="774" t="s">
        <v>7737</v>
      </c>
      <c r="E10809" s="717">
        <v>41.89</v>
      </c>
    </row>
    <row r="10810" spans="1:5">
      <c r="A10810" s="774">
        <v>39376</v>
      </c>
      <c r="B10810" s="774" t="s">
        <v>10551</v>
      </c>
      <c r="C10810" s="774" t="s">
        <v>7728</v>
      </c>
      <c r="D10810" s="774" t="s">
        <v>7737</v>
      </c>
      <c r="E10810" s="717">
        <v>35.32</v>
      </c>
    </row>
    <row r="10811" spans="1:5">
      <c r="A10811" s="774">
        <v>3752</v>
      </c>
      <c r="B10811" s="774" t="s">
        <v>10552</v>
      </c>
      <c r="C10811" s="774" t="s">
        <v>7728</v>
      </c>
      <c r="D10811" s="774" t="s">
        <v>7737</v>
      </c>
      <c r="E10811" s="717">
        <v>69.11</v>
      </c>
    </row>
    <row r="10812" spans="1:5">
      <c r="A10812" s="774">
        <v>746</v>
      </c>
      <c r="B10812" s="774" t="s">
        <v>10553</v>
      </c>
      <c r="C10812" s="774" t="s">
        <v>7728</v>
      </c>
      <c r="D10812" s="774" t="s">
        <v>7737</v>
      </c>
      <c r="E10812" s="718">
        <v>2025</v>
      </c>
    </row>
    <row r="10813" spans="1:5">
      <c r="A10813" s="774">
        <v>36521</v>
      </c>
      <c r="B10813" s="774" t="s">
        <v>10554</v>
      </c>
      <c r="C10813" s="774" t="s">
        <v>7728</v>
      </c>
      <c r="D10813" s="774" t="s">
        <v>7723</v>
      </c>
      <c r="E10813" s="717">
        <v>125.86</v>
      </c>
    </row>
    <row r="10814" spans="1:5">
      <c r="A10814" s="774">
        <v>36794</v>
      </c>
      <c r="B10814" s="774" t="s">
        <v>10555</v>
      </c>
      <c r="C10814" s="774" t="s">
        <v>7728</v>
      </c>
      <c r="D10814" s="774" t="s">
        <v>7723</v>
      </c>
      <c r="E10814" s="717">
        <v>128.30000000000001</v>
      </c>
    </row>
    <row r="10815" spans="1:5">
      <c r="A10815" s="774">
        <v>10426</v>
      </c>
      <c r="B10815" s="774" t="s">
        <v>10556</v>
      </c>
      <c r="C10815" s="774" t="s">
        <v>7728</v>
      </c>
      <c r="D10815" s="774" t="s">
        <v>7723</v>
      </c>
      <c r="E10815" s="717">
        <v>184.79</v>
      </c>
    </row>
    <row r="10816" spans="1:5">
      <c r="A10816" s="774">
        <v>10425</v>
      </c>
      <c r="B10816" s="774" t="s">
        <v>10557</v>
      </c>
      <c r="C10816" s="774" t="s">
        <v>7728</v>
      </c>
      <c r="D10816" s="774" t="s">
        <v>7723</v>
      </c>
      <c r="E10816" s="717">
        <v>81.489999999999995</v>
      </c>
    </row>
    <row r="10817" spans="1:5">
      <c r="A10817" s="774">
        <v>10431</v>
      </c>
      <c r="B10817" s="774" t="s">
        <v>10558</v>
      </c>
      <c r="C10817" s="774" t="s">
        <v>7728</v>
      </c>
      <c r="D10817" s="774" t="s">
        <v>7723</v>
      </c>
      <c r="E10817" s="717">
        <v>202.72</v>
      </c>
    </row>
    <row r="10818" spans="1:5">
      <c r="A10818" s="774">
        <v>10429</v>
      </c>
      <c r="B10818" s="774" t="s">
        <v>10559</v>
      </c>
      <c r="C10818" s="774" t="s">
        <v>7728</v>
      </c>
      <c r="D10818" s="774" t="s">
        <v>7723</v>
      </c>
      <c r="E10818" s="717">
        <v>97.19</v>
      </c>
    </row>
    <row r="10819" spans="1:5">
      <c r="A10819" s="774">
        <v>20269</v>
      </c>
      <c r="B10819" s="774" t="s">
        <v>10560</v>
      </c>
      <c r="C10819" s="774" t="s">
        <v>7728</v>
      </c>
      <c r="D10819" s="774" t="s">
        <v>7723</v>
      </c>
      <c r="E10819" s="717">
        <v>80.099999999999994</v>
      </c>
    </row>
    <row r="10820" spans="1:5">
      <c r="A10820" s="774">
        <v>20270</v>
      </c>
      <c r="B10820" s="774" t="s">
        <v>10561</v>
      </c>
      <c r="C10820" s="774" t="s">
        <v>7728</v>
      </c>
      <c r="D10820" s="774" t="s">
        <v>7723</v>
      </c>
      <c r="E10820" s="717">
        <v>87.22</v>
      </c>
    </row>
    <row r="10821" spans="1:5">
      <c r="A10821" s="774">
        <v>11696</v>
      </c>
      <c r="B10821" s="774" t="s">
        <v>10562</v>
      </c>
      <c r="C10821" s="774" t="s">
        <v>7728</v>
      </c>
      <c r="D10821" s="774" t="s">
        <v>7723</v>
      </c>
      <c r="E10821" s="717">
        <v>127.43</v>
      </c>
    </row>
    <row r="10822" spans="1:5">
      <c r="A10822" s="774">
        <v>10427</v>
      </c>
      <c r="B10822" s="774" t="s">
        <v>10563</v>
      </c>
      <c r="C10822" s="774" t="s">
        <v>7728</v>
      </c>
      <c r="D10822" s="774" t="s">
        <v>7723</v>
      </c>
      <c r="E10822" s="717">
        <v>228.48</v>
      </c>
    </row>
    <row r="10823" spans="1:5">
      <c r="A10823" s="774">
        <v>10428</v>
      </c>
      <c r="B10823" s="774" t="s">
        <v>10564</v>
      </c>
      <c r="C10823" s="774" t="s">
        <v>7728</v>
      </c>
      <c r="D10823" s="774" t="s">
        <v>7723</v>
      </c>
      <c r="E10823" s="717">
        <v>231.89</v>
      </c>
    </row>
    <row r="10824" spans="1:5">
      <c r="A10824" s="774">
        <v>2354</v>
      </c>
      <c r="B10824" s="774" t="s">
        <v>10565</v>
      </c>
      <c r="C10824" s="774" t="s">
        <v>615</v>
      </c>
      <c r="D10824" s="774" t="s">
        <v>7723</v>
      </c>
      <c r="E10824" s="717">
        <v>18.91</v>
      </c>
    </row>
    <row r="10825" spans="1:5">
      <c r="A10825" s="774">
        <v>40932</v>
      </c>
      <c r="B10825" s="774" t="s">
        <v>10566</v>
      </c>
      <c r="C10825" s="774" t="s">
        <v>7941</v>
      </c>
      <c r="D10825" s="774" t="s">
        <v>7723</v>
      </c>
      <c r="E10825" s="718">
        <v>3371.48</v>
      </c>
    </row>
    <row r="10826" spans="1:5">
      <c r="A10826" s="774">
        <v>10853</v>
      </c>
      <c r="B10826" s="774" t="s">
        <v>10567</v>
      </c>
      <c r="C10826" s="774" t="s">
        <v>7728</v>
      </c>
      <c r="D10826" s="774" t="s">
        <v>7723</v>
      </c>
      <c r="E10826" s="717">
        <v>73.31</v>
      </c>
    </row>
    <row r="10827" spans="1:5">
      <c r="A10827" s="774">
        <v>5093</v>
      </c>
      <c r="B10827" s="774" t="s">
        <v>10568</v>
      </c>
      <c r="C10827" s="774" t="s">
        <v>8219</v>
      </c>
      <c r="D10827" s="774" t="s">
        <v>7723</v>
      </c>
      <c r="E10827" s="717">
        <v>13.45</v>
      </c>
    </row>
    <row r="10828" spans="1:5">
      <c r="A10828" s="774">
        <v>37768</v>
      </c>
      <c r="B10828" s="774" t="s">
        <v>10569</v>
      </c>
      <c r="C10828" s="774" t="s">
        <v>7728</v>
      </c>
      <c r="D10828" s="774" t="s">
        <v>7737</v>
      </c>
      <c r="E10828" s="718">
        <v>98500</v>
      </c>
    </row>
    <row r="10829" spans="1:5">
      <c r="A10829" s="774">
        <v>37773</v>
      </c>
      <c r="B10829" s="774" t="s">
        <v>10570</v>
      </c>
      <c r="C10829" s="774" t="s">
        <v>7728</v>
      </c>
      <c r="D10829" s="774" t="s">
        <v>7737</v>
      </c>
      <c r="E10829" s="718">
        <v>83643.100000000006</v>
      </c>
    </row>
    <row r="10830" spans="1:5">
      <c r="A10830" s="774">
        <v>37769</v>
      </c>
      <c r="B10830" s="774" t="s">
        <v>10571</v>
      </c>
      <c r="C10830" s="774" t="s">
        <v>7728</v>
      </c>
      <c r="D10830" s="774" t="s">
        <v>7737</v>
      </c>
      <c r="E10830" s="718">
        <v>140029.09</v>
      </c>
    </row>
    <row r="10831" spans="1:5">
      <c r="A10831" s="774">
        <v>37770</v>
      </c>
      <c r="B10831" s="774" t="s">
        <v>10572</v>
      </c>
      <c r="C10831" s="774" t="s">
        <v>7728</v>
      </c>
      <c r="D10831" s="774" t="s">
        <v>7737</v>
      </c>
      <c r="E10831" s="718">
        <v>237651.71</v>
      </c>
    </row>
    <row r="10832" spans="1:5">
      <c r="A10832" s="774">
        <v>38382</v>
      </c>
      <c r="B10832" s="774" t="s">
        <v>10573</v>
      </c>
      <c r="C10832" s="774" t="s">
        <v>7728</v>
      </c>
      <c r="D10832" s="774" t="s">
        <v>7723</v>
      </c>
      <c r="E10832" s="717">
        <v>10.23</v>
      </c>
    </row>
    <row r="10833" spans="1:5">
      <c r="A10833" s="774">
        <v>6091</v>
      </c>
      <c r="B10833" s="774" t="s">
        <v>10574</v>
      </c>
      <c r="C10833" s="774" t="s">
        <v>7722</v>
      </c>
      <c r="D10833" s="774" t="s">
        <v>7723</v>
      </c>
      <c r="E10833" s="717">
        <v>21.74</v>
      </c>
    </row>
    <row r="10834" spans="1:5">
      <c r="A10834" s="774">
        <v>38383</v>
      </c>
      <c r="B10834" s="774" t="s">
        <v>10575</v>
      </c>
      <c r="C10834" s="774" t="s">
        <v>7728</v>
      </c>
      <c r="D10834" s="774" t="s">
        <v>7723</v>
      </c>
      <c r="E10834" s="717">
        <v>1.91</v>
      </c>
    </row>
    <row r="10835" spans="1:5">
      <c r="A10835" s="774">
        <v>3768</v>
      </c>
      <c r="B10835" s="774" t="s">
        <v>10576</v>
      </c>
      <c r="C10835" s="774" t="s">
        <v>7728</v>
      </c>
      <c r="D10835" s="774" t="s">
        <v>7723</v>
      </c>
      <c r="E10835" s="717">
        <v>3.12</v>
      </c>
    </row>
    <row r="10836" spans="1:5">
      <c r="A10836" s="774">
        <v>3767</v>
      </c>
      <c r="B10836" s="774" t="s">
        <v>10577</v>
      </c>
      <c r="C10836" s="774" t="s">
        <v>7728</v>
      </c>
      <c r="D10836" s="774" t="s">
        <v>7723</v>
      </c>
      <c r="E10836" s="717">
        <v>0.74</v>
      </c>
    </row>
    <row r="10837" spans="1:5">
      <c r="A10837" s="774">
        <v>13192</v>
      </c>
      <c r="B10837" s="774" t="s">
        <v>10578</v>
      </c>
      <c r="C10837" s="774" t="s">
        <v>7728</v>
      </c>
      <c r="D10837" s="774" t="s">
        <v>7723</v>
      </c>
      <c r="E10837" s="718">
        <v>4526.7299999999996</v>
      </c>
    </row>
    <row r="10838" spans="1:5">
      <c r="A10838" s="774">
        <v>38413</v>
      </c>
      <c r="B10838" s="774" t="s">
        <v>10579</v>
      </c>
      <c r="C10838" s="774" t="s">
        <v>7728</v>
      </c>
      <c r="D10838" s="774" t="s">
        <v>7723</v>
      </c>
      <c r="E10838" s="717">
        <v>748.65</v>
      </c>
    </row>
    <row r="10839" spans="1:5">
      <c r="A10839" s="774">
        <v>42440</v>
      </c>
      <c r="B10839" s="774" t="s">
        <v>10580</v>
      </c>
      <c r="C10839" s="774" t="s">
        <v>7728</v>
      </c>
      <c r="D10839" s="774" t="s">
        <v>7737</v>
      </c>
      <c r="E10839" s="717">
        <v>800</v>
      </c>
    </row>
    <row r="10840" spans="1:5">
      <c r="A10840" s="774">
        <v>20193</v>
      </c>
      <c r="B10840" s="774" t="s">
        <v>10581</v>
      </c>
      <c r="C10840" s="774" t="s">
        <v>10582</v>
      </c>
      <c r="D10840" s="774" t="s">
        <v>7723</v>
      </c>
      <c r="E10840" s="717">
        <v>3.99</v>
      </c>
    </row>
    <row r="10841" spans="1:5">
      <c r="A10841" s="774">
        <v>10527</v>
      </c>
      <c r="B10841" s="774" t="s">
        <v>10583</v>
      </c>
      <c r="C10841" s="774" t="s">
        <v>10584</v>
      </c>
      <c r="D10841" s="774" t="s">
        <v>7726</v>
      </c>
      <c r="E10841" s="717">
        <v>12</v>
      </c>
    </row>
    <row r="10842" spans="1:5">
      <c r="A10842" s="774">
        <v>41805</v>
      </c>
      <c r="B10842" s="774" t="s">
        <v>10585</v>
      </c>
      <c r="C10842" s="774" t="s">
        <v>7941</v>
      </c>
      <c r="D10842" s="774" t="s">
        <v>7726</v>
      </c>
      <c r="E10842" s="717">
        <v>600</v>
      </c>
    </row>
    <row r="10843" spans="1:5">
      <c r="A10843" s="774">
        <v>40271</v>
      </c>
      <c r="B10843" s="774" t="s">
        <v>10586</v>
      </c>
      <c r="C10843" s="774" t="s">
        <v>7941</v>
      </c>
      <c r="D10843" s="774" t="s">
        <v>7723</v>
      </c>
      <c r="E10843" s="717">
        <v>7.8</v>
      </c>
    </row>
    <row r="10844" spans="1:5">
      <c r="A10844" s="774">
        <v>40287</v>
      </c>
      <c r="B10844" s="774" t="s">
        <v>10587</v>
      </c>
      <c r="C10844" s="774" t="s">
        <v>7941</v>
      </c>
      <c r="D10844" s="774" t="s">
        <v>7723</v>
      </c>
      <c r="E10844" s="717">
        <v>3</v>
      </c>
    </row>
    <row r="10845" spans="1:5">
      <c r="A10845" s="774">
        <v>40295</v>
      </c>
      <c r="B10845" s="774" t="s">
        <v>10588</v>
      </c>
      <c r="C10845" s="774" t="s">
        <v>615</v>
      </c>
      <c r="D10845" s="774" t="s">
        <v>7737</v>
      </c>
      <c r="E10845" s="717">
        <v>2.34</v>
      </c>
    </row>
    <row r="10846" spans="1:5">
      <c r="A10846" s="774">
        <v>745</v>
      </c>
      <c r="B10846" s="774" t="s">
        <v>10589</v>
      </c>
      <c r="C10846" s="774" t="s">
        <v>615</v>
      </c>
      <c r="D10846" s="774" t="s">
        <v>7737</v>
      </c>
      <c r="E10846" s="717">
        <v>2.48</v>
      </c>
    </row>
    <row r="10847" spans="1:5">
      <c r="A10847" s="774">
        <v>4084</v>
      </c>
      <c r="B10847" s="774" t="s">
        <v>10590</v>
      </c>
      <c r="C10847" s="774" t="s">
        <v>615</v>
      </c>
      <c r="D10847" s="774" t="s">
        <v>7723</v>
      </c>
      <c r="E10847" s="717">
        <v>2.48</v>
      </c>
    </row>
    <row r="10848" spans="1:5">
      <c r="A10848" s="774">
        <v>743</v>
      </c>
      <c r="B10848" s="774" t="s">
        <v>10591</v>
      </c>
      <c r="C10848" s="774" t="s">
        <v>615</v>
      </c>
      <c r="D10848" s="774" t="s">
        <v>7726</v>
      </c>
      <c r="E10848" s="717">
        <v>2.48</v>
      </c>
    </row>
    <row r="10849" spans="1:5">
      <c r="A10849" s="774">
        <v>40293</v>
      </c>
      <c r="B10849" s="774" t="s">
        <v>10592</v>
      </c>
      <c r="C10849" s="774" t="s">
        <v>615</v>
      </c>
      <c r="D10849" s="774" t="s">
        <v>7723</v>
      </c>
      <c r="E10849" s="717">
        <v>2.97</v>
      </c>
    </row>
    <row r="10850" spans="1:5">
      <c r="A10850" s="774">
        <v>40294</v>
      </c>
      <c r="B10850" s="774" t="s">
        <v>10593</v>
      </c>
      <c r="C10850" s="774" t="s">
        <v>615</v>
      </c>
      <c r="D10850" s="774" t="s">
        <v>7723</v>
      </c>
      <c r="E10850" s="717">
        <v>2.48</v>
      </c>
    </row>
    <row r="10851" spans="1:5">
      <c r="A10851" s="774">
        <v>4085</v>
      </c>
      <c r="B10851" s="774" t="s">
        <v>10594</v>
      </c>
      <c r="C10851" s="774" t="s">
        <v>615</v>
      </c>
      <c r="D10851" s="774" t="s">
        <v>7723</v>
      </c>
      <c r="E10851" s="717">
        <v>3.47</v>
      </c>
    </row>
    <row r="10852" spans="1:5">
      <c r="A10852" s="774">
        <v>10775</v>
      </c>
      <c r="B10852" s="774" t="s">
        <v>10595</v>
      </c>
      <c r="C10852" s="774" t="s">
        <v>7941</v>
      </c>
      <c r="D10852" s="774" t="s">
        <v>7737</v>
      </c>
      <c r="E10852" s="717">
        <v>595</v>
      </c>
    </row>
    <row r="10853" spans="1:5">
      <c r="A10853" s="774">
        <v>10776</v>
      </c>
      <c r="B10853" s="774" t="s">
        <v>10596</v>
      </c>
      <c r="C10853" s="774" t="s">
        <v>7941</v>
      </c>
      <c r="D10853" s="774" t="s">
        <v>7737</v>
      </c>
      <c r="E10853" s="717">
        <v>464.84</v>
      </c>
    </row>
    <row r="10854" spans="1:5">
      <c r="A10854" s="774">
        <v>10779</v>
      </c>
      <c r="B10854" s="774" t="s">
        <v>10597</v>
      </c>
      <c r="C10854" s="774" t="s">
        <v>7941</v>
      </c>
      <c r="D10854" s="774" t="s">
        <v>7737</v>
      </c>
      <c r="E10854" s="717">
        <v>743.75</v>
      </c>
    </row>
    <row r="10855" spans="1:5">
      <c r="A10855" s="774">
        <v>10777</v>
      </c>
      <c r="B10855" s="774" t="s">
        <v>10598</v>
      </c>
      <c r="C10855" s="774" t="s">
        <v>7941</v>
      </c>
      <c r="D10855" s="774" t="s">
        <v>7737</v>
      </c>
      <c r="E10855" s="717">
        <v>675.57</v>
      </c>
    </row>
    <row r="10856" spans="1:5">
      <c r="A10856" s="774">
        <v>10778</v>
      </c>
      <c r="B10856" s="774" t="s">
        <v>10599</v>
      </c>
      <c r="C10856" s="774" t="s">
        <v>7941</v>
      </c>
      <c r="D10856" s="774" t="s">
        <v>7737</v>
      </c>
      <c r="E10856" s="717">
        <v>743.75</v>
      </c>
    </row>
    <row r="10857" spans="1:5">
      <c r="A10857" s="774">
        <v>40339</v>
      </c>
      <c r="B10857" s="774" t="s">
        <v>10600</v>
      </c>
      <c r="C10857" s="774" t="s">
        <v>7941</v>
      </c>
      <c r="D10857" s="774" t="s">
        <v>7723</v>
      </c>
      <c r="E10857" s="717">
        <v>3</v>
      </c>
    </row>
    <row r="10858" spans="1:5">
      <c r="A10858" s="774">
        <v>3355</v>
      </c>
      <c r="B10858" s="774" t="s">
        <v>10601</v>
      </c>
      <c r="C10858" s="774" t="s">
        <v>615</v>
      </c>
      <c r="D10858" s="774" t="s">
        <v>7737</v>
      </c>
      <c r="E10858" s="717">
        <v>24.3</v>
      </c>
    </row>
    <row r="10859" spans="1:5">
      <c r="A10859" s="774">
        <v>39814</v>
      </c>
      <c r="B10859" s="774" t="s">
        <v>10602</v>
      </c>
      <c r="C10859" s="774" t="s">
        <v>615</v>
      </c>
      <c r="D10859" s="774" t="s">
        <v>7737</v>
      </c>
      <c r="E10859" s="717">
        <v>45.56</v>
      </c>
    </row>
    <row r="10860" spans="1:5">
      <c r="A10860" s="774">
        <v>10749</v>
      </c>
      <c r="B10860" s="774" t="s">
        <v>10603</v>
      </c>
      <c r="C10860" s="774" t="s">
        <v>7941</v>
      </c>
      <c r="D10860" s="774" t="s">
        <v>7723</v>
      </c>
      <c r="E10860" s="717">
        <v>5.49</v>
      </c>
    </row>
    <row r="10861" spans="1:5">
      <c r="A10861" s="774">
        <v>40290</v>
      </c>
      <c r="B10861" s="774" t="s">
        <v>10604</v>
      </c>
      <c r="C10861" s="774" t="s">
        <v>7941</v>
      </c>
      <c r="D10861" s="774" t="s">
        <v>7723</v>
      </c>
      <c r="E10861" s="717">
        <v>7.92</v>
      </c>
    </row>
    <row r="10862" spans="1:5">
      <c r="A10862" s="774">
        <v>7252</v>
      </c>
      <c r="B10862" s="774" t="s">
        <v>10605</v>
      </c>
      <c r="C10862" s="774" t="s">
        <v>615</v>
      </c>
      <c r="D10862" s="774" t="s">
        <v>7737</v>
      </c>
      <c r="E10862" s="717">
        <v>2.25</v>
      </c>
    </row>
    <row r="10863" spans="1:5">
      <c r="A10863" s="774">
        <v>4778</v>
      </c>
      <c r="B10863" s="774" t="s">
        <v>10606</v>
      </c>
      <c r="C10863" s="774" t="s">
        <v>615</v>
      </c>
      <c r="D10863" s="774" t="s">
        <v>7737</v>
      </c>
      <c r="E10863" s="717">
        <v>2.7</v>
      </c>
    </row>
    <row r="10864" spans="1:5">
      <c r="A10864" s="774">
        <v>4780</v>
      </c>
      <c r="B10864" s="774" t="s">
        <v>10607</v>
      </c>
      <c r="C10864" s="774" t="s">
        <v>615</v>
      </c>
      <c r="D10864" s="774" t="s">
        <v>7737</v>
      </c>
      <c r="E10864" s="717">
        <v>2.92</v>
      </c>
    </row>
    <row r="10865" spans="1:5">
      <c r="A10865" s="774">
        <v>10809</v>
      </c>
      <c r="B10865" s="774" t="s">
        <v>10608</v>
      </c>
      <c r="C10865" s="774" t="s">
        <v>615</v>
      </c>
      <c r="D10865" s="774" t="s">
        <v>7723</v>
      </c>
      <c r="E10865" s="717">
        <v>1.79</v>
      </c>
    </row>
    <row r="10866" spans="1:5">
      <c r="A10866" s="774">
        <v>10811</v>
      </c>
      <c r="B10866" s="774" t="s">
        <v>10609</v>
      </c>
      <c r="C10866" s="774" t="s">
        <v>615</v>
      </c>
      <c r="D10866" s="774" t="s">
        <v>7726</v>
      </c>
      <c r="E10866" s="717">
        <v>1.53</v>
      </c>
    </row>
    <row r="10867" spans="1:5">
      <c r="A10867" s="774">
        <v>7247</v>
      </c>
      <c r="B10867" s="774" t="s">
        <v>123</v>
      </c>
      <c r="C10867" s="774" t="s">
        <v>615</v>
      </c>
      <c r="D10867" s="774" t="s">
        <v>7737</v>
      </c>
      <c r="E10867" s="717">
        <v>2.25</v>
      </c>
    </row>
    <row r="10868" spans="1:5">
      <c r="A10868" s="774">
        <v>40291</v>
      </c>
      <c r="B10868" s="774" t="s">
        <v>10610</v>
      </c>
      <c r="C10868" s="774" t="s">
        <v>7941</v>
      </c>
      <c r="D10868" s="774" t="s">
        <v>7723</v>
      </c>
      <c r="E10868" s="717">
        <v>418.61</v>
      </c>
    </row>
    <row r="10869" spans="1:5">
      <c r="A10869" s="774">
        <v>40275</v>
      </c>
      <c r="B10869" s="774" t="s">
        <v>10611</v>
      </c>
      <c r="C10869" s="774" t="s">
        <v>7941</v>
      </c>
      <c r="D10869" s="774" t="s">
        <v>7723</v>
      </c>
      <c r="E10869" s="717">
        <v>12</v>
      </c>
    </row>
    <row r="10870" spans="1:5">
      <c r="A10870" s="774">
        <v>42408</v>
      </c>
      <c r="B10870" s="774" t="s">
        <v>10612</v>
      </c>
      <c r="C10870" s="774" t="s">
        <v>7725</v>
      </c>
      <c r="D10870" s="774" t="s">
        <v>7723</v>
      </c>
      <c r="E10870" s="717">
        <v>1.06</v>
      </c>
    </row>
    <row r="10871" spans="1:5">
      <c r="A10871" s="774">
        <v>3777</v>
      </c>
      <c r="B10871" s="774" t="s">
        <v>10613</v>
      </c>
      <c r="C10871" s="774" t="s">
        <v>7725</v>
      </c>
      <c r="D10871" s="774" t="s">
        <v>7726</v>
      </c>
      <c r="E10871" s="717">
        <v>0.77</v>
      </c>
    </row>
    <row r="10872" spans="1:5">
      <c r="A10872" s="774">
        <v>3798</v>
      </c>
      <c r="B10872" s="774" t="s">
        <v>10614</v>
      </c>
      <c r="C10872" s="774" t="s">
        <v>7728</v>
      </c>
      <c r="D10872" s="774" t="s">
        <v>7737</v>
      </c>
      <c r="E10872" s="717">
        <v>49</v>
      </c>
    </row>
    <row r="10873" spans="1:5">
      <c r="A10873" s="774">
        <v>38769</v>
      </c>
      <c r="B10873" s="774" t="s">
        <v>10615</v>
      </c>
      <c r="C10873" s="774" t="s">
        <v>7728</v>
      </c>
      <c r="D10873" s="774" t="s">
        <v>7737</v>
      </c>
      <c r="E10873" s="717">
        <v>38.26</v>
      </c>
    </row>
    <row r="10874" spans="1:5">
      <c r="A10874" s="774">
        <v>39510</v>
      </c>
      <c r="B10874" s="774" t="s">
        <v>10616</v>
      </c>
      <c r="C10874" s="774" t="s">
        <v>7728</v>
      </c>
      <c r="D10874" s="774" t="s">
        <v>7737</v>
      </c>
      <c r="E10874" s="717">
        <v>154.87</v>
      </c>
    </row>
    <row r="10875" spans="1:5">
      <c r="A10875" s="774">
        <v>38776</v>
      </c>
      <c r="B10875" s="774" t="s">
        <v>10617</v>
      </c>
      <c r="C10875" s="774" t="s">
        <v>7728</v>
      </c>
      <c r="D10875" s="774" t="s">
        <v>7737</v>
      </c>
      <c r="E10875" s="717">
        <v>164.36</v>
      </c>
    </row>
    <row r="10876" spans="1:5">
      <c r="A10876" s="774">
        <v>38774</v>
      </c>
      <c r="B10876" s="774" t="s">
        <v>10618</v>
      </c>
      <c r="C10876" s="774" t="s">
        <v>7728</v>
      </c>
      <c r="D10876" s="774" t="s">
        <v>7723</v>
      </c>
      <c r="E10876" s="717">
        <v>27.38</v>
      </c>
    </row>
    <row r="10877" spans="1:5">
      <c r="A10877" s="774">
        <v>42247</v>
      </c>
      <c r="B10877" s="774" t="s">
        <v>10619</v>
      </c>
      <c r="C10877" s="774" t="s">
        <v>7728</v>
      </c>
      <c r="D10877" s="774" t="s">
        <v>7723</v>
      </c>
      <c r="E10877" s="717">
        <v>934.66</v>
      </c>
    </row>
    <row r="10878" spans="1:5">
      <c r="A10878" s="774">
        <v>42248</v>
      </c>
      <c r="B10878" s="774" t="s">
        <v>10620</v>
      </c>
      <c r="C10878" s="774" t="s">
        <v>7728</v>
      </c>
      <c r="D10878" s="774" t="s">
        <v>7723</v>
      </c>
      <c r="E10878" s="718">
        <v>1085.68</v>
      </c>
    </row>
    <row r="10879" spans="1:5">
      <c r="A10879" s="774">
        <v>42249</v>
      </c>
      <c r="B10879" s="774" t="s">
        <v>10621</v>
      </c>
      <c r="C10879" s="774" t="s">
        <v>7728</v>
      </c>
      <c r="D10879" s="774" t="s">
        <v>7723</v>
      </c>
      <c r="E10879" s="718">
        <v>1798.59</v>
      </c>
    </row>
    <row r="10880" spans="1:5">
      <c r="A10880" s="774">
        <v>42244</v>
      </c>
      <c r="B10880" s="774" t="s">
        <v>10622</v>
      </c>
      <c r="C10880" s="774" t="s">
        <v>7728</v>
      </c>
      <c r="D10880" s="774" t="s">
        <v>7723</v>
      </c>
      <c r="E10880" s="717">
        <v>280.89</v>
      </c>
    </row>
    <row r="10881" spans="1:5">
      <c r="A10881" s="774">
        <v>42245</v>
      </c>
      <c r="B10881" s="774" t="s">
        <v>10623</v>
      </c>
      <c r="C10881" s="774" t="s">
        <v>7728</v>
      </c>
      <c r="D10881" s="774" t="s">
        <v>7723</v>
      </c>
      <c r="E10881" s="717">
        <v>518.32000000000005</v>
      </c>
    </row>
    <row r="10882" spans="1:5">
      <c r="A10882" s="774">
        <v>42246</v>
      </c>
      <c r="B10882" s="774" t="s">
        <v>10624</v>
      </c>
      <c r="C10882" s="774" t="s">
        <v>7728</v>
      </c>
      <c r="D10882" s="774" t="s">
        <v>7723</v>
      </c>
      <c r="E10882" s="717">
        <v>573.76</v>
      </c>
    </row>
    <row r="10883" spans="1:5">
      <c r="A10883" s="774">
        <v>42243</v>
      </c>
      <c r="B10883" s="774" t="s">
        <v>10625</v>
      </c>
      <c r="C10883" s="774" t="s">
        <v>7728</v>
      </c>
      <c r="D10883" s="774" t="s">
        <v>7723</v>
      </c>
      <c r="E10883" s="717">
        <v>691.84</v>
      </c>
    </row>
    <row r="10884" spans="1:5">
      <c r="A10884" s="774">
        <v>38889</v>
      </c>
      <c r="B10884" s="774" t="s">
        <v>10626</v>
      </c>
      <c r="C10884" s="774" t="s">
        <v>7728</v>
      </c>
      <c r="D10884" s="774" t="s">
        <v>7737</v>
      </c>
      <c r="E10884" s="717">
        <v>29.33</v>
      </c>
    </row>
    <row r="10885" spans="1:5">
      <c r="A10885" s="774">
        <v>38784</v>
      </c>
      <c r="B10885" s="774" t="s">
        <v>10627</v>
      </c>
      <c r="C10885" s="774" t="s">
        <v>7728</v>
      </c>
      <c r="D10885" s="774" t="s">
        <v>7737</v>
      </c>
      <c r="E10885" s="717">
        <v>39.229999999999997</v>
      </c>
    </row>
    <row r="10886" spans="1:5">
      <c r="A10886" s="774">
        <v>3788</v>
      </c>
      <c r="B10886" s="774" t="s">
        <v>10628</v>
      </c>
      <c r="C10886" s="774" t="s">
        <v>7728</v>
      </c>
      <c r="D10886" s="774" t="s">
        <v>7737</v>
      </c>
      <c r="E10886" s="717">
        <v>40.89</v>
      </c>
    </row>
    <row r="10887" spans="1:5">
      <c r="A10887" s="774">
        <v>12230</v>
      </c>
      <c r="B10887" s="774" t="s">
        <v>10629</v>
      </c>
      <c r="C10887" s="774" t="s">
        <v>7728</v>
      </c>
      <c r="D10887" s="774" t="s">
        <v>7737</v>
      </c>
      <c r="E10887" s="717">
        <v>10.51</v>
      </c>
    </row>
    <row r="10888" spans="1:5">
      <c r="A10888" s="774">
        <v>3780</v>
      </c>
      <c r="B10888" s="774" t="s">
        <v>10630</v>
      </c>
      <c r="C10888" s="774" t="s">
        <v>7728</v>
      </c>
      <c r="D10888" s="774" t="s">
        <v>7737</v>
      </c>
      <c r="E10888" s="717">
        <v>60.33</v>
      </c>
    </row>
    <row r="10889" spans="1:5">
      <c r="A10889" s="774">
        <v>12231</v>
      </c>
      <c r="B10889" s="774" t="s">
        <v>10631</v>
      </c>
      <c r="C10889" s="774" t="s">
        <v>7728</v>
      </c>
      <c r="D10889" s="774" t="s">
        <v>7737</v>
      </c>
      <c r="E10889" s="717">
        <v>17.489999999999998</v>
      </c>
    </row>
    <row r="10890" spans="1:5">
      <c r="A10890" s="774">
        <v>3811</v>
      </c>
      <c r="B10890" s="774" t="s">
        <v>10632</v>
      </c>
      <c r="C10890" s="774" t="s">
        <v>7728</v>
      </c>
      <c r="D10890" s="774" t="s">
        <v>7737</v>
      </c>
      <c r="E10890" s="717">
        <v>56.66</v>
      </c>
    </row>
    <row r="10891" spans="1:5">
      <c r="A10891" s="774">
        <v>12232</v>
      </c>
      <c r="B10891" s="774" t="s">
        <v>10633</v>
      </c>
      <c r="C10891" s="774" t="s">
        <v>7728</v>
      </c>
      <c r="D10891" s="774" t="s">
        <v>7737</v>
      </c>
      <c r="E10891" s="717">
        <v>18.32</v>
      </c>
    </row>
    <row r="10892" spans="1:5">
      <c r="A10892" s="774">
        <v>3799</v>
      </c>
      <c r="B10892" s="774" t="s">
        <v>10634</v>
      </c>
      <c r="C10892" s="774" t="s">
        <v>7728</v>
      </c>
      <c r="D10892" s="774" t="s">
        <v>7737</v>
      </c>
      <c r="E10892" s="717">
        <v>80.14</v>
      </c>
    </row>
    <row r="10893" spans="1:5">
      <c r="A10893" s="774">
        <v>12239</v>
      </c>
      <c r="B10893" s="774" t="s">
        <v>10635</v>
      </c>
      <c r="C10893" s="774" t="s">
        <v>7728</v>
      </c>
      <c r="D10893" s="774" t="s">
        <v>7737</v>
      </c>
      <c r="E10893" s="717">
        <v>23.99</v>
      </c>
    </row>
    <row r="10894" spans="1:5">
      <c r="A10894" s="774">
        <v>38773</v>
      </c>
      <c r="B10894" s="774" t="s">
        <v>10636</v>
      </c>
      <c r="C10894" s="774" t="s">
        <v>7728</v>
      </c>
      <c r="D10894" s="774" t="s">
        <v>7737</v>
      </c>
      <c r="E10894" s="717">
        <v>3.84</v>
      </c>
    </row>
    <row r="10895" spans="1:5">
      <c r="A10895" s="774">
        <v>12271</v>
      </c>
      <c r="B10895" s="774" t="s">
        <v>10637</v>
      </c>
      <c r="C10895" s="774" t="s">
        <v>7728</v>
      </c>
      <c r="D10895" s="774" t="s">
        <v>7737</v>
      </c>
      <c r="E10895" s="717">
        <v>214.58</v>
      </c>
    </row>
    <row r="10896" spans="1:5">
      <c r="A10896" s="774">
        <v>38785</v>
      </c>
      <c r="B10896" s="774" t="s">
        <v>10638</v>
      </c>
      <c r="C10896" s="774" t="s">
        <v>7728</v>
      </c>
      <c r="D10896" s="774" t="s">
        <v>7737</v>
      </c>
      <c r="E10896" s="717">
        <v>101.59</v>
      </c>
    </row>
    <row r="10897" spans="1:5">
      <c r="A10897" s="774">
        <v>38786</v>
      </c>
      <c r="B10897" s="774" t="s">
        <v>10639</v>
      </c>
      <c r="C10897" s="774" t="s">
        <v>7728</v>
      </c>
      <c r="D10897" s="774" t="s">
        <v>7737</v>
      </c>
      <c r="E10897" s="717">
        <v>125.14</v>
      </c>
    </row>
    <row r="10898" spans="1:5">
      <c r="A10898" s="774">
        <v>39385</v>
      </c>
      <c r="B10898" s="774" t="s">
        <v>10640</v>
      </c>
      <c r="C10898" s="774" t="s">
        <v>7728</v>
      </c>
      <c r="D10898" s="774" t="s">
        <v>7723</v>
      </c>
      <c r="E10898" s="717">
        <v>25.04</v>
      </c>
    </row>
    <row r="10899" spans="1:5">
      <c r="A10899" s="774">
        <v>39389</v>
      </c>
      <c r="B10899" s="774" t="s">
        <v>10641</v>
      </c>
      <c r="C10899" s="774" t="s">
        <v>7728</v>
      </c>
      <c r="D10899" s="774" t="s">
        <v>7723</v>
      </c>
      <c r="E10899" s="717">
        <v>27.17</v>
      </c>
    </row>
    <row r="10900" spans="1:5">
      <c r="A10900" s="774">
        <v>39390</v>
      </c>
      <c r="B10900" s="774" t="s">
        <v>10642</v>
      </c>
      <c r="C10900" s="774" t="s">
        <v>7728</v>
      </c>
      <c r="D10900" s="774" t="s">
        <v>7723</v>
      </c>
      <c r="E10900" s="717">
        <v>56.96</v>
      </c>
    </row>
    <row r="10901" spans="1:5">
      <c r="A10901" s="774">
        <v>39391</v>
      </c>
      <c r="B10901" s="774" t="s">
        <v>10643</v>
      </c>
      <c r="C10901" s="774" t="s">
        <v>7728</v>
      </c>
      <c r="D10901" s="774" t="s">
        <v>7723</v>
      </c>
      <c r="E10901" s="717">
        <v>63.95</v>
      </c>
    </row>
    <row r="10902" spans="1:5">
      <c r="A10902" s="774">
        <v>3803</v>
      </c>
      <c r="B10902" s="774" t="s">
        <v>10644</v>
      </c>
      <c r="C10902" s="774" t="s">
        <v>7728</v>
      </c>
      <c r="D10902" s="774" t="s">
        <v>7737</v>
      </c>
      <c r="E10902" s="717">
        <v>36.28</v>
      </c>
    </row>
    <row r="10903" spans="1:5">
      <c r="A10903" s="774">
        <v>38770</v>
      </c>
      <c r="B10903" s="774" t="s">
        <v>10645</v>
      </c>
      <c r="C10903" s="774" t="s">
        <v>7728</v>
      </c>
      <c r="D10903" s="774" t="s">
        <v>7737</v>
      </c>
      <c r="E10903" s="717">
        <v>42.01</v>
      </c>
    </row>
    <row r="10904" spans="1:5">
      <c r="A10904" s="774">
        <v>12267</v>
      </c>
      <c r="B10904" s="774" t="s">
        <v>10646</v>
      </c>
      <c r="C10904" s="774" t="s">
        <v>7728</v>
      </c>
      <c r="D10904" s="774" t="s">
        <v>7737</v>
      </c>
      <c r="E10904" s="717">
        <v>123.12</v>
      </c>
    </row>
    <row r="10905" spans="1:5">
      <c r="A10905" s="774">
        <v>43265</v>
      </c>
      <c r="B10905" s="774" t="s">
        <v>10647</v>
      </c>
      <c r="C10905" s="774" t="s">
        <v>7728</v>
      </c>
      <c r="D10905" s="774" t="s">
        <v>7723</v>
      </c>
      <c r="E10905" s="717">
        <v>78.319999999999993</v>
      </c>
    </row>
    <row r="10906" spans="1:5">
      <c r="A10906" s="774">
        <v>12266</v>
      </c>
      <c r="B10906" s="774" t="s">
        <v>10648</v>
      </c>
      <c r="C10906" s="774" t="s">
        <v>7728</v>
      </c>
      <c r="D10906" s="774" t="s">
        <v>7737</v>
      </c>
      <c r="E10906" s="717">
        <v>63.01</v>
      </c>
    </row>
    <row r="10907" spans="1:5">
      <c r="A10907" s="774">
        <v>39378</v>
      </c>
      <c r="B10907" s="774" t="s">
        <v>10649</v>
      </c>
      <c r="C10907" s="774" t="s">
        <v>7728</v>
      </c>
      <c r="D10907" s="774" t="s">
        <v>7737</v>
      </c>
      <c r="E10907" s="717">
        <v>44.67</v>
      </c>
    </row>
    <row r="10908" spans="1:5">
      <c r="A10908" s="774">
        <v>43543</v>
      </c>
      <c r="B10908" s="774" t="s">
        <v>10650</v>
      </c>
      <c r="C10908" s="774" t="s">
        <v>7728</v>
      </c>
      <c r="D10908" s="774" t="s">
        <v>7737</v>
      </c>
      <c r="E10908" s="717">
        <v>93.08</v>
      </c>
    </row>
    <row r="10909" spans="1:5">
      <c r="A10909" s="774">
        <v>38775</v>
      </c>
      <c r="B10909" s="774" t="s">
        <v>10651</v>
      </c>
      <c r="C10909" s="774" t="s">
        <v>7728</v>
      </c>
      <c r="D10909" s="774" t="s">
        <v>7737</v>
      </c>
      <c r="E10909" s="717">
        <v>47.36</v>
      </c>
    </row>
    <row r="10910" spans="1:5">
      <c r="A10910" s="774">
        <v>21119</v>
      </c>
      <c r="B10910" s="774" t="s">
        <v>10652</v>
      </c>
      <c r="C10910" s="774" t="s">
        <v>7728</v>
      </c>
      <c r="D10910" s="774" t="s">
        <v>7723</v>
      </c>
      <c r="E10910" s="717">
        <v>1.64</v>
      </c>
    </row>
    <row r="10911" spans="1:5">
      <c r="A10911" s="774">
        <v>37974</v>
      </c>
      <c r="B10911" s="774" t="s">
        <v>10653</v>
      </c>
      <c r="C10911" s="774" t="s">
        <v>7728</v>
      </c>
      <c r="D10911" s="774" t="s">
        <v>7723</v>
      </c>
      <c r="E10911" s="717">
        <v>2.44</v>
      </c>
    </row>
    <row r="10912" spans="1:5">
      <c r="A10912" s="774">
        <v>37975</v>
      </c>
      <c r="B10912" s="774" t="s">
        <v>10654</v>
      </c>
      <c r="C10912" s="774" t="s">
        <v>7728</v>
      </c>
      <c r="D10912" s="774" t="s">
        <v>7723</v>
      </c>
      <c r="E10912" s="717">
        <v>4.96</v>
      </c>
    </row>
    <row r="10913" spans="1:5">
      <c r="A10913" s="774">
        <v>37976</v>
      </c>
      <c r="B10913" s="774" t="s">
        <v>10655</v>
      </c>
      <c r="C10913" s="774" t="s">
        <v>7728</v>
      </c>
      <c r="D10913" s="774" t="s">
        <v>7723</v>
      </c>
      <c r="E10913" s="717">
        <v>10.18</v>
      </c>
    </row>
    <row r="10914" spans="1:5">
      <c r="A10914" s="774">
        <v>37977</v>
      </c>
      <c r="B10914" s="774" t="s">
        <v>10656</v>
      </c>
      <c r="C10914" s="774" t="s">
        <v>7728</v>
      </c>
      <c r="D10914" s="774" t="s">
        <v>7723</v>
      </c>
      <c r="E10914" s="717">
        <v>13.99</v>
      </c>
    </row>
    <row r="10915" spans="1:5">
      <c r="A10915" s="774">
        <v>37978</v>
      </c>
      <c r="B10915" s="774" t="s">
        <v>10657</v>
      </c>
      <c r="C10915" s="774" t="s">
        <v>7728</v>
      </c>
      <c r="D10915" s="774" t="s">
        <v>7723</v>
      </c>
      <c r="E10915" s="717">
        <v>28.37</v>
      </c>
    </row>
    <row r="10916" spans="1:5">
      <c r="A10916" s="774">
        <v>37979</v>
      </c>
      <c r="B10916" s="774" t="s">
        <v>10658</v>
      </c>
      <c r="C10916" s="774" t="s">
        <v>7728</v>
      </c>
      <c r="D10916" s="774" t="s">
        <v>7723</v>
      </c>
      <c r="E10916" s="717">
        <v>121.88</v>
      </c>
    </row>
    <row r="10917" spans="1:5">
      <c r="A10917" s="774">
        <v>37980</v>
      </c>
      <c r="B10917" s="774" t="s">
        <v>10659</v>
      </c>
      <c r="C10917" s="774" t="s">
        <v>7728</v>
      </c>
      <c r="D10917" s="774" t="s">
        <v>7723</v>
      </c>
      <c r="E10917" s="717">
        <v>136.97</v>
      </c>
    </row>
    <row r="10918" spans="1:5">
      <c r="A10918" s="774">
        <v>36147</v>
      </c>
      <c r="B10918" s="774" t="s">
        <v>10660</v>
      </c>
      <c r="C10918" s="774" t="s">
        <v>8219</v>
      </c>
      <c r="D10918" s="774" t="s">
        <v>7723</v>
      </c>
      <c r="E10918" s="717">
        <v>310.51</v>
      </c>
    </row>
    <row r="10919" spans="1:5">
      <c r="A10919" s="774">
        <v>12731</v>
      </c>
      <c r="B10919" s="774" t="s">
        <v>10661</v>
      </c>
      <c r="C10919" s="774" t="s">
        <v>7728</v>
      </c>
      <c r="D10919" s="774" t="s">
        <v>7737</v>
      </c>
      <c r="E10919" s="717">
        <v>259.85000000000002</v>
      </c>
    </row>
    <row r="10920" spans="1:5">
      <c r="A10920" s="774">
        <v>12723</v>
      </c>
      <c r="B10920" s="774" t="s">
        <v>10662</v>
      </c>
      <c r="C10920" s="774" t="s">
        <v>7728</v>
      </c>
      <c r="D10920" s="774" t="s">
        <v>7737</v>
      </c>
      <c r="E10920" s="717">
        <v>2.0099999999999998</v>
      </c>
    </row>
    <row r="10921" spans="1:5">
      <c r="A10921" s="774">
        <v>12724</v>
      </c>
      <c r="B10921" s="774" t="s">
        <v>10663</v>
      </c>
      <c r="C10921" s="774" t="s">
        <v>7728</v>
      </c>
      <c r="D10921" s="774" t="s">
        <v>7737</v>
      </c>
      <c r="E10921" s="717">
        <v>3.87</v>
      </c>
    </row>
    <row r="10922" spans="1:5">
      <c r="A10922" s="774">
        <v>12725</v>
      </c>
      <c r="B10922" s="774" t="s">
        <v>10664</v>
      </c>
      <c r="C10922" s="774" t="s">
        <v>7728</v>
      </c>
      <c r="D10922" s="774" t="s">
        <v>7737</v>
      </c>
      <c r="E10922" s="717">
        <v>7.76</v>
      </c>
    </row>
    <row r="10923" spans="1:5">
      <c r="A10923" s="774">
        <v>12726</v>
      </c>
      <c r="B10923" s="774" t="s">
        <v>10665</v>
      </c>
      <c r="C10923" s="774" t="s">
        <v>7728</v>
      </c>
      <c r="D10923" s="774" t="s">
        <v>7737</v>
      </c>
      <c r="E10923" s="717">
        <v>17.14</v>
      </c>
    </row>
    <row r="10924" spans="1:5">
      <c r="A10924" s="774">
        <v>12727</v>
      </c>
      <c r="B10924" s="774" t="s">
        <v>10666</v>
      </c>
      <c r="C10924" s="774" t="s">
        <v>7728</v>
      </c>
      <c r="D10924" s="774" t="s">
        <v>7737</v>
      </c>
      <c r="E10924" s="717">
        <v>21.74</v>
      </c>
    </row>
    <row r="10925" spans="1:5">
      <c r="A10925" s="774">
        <v>12728</v>
      </c>
      <c r="B10925" s="774" t="s">
        <v>10667</v>
      </c>
      <c r="C10925" s="774" t="s">
        <v>7728</v>
      </c>
      <c r="D10925" s="774" t="s">
        <v>7737</v>
      </c>
      <c r="E10925" s="717">
        <v>35.51</v>
      </c>
    </row>
    <row r="10926" spans="1:5">
      <c r="A10926" s="774">
        <v>12729</v>
      </c>
      <c r="B10926" s="774" t="s">
        <v>10668</v>
      </c>
      <c r="C10926" s="774" t="s">
        <v>7728</v>
      </c>
      <c r="D10926" s="774" t="s">
        <v>7737</v>
      </c>
      <c r="E10926" s="717">
        <v>116.39</v>
      </c>
    </row>
    <row r="10927" spans="1:5">
      <c r="A10927" s="774">
        <v>12730</v>
      </c>
      <c r="B10927" s="774" t="s">
        <v>10669</v>
      </c>
      <c r="C10927" s="774" t="s">
        <v>7728</v>
      </c>
      <c r="D10927" s="774" t="s">
        <v>7737</v>
      </c>
      <c r="E10927" s="717">
        <v>178.2</v>
      </c>
    </row>
    <row r="10928" spans="1:5">
      <c r="A10928" s="774">
        <v>3840</v>
      </c>
      <c r="B10928" s="774" t="s">
        <v>10670</v>
      </c>
      <c r="C10928" s="774" t="s">
        <v>7728</v>
      </c>
      <c r="D10928" s="774" t="s">
        <v>7737</v>
      </c>
      <c r="E10928" s="717">
        <v>48.72</v>
      </c>
    </row>
    <row r="10929" spans="1:5">
      <c r="A10929" s="774">
        <v>3838</v>
      </c>
      <c r="B10929" s="774" t="s">
        <v>10671</v>
      </c>
      <c r="C10929" s="774" t="s">
        <v>7728</v>
      </c>
      <c r="D10929" s="774" t="s">
        <v>7737</v>
      </c>
      <c r="E10929" s="717">
        <v>107.53</v>
      </c>
    </row>
    <row r="10930" spans="1:5">
      <c r="A10930" s="774">
        <v>3844</v>
      </c>
      <c r="B10930" s="774" t="s">
        <v>10672</v>
      </c>
      <c r="C10930" s="774" t="s">
        <v>7728</v>
      </c>
      <c r="D10930" s="774" t="s">
        <v>7737</v>
      </c>
      <c r="E10930" s="717">
        <v>191.81</v>
      </c>
    </row>
    <row r="10931" spans="1:5">
      <c r="A10931" s="774">
        <v>3839</v>
      </c>
      <c r="B10931" s="774" t="s">
        <v>10673</v>
      </c>
      <c r="C10931" s="774" t="s">
        <v>7728</v>
      </c>
      <c r="D10931" s="774" t="s">
        <v>7737</v>
      </c>
      <c r="E10931" s="717">
        <v>349.37</v>
      </c>
    </row>
    <row r="10932" spans="1:5">
      <c r="A10932" s="774">
        <v>3843</v>
      </c>
      <c r="B10932" s="774" t="s">
        <v>10674</v>
      </c>
      <c r="C10932" s="774" t="s">
        <v>7728</v>
      </c>
      <c r="D10932" s="774" t="s">
        <v>7737</v>
      </c>
      <c r="E10932" s="717">
        <v>479.52</v>
      </c>
    </row>
    <row r="10933" spans="1:5">
      <c r="A10933" s="774">
        <v>3900</v>
      </c>
      <c r="B10933" s="774" t="s">
        <v>10675</v>
      </c>
      <c r="C10933" s="774" t="s">
        <v>7728</v>
      </c>
      <c r="D10933" s="774" t="s">
        <v>7723</v>
      </c>
      <c r="E10933" s="717">
        <v>44.04</v>
      </c>
    </row>
    <row r="10934" spans="1:5">
      <c r="A10934" s="774">
        <v>3846</v>
      </c>
      <c r="B10934" s="774" t="s">
        <v>10676</v>
      </c>
      <c r="C10934" s="774" t="s">
        <v>7728</v>
      </c>
      <c r="D10934" s="774" t="s">
        <v>7723</v>
      </c>
      <c r="E10934" s="717">
        <v>13.88</v>
      </c>
    </row>
    <row r="10935" spans="1:5">
      <c r="A10935" s="774">
        <v>3886</v>
      </c>
      <c r="B10935" s="774" t="s">
        <v>10677</v>
      </c>
      <c r="C10935" s="774" t="s">
        <v>7728</v>
      </c>
      <c r="D10935" s="774" t="s">
        <v>7723</v>
      </c>
      <c r="E10935" s="717">
        <v>14.62</v>
      </c>
    </row>
    <row r="10936" spans="1:5">
      <c r="A10936" s="774">
        <v>3854</v>
      </c>
      <c r="B10936" s="774" t="s">
        <v>10678</v>
      </c>
      <c r="C10936" s="774" t="s">
        <v>7728</v>
      </c>
      <c r="D10936" s="774" t="s">
        <v>7723</v>
      </c>
      <c r="E10936" s="717">
        <v>8.1199999999999992</v>
      </c>
    </row>
    <row r="10937" spans="1:5">
      <c r="A10937" s="774">
        <v>3873</v>
      </c>
      <c r="B10937" s="774" t="s">
        <v>10679</v>
      </c>
      <c r="C10937" s="774" t="s">
        <v>7728</v>
      </c>
      <c r="D10937" s="774" t="s">
        <v>7723</v>
      </c>
      <c r="E10937" s="717">
        <v>10.75</v>
      </c>
    </row>
    <row r="10938" spans="1:5">
      <c r="A10938" s="774">
        <v>38021</v>
      </c>
      <c r="B10938" s="774" t="s">
        <v>10680</v>
      </c>
      <c r="C10938" s="774" t="s">
        <v>7728</v>
      </c>
      <c r="D10938" s="774" t="s">
        <v>7723</v>
      </c>
      <c r="E10938" s="717">
        <v>25.71</v>
      </c>
    </row>
    <row r="10939" spans="1:5">
      <c r="A10939" s="774">
        <v>3847</v>
      </c>
      <c r="B10939" s="774" t="s">
        <v>10681</v>
      </c>
      <c r="C10939" s="774" t="s">
        <v>7728</v>
      </c>
      <c r="D10939" s="774" t="s">
        <v>7723</v>
      </c>
      <c r="E10939" s="717">
        <v>29.19</v>
      </c>
    </row>
    <row r="10940" spans="1:5">
      <c r="A10940" s="774">
        <v>38022</v>
      </c>
      <c r="B10940" s="774" t="s">
        <v>10682</v>
      </c>
      <c r="C10940" s="774" t="s">
        <v>7728</v>
      </c>
      <c r="D10940" s="774" t="s">
        <v>7723</v>
      </c>
      <c r="E10940" s="717">
        <v>45.6</v>
      </c>
    </row>
    <row r="10941" spans="1:5">
      <c r="A10941" s="774">
        <v>3833</v>
      </c>
      <c r="B10941" s="774" t="s">
        <v>10683</v>
      </c>
      <c r="C10941" s="774" t="s">
        <v>7728</v>
      </c>
      <c r="D10941" s="774" t="s">
        <v>7737</v>
      </c>
      <c r="E10941" s="717">
        <v>19.04</v>
      </c>
    </row>
    <row r="10942" spans="1:5">
      <c r="A10942" s="774">
        <v>3835</v>
      </c>
      <c r="B10942" s="774" t="s">
        <v>10684</v>
      </c>
      <c r="C10942" s="774" t="s">
        <v>7728</v>
      </c>
      <c r="D10942" s="774" t="s">
        <v>7737</v>
      </c>
      <c r="E10942" s="717">
        <v>62</v>
      </c>
    </row>
    <row r="10943" spans="1:5">
      <c r="A10943" s="774">
        <v>3836</v>
      </c>
      <c r="B10943" s="774" t="s">
        <v>10685</v>
      </c>
      <c r="C10943" s="774" t="s">
        <v>7728</v>
      </c>
      <c r="D10943" s="774" t="s">
        <v>7737</v>
      </c>
      <c r="E10943" s="717">
        <v>133.44</v>
      </c>
    </row>
    <row r="10944" spans="1:5">
      <c r="A10944" s="774">
        <v>3830</v>
      </c>
      <c r="B10944" s="774" t="s">
        <v>10686</v>
      </c>
      <c r="C10944" s="774" t="s">
        <v>7728</v>
      </c>
      <c r="D10944" s="774" t="s">
        <v>7737</v>
      </c>
      <c r="E10944" s="717">
        <v>218.18</v>
      </c>
    </row>
    <row r="10945" spans="1:5">
      <c r="A10945" s="774">
        <v>3831</v>
      </c>
      <c r="B10945" s="774" t="s">
        <v>10687</v>
      </c>
      <c r="C10945" s="774" t="s">
        <v>7728</v>
      </c>
      <c r="D10945" s="774" t="s">
        <v>7737</v>
      </c>
      <c r="E10945" s="717">
        <v>364.72</v>
      </c>
    </row>
    <row r="10946" spans="1:5">
      <c r="A10946" s="774">
        <v>37981</v>
      </c>
      <c r="B10946" s="774" t="s">
        <v>10688</v>
      </c>
      <c r="C10946" s="774" t="s">
        <v>7728</v>
      </c>
      <c r="D10946" s="774" t="s">
        <v>7723</v>
      </c>
      <c r="E10946" s="717">
        <v>5.58</v>
      </c>
    </row>
    <row r="10947" spans="1:5">
      <c r="A10947" s="774">
        <v>37982</v>
      </c>
      <c r="B10947" s="774" t="s">
        <v>10689</v>
      </c>
      <c r="C10947" s="774" t="s">
        <v>7728</v>
      </c>
      <c r="D10947" s="774" t="s">
        <v>7723</v>
      </c>
      <c r="E10947" s="717">
        <v>8.48</v>
      </c>
    </row>
    <row r="10948" spans="1:5">
      <c r="A10948" s="774">
        <v>37983</v>
      </c>
      <c r="B10948" s="774" t="s">
        <v>10690</v>
      </c>
      <c r="C10948" s="774" t="s">
        <v>7728</v>
      </c>
      <c r="D10948" s="774" t="s">
        <v>7723</v>
      </c>
      <c r="E10948" s="717">
        <v>11.87</v>
      </c>
    </row>
    <row r="10949" spans="1:5">
      <c r="A10949" s="774">
        <v>37984</v>
      </c>
      <c r="B10949" s="774" t="s">
        <v>10691</v>
      </c>
      <c r="C10949" s="774" t="s">
        <v>7728</v>
      </c>
      <c r="D10949" s="774" t="s">
        <v>7723</v>
      </c>
      <c r="E10949" s="717">
        <v>20.51</v>
      </c>
    </row>
    <row r="10950" spans="1:5">
      <c r="A10950" s="774">
        <v>37985</v>
      </c>
      <c r="B10950" s="774" t="s">
        <v>10692</v>
      </c>
      <c r="C10950" s="774" t="s">
        <v>7728</v>
      </c>
      <c r="D10950" s="774" t="s">
        <v>7723</v>
      </c>
      <c r="E10950" s="717">
        <v>28.72</v>
      </c>
    </row>
    <row r="10951" spans="1:5">
      <c r="A10951" s="774">
        <v>3826</v>
      </c>
      <c r="B10951" s="774" t="s">
        <v>10693</v>
      </c>
      <c r="C10951" s="774" t="s">
        <v>7728</v>
      </c>
      <c r="D10951" s="774" t="s">
        <v>7737</v>
      </c>
      <c r="E10951" s="717">
        <v>48.35</v>
      </c>
    </row>
    <row r="10952" spans="1:5">
      <c r="A10952" s="774">
        <v>3825</v>
      </c>
      <c r="B10952" s="774" t="s">
        <v>10694</v>
      </c>
      <c r="C10952" s="774" t="s">
        <v>7728</v>
      </c>
      <c r="D10952" s="774" t="s">
        <v>7737</v>
      </c>
      <c r="E10952" s="717">
        <v>13.9</v>
      </c>
    </row>
    <row r="10953" spans="1:5">
      <c r="A10953" s="774">
        <v>3827</v>
      </c>
      <c r="B10953" s="774" t="s">
        <v>10695</v>
      </c>
      <c r="C10953" s="774" t="s">
        <v>7728</v>
      </c>
      <c r="D10953" s="774" t="s">
        <v>7737</v>
      </c>
      <c r="E10953" s="717">
        <v>30.38</v>
      </c>
    </row>
    <row r="10954" spans="1:5">
      <c r="A10954" s="774">
        <v>20165</v>
      </c>
      <c r="B10954" s="774" t="s">
        <v>10696</v>
      </c>
      <c r="C10954" s="774" t="s">
        <v>7728</v>
      </c>
      <c r="D10954" s="774" t="s">
        <v>7723</v>
      </c>
      <c r="E10954" s="717">
        <v>24.62</v>
      </c>
    </row>
    <row r="10955" spans="1:5">
      <c r="A10955" s="774">
        <v>20166</v>
      </c>
      <c r="B10955" s="774" t="s">
        <v>10697</v>
      </c>
      <c r="C10955" s="774" t="s">
        <v>7728</v>
      </c>
      <c r="D10955" s="774" t="s">
        <v>7723</v>
      </c>
      <c r="E10955" s="717">
        <v>79.55</v>
      </c>
    </row>
    <row r="10956" spans="1:5">
      <c r="A10956" s="774">
        <v>20164</v>
      </c>
      <c r="B10956" s="774" t="s">
        <v>10698</v>
      </c>
      <c r="C10956" s="774" t="s">
        <v>7728</v>
      </c>
      <c r="D10956" s="774" t="s">
        <v>7723</v>
      </c>
      <c r="E10956" s="717">
        <v>13</v>
      </c>
    </row>
    <row r="10957" spans="1:5">
      <c r="A10957" s="774">
        <v>3893</v>
      </c>
      <c r="B10957" s="774" t="s">
        <v>10699</v>
      </c>
      <c r="C10957" s="774" t="s">
        <v>7728</v>
      </c>
      <c r="D10957" s="774" t="s">
        <v>7723</v>
      </c>
      <c r="E10957" s="717">
        <v>16.13</v>
      </c>
    </row>
    <row r="10958" spans="1:5">
      <c r="A10958" s="774">
        <v>3848</v>
      </c>
      <c r="B10958" s="774" t="s">
        <v>10700</v>
      </c>
      <c r="C10958" s="774" t="s">
        <v>7728</v>
      </c>
      <c r="D10958" s="774" t="s">
        <v>7723</v>
      </c>
      <c r="E10958" s="717">
        <v>9.8000000000000007</v>
      </c>
    </row>
    <row r="10959" spans="1:5">
      <c r="A10959" s="774">
        <v>3895</v>
      </c>
      <c r="B10959" s="774" t="s">
        <v>10701</v>
      </c>
      <c r="C10959" s="774" t="s">
        <v>7728</v>
      </c>
      <c r="D10959" s="774" t="s">
        <v>7723</v>
      </c>
      <c r="E10959" s="717">
        <v>10.66</v>
      </c>
    </row>
    <row r="10960" spans="1:5">
      <c r="A10960" s="774">
        <v>12404</v>
      </c>
      <c r="B10960" s="774" t="s">
        <v>10702</v>
      </c>
      <c r="C10960" s="774" t="s">
        <v>7728</v>
      </c>
      <c r="D10960" s="774" t="s">
        <v>7723</v>
      </c>
      <c r="E10960" s="717">
        <v>6.23</v>
      </c>
    </row>
    <row r="10961" spans="1:5">
      <c r="A10961" s="774">
        <v>3939</v>
      </c>
      <c r="B10961" s="774" t="s">
        <v>10703</v>
      </c>
      <c r="C10961" s="774" t="s">
        <v>7728</v>
      </c>
      <c r="D10961" s="774" t="s">
        <v>7723</v>
      </c>
      <c r="E10961" s="717">
        <v>12.83</v>
      </c>
    </row>
    <row r="10962" spans="1:5">
      <c r="A10962" s="774">
        <v>3911</v>
      </c>
      <c r="B10962" s="774" t="s">
        <v>10704</v>
      </c>
      <c r="C10962" s="774" t="s">
        <v>7728</v>
      </c>
      <c r="D10962" s="774" t="s">
        <v>7723</v>
      </c>
      <c r="E10962" s="717">
        <v>10.48</v>
      </c>
    </row>
    <row r="10963" spans="1:5">
      <c r="A10963" s="774">
        <v>3908</v>
      </c>
      <c r="B10963" s="774" t="s">
        <v>10705</v>
      </c>
      <c r="C10963" s="774" t="s">
        <v>7728</v>
      </c>
      <c r="D10963" s="774" t="s">
        <v>7723</v>
      </c>
      <c r="E10963" s="717">
        <v>3.39</v>
      </c>
    </row>
    <row r="10964" spans="1:5">
      <c r="A10964" s="774">
        <v>3910</v>
      </c>
      <c r="B10964" s="774" t="s">
        <v>10706</v>
      </c>
      <c r="C10964" s="774" t="s">
        <v>7728</v>
      </c>
      <c r="D10964" s="774" t="s">
        <v>7723</v>
      </c>
      <c r="E10964" s="717">
        <v>7.5</v>
      </c>
    </row>
    <row r="10965" spans="1:5">
      <c r="A10965" s="774">
        <v>3913</v>
      </c>
      <c r="B10965" s="774" t="s">
        <v>10707</v>
      </c>
      <c r="C10965" s="774" t="s">
        <v>7728</v>
      </c>
      <c r="D10965" s="774" t="s">
        <v>7723</v>
      </c>
      <c r="E10965" s="717">
        <v>35.86</v>
      </c>
    </row>
    <row r="10966" spans="1:5">
      <c r="A10966" s="774">
        <v>3912</v>
      </c>
      <c r="B10966" s="774" t="s">
        <v>10708</v>
      </c>
      <c r="C10966" s="774" t="s">
        <v>7728</v>
      </c>
      <c r="D10966" s="774" t="s">
        <v>7723</v>
      </c>
      <c r="E10966" s="717">
        <v>19.66</v>
      </c>
    </row>
    <row r="10967" spans="1:5">
      <c r="A10967" s="774">
        <v>3909</v>
      </c>
      <c r="B10967" s="774" t="s">
        <v>10709</v>
      </c>
      <c r="C10967" s="774" t="s">
        <v>7728</v>
      </c>
      <c r="D10967" s="774" t="s">
        <v>7723</v>
      </c>
      <c r="E10967" s="717">
        <v>4.6100000000000003</v>
      </c>
    </row>
    <row r="10968" spans="1:5">
      <c r="A10968" s="774">
        <v>3914</v>
      </c>
      <c r="B10968" s="774" t="s">
        <v>10710</v>
      </c>
      <c r="C10968" s="774" t="s">
        <v>7728</v>
      </c>
      <c r="D10968" s="774" t="s">
        <v>7723</v>
      </c>
      <c r="E10968" s="717">
        <v>54.1</v>
      </c>
    </row>
    <row r="10969" spans="1:5">
      <c r="A10969" s="774">
        <v>3915</v>
      </c>
      <c r="B10969" s="774" t="s">
        <v>10711</v>
      </c>
      <c r="C10969" s="774" t="s">
        <v>7728</v>
      </c>
      <c r="D10969" s="774" t="s">
        <v>7723</v>
      </c>
      <c r="E10969" s="717">
        <v>85.31</v>
      </c>
    </row>
    <row r="10970" spans="1:5">
      <c r="A10970" s="774">
        <v>3916</v>
      </c>
      <c r="B10970" s="774" t="s">
        <v>10712</v>
      </c>
      <c r="C10970" s="774" t="s">
        <v>7728</v>
      </c>
      <c r="D10970" s="774" t="s">
        <v>7723</v>
      </c>
      <c r="E10970" s="717">
        <v>155.41999999999999</v>
      </c>
    </row>
    <row r="10971" spans="1:5">
      <c r="A10971" s="774">
        <v>3917</v>
      </c>
      <c r="B10971" s="774" t="s">
        <v>10713</v>
      </c>
      <c r="C10971" s="774" t="s">
        <v>7728</v>
      </c>
      <c r="D10971" s="774" t="s">
        <v>7723</v>
      </c>
      <c r="E10971" s="717">
        <v>256.35000000000002</v>
      </c>
    </row>
    <row r="10972" spans="1:5">
      <c r="A10972" s="774">
        <v>1904</v>
      </c>
      <c r="B10972" s="774" t="s">
        <v>10714</v>
      </c>
      <c r="C10972" s="774" t="s">
        <v>7728</v>
      </c>
      <c r="D10972" s="774" t="s">
        <v>7723</v>
      </c>
      <c r="E10972" s="717">
        <v>0.75</v>
      </c>
    </row>
    <row r="10973" spans="1:5">
      <c r="A10973" s="774">
        <v>1899</v>
      </c>
      <c r="B10973" s="774" t="s">
        <v>10715</v>
      </c>
      <c r="C10973" s="774" t="s">
        <v>7728</v>
      </c>
      <c r="D10973" s="774" t="s">
        <v>7723</v>
      </c>
      <c r="E10973" s="717">
        <v>0.85</v>
      </c>
    </row>
    <row r="10974" spans="1:5">
      <c r="A10974" s="774">
        <v>1900</v>
      </c>
      <c r="B10974" s="774" t="s">
        <v>10716</v>
      </c>
      <c r="C10974" s="774" t="s">
        <v>7728</v>
      </c>
      <c r="D10974" s="774" t="s">
        <v>7723</v>
      </c>
      <c r="E10974" s="717">
        <v>1.37</v>
      </c>
    </row>
    <row r="10975" spans="1:5">
      <c r="A10975" s="774">
        <v>12407</v>
      </c>
      <c r="B10975" s="774" t="s">
        <v>10717</v>
      </c>
      <c r="C10975" s="774" t="s">
        <v>7728</v>
      </c>
      <c r="D10975" s="774" t="s">
        <v>7723</v>
      </c>
      <c r="E10975" s="717">
        <v>19.399999999999999</v>
      </c>
    </row>
    <row r="10976" spans="1:5">
      <c r="A10976" s="774">
        <v>12408</v>
      </c>
      <c r="B10976" s="774" t="s">
        <v>10718</v>
      </c>
      <c r="C10976" s="774" t="s">
        <v>7728</v>
      </c>
      <c r="D10976" s="774" t="s">
        <v>7723</v>
      </c>
      <c r="E10976" s="717">
        <v>10.95</v>
      </c>
    </row>
    <row r="10977" spans="1:5">
      <c r="A10977" s="774">
        <v>12409</v>
      </c>
      <c r="B10977" s="774" t="s">
        <v>10719</v>
      </c>
      <c r="C10977" s="774" t="s">
        <v>7728</v>
      </c>
      <c r="D10977" s="774" t="s">
        <v>7723</v>
      </c>
      <c r="E10977" s="717">
        <v>10.95</v>
      </c>
    </row>
    <row r="10978" spans="1:5">
      <c r="A10978" s="774">
        <v>12410</v>
      </c>
      <c r="B10978" s="774" t="s">
        <v>10720</v>
      </c>
      <c r="C10978" s="774" t="s">
        <v>7728</v>
      </c>
      <c r="D10978" s="774" t="s">
        <v>7723</v>
      </c>
      <c r="E10978" s="717">
        <v>7.54</v>
      </c>
    </row>
    <row r="10979" spans="1:5">
      <c r="A10979" s="774">
        <v>3936</v>
      </c>
      <c r="B10979" s="774" t="s">
        <v>10721</v>
      </c>
      <c r="C10979" s="774" t="s">
        <v>7728</v>
      </c>
      <c r="D10979" s="774" t="s">
        <v>7723</v>
      </c>
      <c r="E10979" s="717">
        <v>13.63</v>
      </c>
    </row>
    <row r="10980" spans="1:5">
      <c r="A10980" s="774">
        <v>3922</v>
      </c>
      <c r="B10980" s="774" t="s">
        <v>10722</v>
      </c>
      <c r="C10980" s="774" t="s">
        <v>7728</v>
      </c>
      <c r="D10980" s="774" t="s">
        <v>7723</v>
      </c>
      <c r="E10980" s="717">
        <v>12.54</v>
      </c>
    </row>
    <row r="10981" spans="1:5">
      <c r="A10981" s="774">
        <v>3924</v>
      </c>
      <c r="B10981" s="774" t="s">
        <v>10723</v>
      </c>
      <c r="C10981" s="774" t="s">
        <v>7728</v>
      </c>
      <c r="D10981" s="774" t="s">
        <v>7723</v>
      </c>
      <c r="E10981" s="717">
        <v>13.63</v>
      </c>
    </row>
    <row r="10982" spans="1:5">
      <c r="A10982" s="774">
        <v>3923</v>
      </c>
      <c r="B10982" s="774" t="s">
        <v>10724</v>
      </c>
      <c r="C10982" s="774" t="s">
        <v>7728</v>
      </c>
      <c r="D10982" s="774" t="s">
        <v>7723</v>
      </c>
      <c r="E10982" s="717">
        <v>13.63</v>
      </c>
    </row>
    <row r="10983" spans="1:5">
      <c r="A10983" s="774">
        <v>3937</v>
      </c>
      <c r="B10983" s="774" t="s">
        <v>10725</v>
      </c>
      <c r="C10983" s="774" t="s">
        <v>7728</v>
      </c>
      <c r="D10983" s="774" t="s">
        <v>7723</v>
      </c>
      <c r="E10983" s="717">
        <v>11.25</v>
      </c>
    </row>
    <row r="10984" spans="1:5">
      <c r="A10984" s="774">
        <v>3921</v>
      </c>
      <c r="B10984" s="774" t="s">
        <v>10726</v>
      </c>
      <c r="C10984" s="774" t="s">
        <v>7728</v>
      </c>
      <c r="D10984" s="774" t="s">
        <v>7723</v>
      </c>
      <c r="E10984" s="717">
        <v>11.25</v>
      </c>
    </row>
    <row r="10985" spans="1:5">
      <c r="A10985" s="774">
        <v>3920</v>
      </c>
      <c r="B10985" s="774" t="s">
        <v>10727</v>
      </c>
      <c r="C10985" s="774" t="s">
        <v>7728</v>
      </c>
      <c r="D10985" s="774" t="s">
        <v>7723</v>
      </c>
      <c r="E10985" s="717">
        <v>11.25</v>
      </c>
    </row>
    <row r="10986" spans="1:5">
      <c r="A10986" s="774">
        <v>3938</v>
      </c>
      <c r="B10986" s="774" t="s">
        <v>10728</v>
      </c>
      <c r="C10986" s="774" t="s">
        <v>7728</v>
      </c>
      <c r="D10986" s="774" t="s">
        <v>7723</v>
      </c>
      <c r="E10986" s="717">
        <v>7.41</v>
      </c>
    </row>
    <row r="10987" spans="1:5">
      <c r="A10987" s="774">
        <v>3919</v>
      </c>
      <c r="B10987" s="774" t="s">
        <v>10729</v>
      </c>
      <c r="C10987" s="774" t="s">
        <v>7728</v>
      </c>
      <c r="D10987" s="774" t="s">
        <v>7723</v>
      </c>
      <c r="E10987" s="717">
        <v>7.56</v>
      </c>
    </row>
    <row r="10988" spans="1:5">
      <c r="A10988" s="774">
        <v>3927</v>
      </c>
      <c r="B10988" s="774" t="s">
        <v>10730</v>
      </c>
      <c r="C10988" s="774" t="s">
        <v>7728</v>
      </c>
      <c r="D10988" s="774" t="s">
        <v>7723</v>
      </c>
      <c r="E10988" s="717">
        <v>38.29</v>
      </c>
    </row>
    <row r="10989" spans="1:5">
      <c r="A10989" s="774">
        <v>3928</v>
      </c>
      <c r="B10989" s="774" t="s">
        <v>10731</v>
      </c>
      <c r="C10989" s="774" t="s">
        <v>7728</v>
      </c>
      <c r="D10989" s="774" t="s">
        <v>7723</v>
      </c>
      <c r="E10989" s="717">
        <v>38.29</v>
      </c>
    </row>
    <row r="10990" spans="1:5">
      <c r="A10990" s="774">
        <v>3926</v>
      </c>
      <c r="B10990" s="774" t="s">
        <v>10732</v>
      </c>
      <c r="C10990" s="774" t="s">
        <v>7728</v>
      </c>
      <c r="D10990" s="774" t="s">
        <v>7723</v>
      </c>
      <c r="E10990" s="717">
        <v>21.83</v>
      </c>
    </row>
    <row r="10991" spans="1:5">
      <c r="A10991" s="774">
        <v>3935</v>
      </c>
      <c r="B10991" s="774" t="s">
        <v>10733</v>
      </c>
      <c r="C10991" s="774" t="s">
        <v>7728</v>
      </c>
      <c r="D10991" s="774" t="s">
        <v>7723</v>
      </c>
      <c r="E10991" s="717">
        <v>21.83</v>
      </c>
    </row>
    <row r="10992" spans="1:5">
      <c r="A10992" s="774">
        <v>3925</v>
      </c>
      <c r="B10992" s="774" t="s">
        <v>10734</v>
      </c>
      <c r="C10992" s="774" t="s">
        <v>7728</v>
      </c>
      <c r="D10992" s="774" t="s">
        <v>7723</v>
      </c>
      <c r="E10992" s="717">
        <v>21.83</v>
      </c>
    </row>
    <row r="10993" spans="1:5">
      <c r="A10993" s="774">
        <v>12406</v>
      </c>
      <c r="B10993" s="774" t="s">
        <v>10735</v>
      </c>
      <c r="C10993" s="774" t="s">
        <v>7728</v>
      </c>
      <c r="D10993" s="774" t="s">
        <v>7723</v>
      </c>
      <c r="E10993" s="717">
        <v>5.36</v>
      </c>
    </row>
    <row r="10994" spans="1:5">
      <c r="A10994" s="774">
        <v>3929</v>
      </c>
      <c r="B10994" s="774" t="s">
        <v>10736</v>
      </c>
      <c r="C10994" s="774" t="s">
        <v>7728</v>
      </c>
      <c r="D10994" s="774" t="s">
        <v>7723</v>
      </c>
      <c r="E10994" s="717">
        <v>58.34</v>
      </c>
    </row>
    <row r="10995" spans="1:5">
      <c r="A10995" s="774">
        <v>3931</v>
      </c>
      <c r="B10995" s="774" t="s">
        <v>10737</v>
      </c>
      <c r="C10995" s="774" t="s">
        <v>7728</v>
      </c>
      <c r="D10995" s="774" t="s">
        <v>7723</v>
      </c>
      <c r="E10995" s="717">
        <v>58.34</v>
      </c>
    </row>
    <row r="10996" spans="1:5">
      <c r="A10996" s="774">
        <v>3930</v>
      </c>
      <c r="B10996" s="774" t="s">
        <v>10738</v>
      </c>
      <c r="C10996" s="774" t="s">
        <v>7728</v>
      </c>
      <c r="D10996" s="774" t="s">
        <v>7723</v>
      </c>
      <c r="E10996" s="717">
        <v>58.34</v>
      </c>
    </row>
    <row r="10997" spans="1:5">
      <c r="A10997" s="774">
        <v>3932</v>
      </c>
      <c r="B10997" s="774" t="s">
        <v>10739</v>
      </c>
      <c r="C10997" s="774" t="s">
        <v>7728</v>
      </c>
      <c r="D10997" s="774" t="s">
        <v>7723</v>
      </c>
      <c r="E10997" s="717">
        <v>100.74</v>
      </c>
    </row>
    <row r="10998" spans="1:5">
      <c r="A10998" s="774">
        <v>3933</v>
      </c>
      <c r="B10998" s="774" t="s">
        <v>10740</v>
      </c>
      <c r="C10998" s="774" t="s">
        <v>7728</v>
      </c>
      <c r="D10998" s="774" t="s">
        <v>7723</v>
      </c>
      <c r="E10998" s="717">
        <v>100.74</v>
      </c>
    </row>
    <row r="10999" spans="1:5">
      <c r="A10999" s="774">
        <v>3934</v>
      </c>
      <c r="B10999" s="774" t="s">
        <v>10741</v>
      </c>
      <c r="C10999" s="774" t="s">
        <v>7728</v>
      </c>
      <c r="D10999" s="774" t="s">
        <v>7723</v>
      </c>
      <c r="E10999" s="717">
        <v>100.74</v>
      </c>
    </row>
    <row r="11000" spans="1:5">
      <c r="A11000" s="774">
        <v>40355</v>
      </c>
      <c r="B11000" s="774" t="s">
        <v>10742</v>
      </c>
      <c r="C11000" s="774" t="s">
        <v>7728</v>
      </c>
      <c r="D11000" s="774" t="s">
        <v>7737</v>
      </c>
      <c r="E11000" s="717">
        <v>7.25</v>
      </c>
    </row>
    <row r="11001" spans="1:5">
      <c r="A11001" s="774">
        <v>40364</v>
      </c>
      <c r="B11001" s="774" t="s">
        <v>10743</v>
      </c>
      <c r="C11001" s="774" t="s">
        <v>7728</v>
      </c>
      <c r="D11001" s="774" t="s">
        <v>7737</v>
      </c>
      <c r="E11001" s="717">
        <v>33.96</v>
      </c>
    </row>
    <row r="11002" spans="1:5">
      <c r="A11002" s="774">
        <v>40361</v>
      </c>
      <c r="B11002" s="774" t="s">
        <v>10744</v>
      </c>
      <c r="C11002" s="774" t="s">
        <v>7728</v>
      </c>
      <c r="D11002" s="774" t="s">
        <v>7737</v>
      </c>
      <c r="E11002" s="717">
        <v>26.55</v>
      </c>
    </row>
    <row r="11003" spans="1:5">
      <c r="A11003" s="774">
        <v>40358</v>
      </c>
      <c r="B11003" s="774" t="s">
        <v>10745</v>
      </c>
      <c r="C11003" s="774" t="s">
        <v>7728</v>
      </c>
      <c r="D11003" s="774" t="s">
        <v>7737</v>
      </c>
      <c r="E11003" s="717">
        <v>10.119999999999999</v>
      </c>
    </row>
    <row r="11004" spans="1:5">
      <c r="A11004" s="774">
        <v>40370</v>
      </c>
      <c r="B11004" s="774" t="s">
        <v>10746</v>
      </c>
      <c r="C11004" s="774" t="s">
        <v>7728</v>
      </c>
      <c r="D11004" s="774" t="s">
        <v>7737</v>
      </c>
      <c r="E11004" s="717">
        <v>107.75</v>
      </c>
    </row>
    <row r="11005" spans="1:5">
      <c r="A11005" s="774">
        <v>40367</v>
      </c>
      <c r="B11005" s="774" t="s">
        <v>10747</v>
      </c>
      <c r="C11005" s="774" t="s">
        <v>7728</v>
      </c>
      <c r="D11005" s="774" t="s">
        <v>7737</v>
      </c>
      <c r="E11005" s="717">
        <v>53.55</v>
      </c>
    </row>
    <row r="11006" spans="1:5">
      <c r="A11006" s="774">
        <v>40373</v>
      </c>
      <c r="B11006" s="774" t="s">
        <v>10748</v>
      </c>
      <c r="C11006" s="774" t="s">
        <v>7728</v>
      </c>
      <c r="D11006" s="774" t="s">
        <v>7737</v>
      </c>
      <c r="E11006" s="717">
        <v>145.71</v>
      </c>
    </row>
    <row r="11007" spans="1:5">
      <c r="A11007" s="774">
        <v>38947</v>
      </c>
      <c r="B11007" s="774" t="s">
        <v>10749</v>
      </c>
      <c r="C11007" s="774" t="s">
        <v>7728</v>
      </c>
      <c r="D11007" s="774" t="s">
        <v>7737</v>
      </c>
      <c r="E11007" s="717">
        <v>7.66</v>
      </c>
    </row>
    <row r="11008" spans="1:5">
      <c r="A11008" s="774">
        <v>38948</v>
      </c>
      <c r="B11008" s="774" t="s">
        <v>10750</v>
      </c>
      <c r="C11008" s="774" t="s">
        <v>7728</v>
      </c>
      <c r="D11008" s="774" t="s">
        <v>7737</v>
      </c>
      <c r="E11008" s="717">
        <v>12.23</v>
      </c>
    </row>
    <row r="11009" spans="1:5">
      <c r="A11009" s="774">
        <v>38949</v>
      </c>
      <c r="B11009" s="774" t="s">
        <v>10751</v>
      </c>
      <c r="C11009" s="774" t="s">
        <v>7728</v>
      </c>
      <c r="D11009" s="774" t="s">
        <v>7737</v>
      </c>
      <c r="E11009" s="717">
        <v>13.57</v>
      </c>
    </row>
    <row r="11010" spans="1:5">
      <c r="A11010" s="774">
        <v>38951</v>
      </c>
      <c r="B11010" s="774" t="s">
        <v>10752</v>
      </c>
      <c r="C11010" s="774" t="s">
        <v>7728</v>
      </c>
      <c r="D11010" s="774" t="s">
        <v>7737</v>
      </c>
      <c r="E11010" s="717">
        <v>21.46</v>
      </c>
    </row>
    <row r="11011" spans="1:5">
      <c r="A11011" s="774">
        <v>39312</v>
      </c>
      <c r="B11011" s="774" t="s">
        <v>10753</v>
      </c>
      <c r="C11011" s="774" t="s">
        <v>7728</v>
      </c>
      <c r="D11011" s="774" t="s">
        <v>7737</v>
      </c>
      <c r="E11011" s="717">
        <v>16.649999999999999</v>
      </c>
    </row>
    <row r="11012" spans="1:5">
      <c r="A11012" s="774">
        <v>39313</v>
      </c>
      <c r="B11012" s="774" t="s">
        <v>10754</v>
      </c>
      <c r="C11012" s="774" t="s">
        <v>7728</v>
      </c>
      <c r="D11012" s="774" t="s">
        <v>7737</v>
      </c>
      <c r="E11012" s="717">
        <v>21.73</v>
      </c>
    </row>
    <row r="11013" spans="1:5">
      <c r="A11013" s="774">
        <v>38950</v>
      </c>
      <c r="B11013" s="774" t="s">
        <v>10755</v>
      </c>
      <c r="C11013" s="774" t="s">
        <v>7728</v>
      </c>
      <c r="D11013" s="774" t="s">
        <v>7737</v>
      </c>
      <c r="E11013" s="717">
        <v>32.700000000000003</v>
      </c>
    </row>
    <row r="11014" spans="1:5">
      <c r="A11014" s="774">
        <v>39314</v>
      </c>
      <c r="B11014" s="774" t="s">
        <v>10756</v>
      </c>
      <c r="C11014" s="774" t="s">
        <v>7728</v>
      </c>
      <c r="D11014" s="774" t="s">
        <v>7737</v>
      </c>
      <c r="E11014" s="717">
        <v>34.5</v>
      </c>
    </row>
    <row r="11015" spans="1:5">
      <c r="A11015" s="774">
        <v>3907</v>
      </c>
      <c r="B11015" s="774" t="s">
        <v>10757</v>
      </c>
      <c r="C11015" s="774" t="s">
        <v>7728</v>
      </c>
      <c r="D11015" s="774" t="s">
        <v>7723</v>
      </c>
      <c r="E11015" s="717">
        <v>4.5599999999999996</v>
      </c>
    </row>
    <row r="11016" spans="1:5">
      <c r="A11016" s="774">
        <v>3889</v>
      </c>
      <c r="B11016" s="774" t="s">
        <v>10758</v>
      </c>
      <c r="C11016" s="774" t="s">
        <v>7728</v>
      </c>
      <c r="D11016" s="774" t="s">
        <v>7723</v>
      </c>
      <c r="E11016" s="717">
        <v>3.48</v>
      </c>
    </row>
    <row r="11017" spans="1:5">
      <c r="A11017" s="774">
        <v>3868</v>
      </c>
      <c r="B11017" s="774" t="s">
        <v>10759</v>
      </c>
      <c r="C11017" s="774" t="s">
        <v>7728</v>
      </c>
      <c r="D11017" s="774" t="s">
        <v>7723</v>
      </c>
      <c r="E11017" s="717">
        <v>1.35</v>
      </c>
    </row>
    <row r="11018" spans="1:5">
      <c r="A11018" s="774">
        <v>3869</v>
      </c>
      <c r="B11018" s="774" t="s">
        <v>10760</v>
      </c>
      <c r="C11018" s="774" t="s">
        <v>7728</v>
      </c>
      <c r="D11018" s="774" t="s">
        <v>7723</v>
      </c>
      <c r="E11018" s="717">
        <v>3.87</v>
      </c>
    </row>
    <row r="11019" spans="1:5">
      <c r="A11019" s="774">
        <v>3872</v>
      </c>
      <c r="B11019" s="774" t="s">
        <v>10761</v>
      </c>
      <c r="C11019" s="774" t="s">
        <v>7728</v>
      </c>
      <c r="D11019" s="774" t="s">
        <v>7723</v>
      </c>
      <c r="E11019" s="717">
        <v>4.7</v>
      </c>
    </row>
    <row r="11020" spans="1:5">
      <c r="A11020" s="774">
        <v>3850</v>
      </c>
      <c r="B11020" s="774" t="s">
        <v>10762</v>
      </c>
      <c r="C11020" s="774" t="s">
        <v>7728</v>
      </c>
      <c r="D11020" s="774" t="s">
        <v>7723</v>
      </c>
      <c r="E11020" s="717">
        <v>12.12</v>
      </c>
    </row>
    <row r="11021" spans="1:5">
      <c r="A11021" s="774">
        <v>38023</v>
      </c>
      <c r="B11021" s="774" t="s">
        <v>10763</v>
      </c>
      <c r="C11021" s="774" t="s">
        <v>7728</v>
      </c>
      <c r="D11021" s="774" t="s">
        <v>7723</v>
      </c>
      <c r="E11021" s="717">
        <v>5.1100000000000003</v>
      </c>
    </row>
    <row r="11022" spans="1:5">
      <c r="A11022" s="774">
        <v>37986</v>
      </c>
      <c r="B11022" s="774" t="s">
        <v>10764</v>
      </c>
      <c r="C11022" s="774" t="s">
        <v>7728</v>
      </c>
      <c r="D11022" s="774" t="s">
        <v>7723</v>
      </c>
      <c r="E11022" s="717">
        <v>1.92</v>
      </c>
    </row>
    <row r="11023" spans="1:5">
      <c r="A11023" s="774">
        <v>37987</v>
      </c>
      <c r="B11023" s="774" t="s">
        <v>10765</v>
      </c>
      <c r="C11023" s="774" t="s">
        <v>7728</v>
      </c>
      <c r="D11023" s="774" t="s">
        <v>7723</v>
      </c>
      <c r="E11023" s="717">
        <v>143.34</v>
      </c>
    </row>
    <row r="11024" spans="1:5">
      <c r="A11024" s="774">
        <v>37988</v>
      </c>
      <c r="B11024" s="774" t="s">
        <v>10766</v>
      </c>
      <c r="C11024" s="774" t="s">
        <v>7728</v>
      </c>
      <c r="D11024" s="774" t="s">
        <v>7723</v>
      </c>
      <c r="E11024" s="717">
        <v>233.8</v>
      </c>
    </row>
    <row r="11025" spans="1:5">
      <c r="A11025" s="774">
        <v>21120</v>
      </c>
      <c r="B11025" s="774" t="s">
        <v>10767</v>
      </c>
      <c r="C11025" s="774" t="s">
        <v>7728</v>
      </c>
      <c r="D11025" s="774" t="s">
        <v>7723</v>
      </c>
      <c r="E11025" s="717">
        <v>11.65</v>
      </c>
    </row>
    <row r="11026" spans="1:5">
      <c r="A11026" s="774">
        <v>39318</v>
      </c>
      <c r="B11026" s="774" t="s">
        <v>10768</v>
      </c>
      <c r="C11026" s="774" t="s">
        <v>7728</v>
      </c>
      <c r="D11026" s="774" t="s">
        <v>7723</v>
      </c>
      <c r="E11026" s="717">
        <v>9.61</v>
      </c>
    </row>
    <row r="11027" spans="1:5">
      <c r="A11027" s="774">
        <v>20162</v>
      </c>
      <c r="B11027" s="774" t="s">
        <v>10769</v>
      </c>
      <c r="C11027" s="774" t="s">
        <v>7728</v>
      </c>
      <c r="D11027" s="774" t="s">
        <v>7723</v>
      </c>
      <c r="E11027" s="717">
        <v>17.100000000000001</v>
      </c>
    </row>
    <row r="11028" spans="1:5">
      <c r="A11028" s="774">
        <v>40366</v>
      </c>
      <c r="B11028" s="774" t="s">
        <v>10770</v>
      </c>
      <c r="C11028" s="774" t="s">
        <v>7728</v>
      </c>
      <c r="D11028" s="774" t="s">
        <v>7737</v>
      </c>
      <c r="E11028" s="717">
        <v>26.49</v>
      </c>
    </row>
    <row r="11029" spans="1:5">
      <c r="A11029" s="774">
        <v>40363</v>
      </c>
      <c r="B11029" s="774" t="s">
        <v>10771</v>
      </c>
      <c r="C11029" s="774" t="s">
        <v>7728</v>
      </c>
      <c r="D11029" s="774" t="s">
        <v>7737</v>
      </c>
      <c r="E11029" s="717">
        <v>20.72</v>
      </c>
    </row>
    <row r="11030" spans="1:5">
      <c r="A11030" s="774">
        <v>40354</v>
      </c>
      <c r="B11030" s="774" t="s">
        <v>10772</v>
      </c>
      <c r="C11030" s="774" t="s">
        <v>7728</v>
      </c>
      <c r="D11030" s="774" t="s">
        <v>7737</v>
      </c>
      <c r="E11030" s="717">
        <v>9.02</v>
      </c>
    </row>
    <row r="11031" spans="1:5">
      <c r="A11031" s="774">
        <v>40360</v>
      </c>
      <c r="B11031" s="774" t="s">
        <v>10773</v>
      </c>
      <c r="C11031" s="774" t="s">
        <v>7728</v>
      </c>
      <c r="D11031" s="774" t="s">
        <v>7737</v>
      </c>
      <c r="E11031" s="717">
        <v>13.58</v>
      </c>
    </row>
    <row r="11032" spans="1:5">
      <c r="A11032" s="774">
        <v>40372</v>
      </c>
      <c r="B11032" s="774" t="s">
        <v>10774</v>
      </c>
      <c r="C11032" s="774" t="s">
        <v>7728</v>
      </c>
      <c r="D11032" s="774" t="s">
        <v>7737</v>
      </c>
      <c r="E11032" s="717">
        <v>83.88</v>
      </c>
    </row>
    <row r="11033" spans="1:5">
      <c r="A11033" s="774">
        <v>40369</v>
      </c>
      <c r="B11033" s="774" t="s">
        <v>10775</v>
      </c>
      <c r="C11033" s="774" t="s">
        <v>7728</v>
      </c>
      <c r="D11033" s="774" t="s">
        <v>7737</v>
      </c>
      <c r="E11033" s="717">
        <v>41.74</v>
      </c>
    </row>
    <row r="11034" spans="1:5">
      <c r="A11034" s="774">
        <v>40357</v>
      </c>
      <c r="B11034" s="774" t="s">
        <v>10776</v>
      </c>
      <c r="C11034" s="774" t="s">
        <v>7728</v>
      </c>
      <c r="D11034" s="774" t="s">
        <v>7737</v>
      </c>
      <c r="E11034" s="717">
        <v>10.119999999999999</v>
      </c>
    </row>
    <row r="11035" spans="1:5">
      <c r="A11035" s="774">
        <v>40375</v>
      </c>
      <c r="B11035" s="774" t="s">
        <v>10777</v>
      </c>
      <c r="C11035" s="774" t="s">
        <v>7728</v>
      </c>
      <c r="D11035" s="774" t="s">
        <v>7737</v>
      </c>
      <c r="E11035" s="717">
        <v>113.55</v>
      </c>
    </row>
    <row r="11036" spans="1:5">
      <c r="A11036" s="774">
        <v>1893</v>
      </c>
      <c r="B11036" s="774" t="s">
        <v>10778</v>
      </c>
      <c r="C11036" s="774" t="s">
        <v>7728</v>
      </c>
      <c r="D11036" s="774" t="s">
        <v>7723</v>
      </c>
      <c r="E11036" s="717">
        <v>2.82</v>
      </c>
    </row>
    <row r="11037" spans="1:5">
      <c r="A11037" s="774">
        <v>1902</v>
      </c>
      <c r="B11037" s="774" t="s">
        <v>10779</v>
      </c>
      <c r="C11037" s="774" t="s">
        <v>7728</v>
      </c>
      <c r="D11037" s="774" t="s">
        <v>7723</v>
      </c>
      <c r="E11037" s="717">
        <v>2.0499999999999998</v>
      </c>
    </row>
    <row r="11038" spans="1:5">
      <c r="A11038" s="774">
        <v>1901</v>
      </c>
      <c r="B11038" s="774" t="s">
        <v>10780</v>
      </c>
      <c r="C11038" s="774" t="s">
        <v>7728</v>
      </c>
      <c r="D11038" s="774" t="s">
        <v>7723</v>
      </c>
      <c r="E11038" s="717">
        <v>0.64</v>
      </c>
    </row>
    <row r="11039" spans="1:5">
      <c r="A11039" s="774">
        <v>1892</v>
      </c>
      <c r="B11039" s="774" t="s">
        <v>10781</v>
      </c>
      <c r="C11039" s="774" t="s">
        <v>7728</v>
      </c>
      <c r="D11039" s="774" t="s">
        <v>7723</v>
      </c>
      <c r="E11039" s="717">
        <v>1.32</v>
      </c>
    </row>
    <row r="11040" spans="1:5">
      <c r="A11040" s="774">
        <v>1907</v>
      </c>
      <c r="B11040" s="774" t="s">
        <v>10782</v>
      </c>
      <c r="C11040" s="774" t="s">
        <v>7728</v>
      </c>
      <c r="D11040" s="774" t="s">
        <v>7723</v>
      </c>
      <c r="E11040" s="717">
        <v>9.1</v>
      </c>
    </row>
    <row r="11041" spans="1:5">
      <c r="A11041" s="774">
        <v>1894</v>
      </c>
      <c r="B11041" s="774" t="s">
        <v>10783</v>
      </c>
      <c r="C11041" s="774" t="s">
        <v>7728</v>
      </c>
      <c r="D11041" s="774" t="s">
        <v>7723</v>
      </c>
      <c r="E11041" s="717">
        <v>4.09</v>
      </c>
    </row>
    <row r="11042" spans="1:5">
      <c r="A11042" s="774">
        <v>1891</v>
      </c>
      <c r="B11042" s="774" t="s">
        <v>10784</v>
      </c>
      <c r="C11042" s="774" t="s">
        <v>7728</v>
      </c>
      <c r="D11042" s="774" t="s">
        <v>7723</v>
      </c>
      <c r="E11042" s="717">
        <v>0.95</v>
      </c>
    </row>
    <row r="11043" spans="1:5">
      <c r="A11043" s="774">
        <v>1896</v>
      </c>
      <c r="B11043" s="774" t="s">
        <v>10785</v>
      </c>
      <c r="C11043" s="774" t="s">
        <v>7728</v>
      </c>
      <c r="D11043" s="774" t="s">
        <v>7723</v>
      </c>
      <c r="E11043" s="717">
        <v>12.22</v>
      </c>
    </row>
    <row r="11044" spans="1:5">
      <c r="A11044" s="774">
        <v>1895</v>
      </c>
      <c r="B11044" s="774" t="s">
        <v>10786</v>
      </c>
      <c r="C11044" s="774" t="s">
        <v>7728</v>
      </c>
      <c r="D11044" s="774" t="s">
        <v>7723</v>
      </c>
      <c r="E11044" s="717">
        <v>21.47</v>
      </c>
    </row>
    <row r="11045" spans="1:5">
      <c r="A11045" s="774">
        <v>2641</v>
      </c>
      <c r="B11045" s="774" t="s">
        <v>10787</v>
      </c>
      <c r="C11045" s="774" t="s">
        <v>7728</v>
      </c>
      <c r="D11045" s="774" t="s">
        <v>7737</v>
      </c>
      <c r="E11045" s="717">
        <v>22.09</v>
      </c>
    </row>
    <row r="11046" spans="1:5">
      <c r="A11046" s="774">
        <v>2636</v>
      </c>
      <c r="B11046" s="774" t="s">
        <v>10788</v>
      </c>
      <c r="C11046" s="774" t="s">
        <v>7728</v>
      </c>
      <c r="D11046" s="774" t="s">
        <v>7737</v>
      </c>
      <c r="E11046" s="717">
        <v>1.42</v>
      </c>
    </row>
    <row r="11047" spans="1:5">
      <c r="A11047" s="774">
        <v>2637</v>
      </c>
      <c r="B11047" s="774" t="s">
        <v>10789</v>
      </c>
      <c r="C11047" s="774" t="s">
        <v>7728</v>
      </c>
      <c r="D11047" s="774" t="s">
        <v>7737</v>
      </c>
      <c r="E11047" s="717">
        <v>1.51</v>
      </c>
    </row>
    <row r="11048" spans="1:5">
      <c r="A11048" s="774">
        <v>2638</v>
      </c>
      <c r="B11048" s="774" t="s">
        <v>10790</v>
      </c>
      <c r="C11048" s="774" t="s">
        <v>7728</v>
      </c>
      <c r="D11048" s="774" t="s">
        <v>7737</v>
      </c>
      <c r="E11048" s="717">
        <v>1.76</v>
      </c>
    </row>
    <row r="11049" spans="1:5">
      <c r="A11049" s="774">
        <v>2639</v>
      </c>
      <c r="B11049" s="774" t="s">
        <v>10791</v>
      </c>
      <c r="C11049" s="774" t="s">
        <v>7728</v>
      </c>
      <c r="D11049" s="774" t="s">
        <v>7737</v>
      </c>
      <c r="E11049" s="717">
        <v>3.12</v>
      </c>
    </row>
    <row r="11050" spans="1:5">
      <c r="A11050" s="774">
        <v>2644</v>
      </c>
      <c r="B11050" s="774" t="s">
        <v>10792</v>
      </c>
      <c r="C11050" s="774" t="s">
        <v>7728</v>
      </c>
      <c r="D11050" s="774" t="s">
        <v>7737</v>
      </c>
      <c r="E11050" s="717">
        <v>4.5199999999999996</v>
      </c>
    </row>
    <row r="11051" spans="1:5">
      <c r="A11051" s="774">
        <v>2643</v>
      </c>
      <c r="B11051" s="774" t="s">
        <v>10793</v>
      </c>
      <c r="C11051" s="774" t="s">
        <v>7728</v>
      </c>
      <c r="D11051" s="774" t="s">
        <v>7737</v>
      </c>
      <c r="E11051" s="717">
        <v>6.3</v>
      </c>
    </row>
    <row r="11052" spans="1:5">
      <c r="A11052" s="774">
        <v>2640</v>
      </c>
      <c r="B11052" s="774" t="s">
        <v>10794</v>
      </c>
      <c r="C11052" s="774" t="s">
        <v>7728</v>
      </c>
      <c r="D11052" s="774" t="s">
        <v>7737</v>
      </c>
      <c r="E11052" s="717">
        <v>9.19</v>
      </c>
    </row>
    <row r="11053" spans="1:5">
      <c r="A11053" s="774">
        <v>2642</v>
      </c>
      <c r="B11053" s="774" t="s">
        <v>10795</v>
      </c>
      <c r="C11053" s="774" t="s">
        <v>7728</v>
      </c>
      <c r="D11053" s="774" t="s">
        <v>7737</v>
      </c>
      <c r="E11053" s="717">
        <v>14</v>
      </c>
    </row>
    <row r="11054" spans="1:5">
      <c r="A11054" s="774">
        <v>38943</v>
      </c>
      <c r="B11054" s="774" t="s">
        <v>10796</v>
      </c>
      <c r="C11054" s="774" t="s">
        <v>7728</v>
      </c>
      <c r="D11054" s="774" t="s">
        <v>7737</v>
      </c>
      <c r="E11054" s="717">
        <v>5.66</v>
      </c>
    </row>
    <row r="11055" spans="1:5">
      <c r="A11055" s="774">
        <v>38944</v>
      </c>
      <c r="B11055" s="774" t="s">
        <v>10797</v>
      </c>
      <c r="C11055" s="774" t="s">
        <v>7728</v>
      </c>
      <c r="D11055" s="774" t="s">
        <v>7737</v>
      </c>
      <c r="E11055" s="717">
        <v>8.75</v>
      </c>
    </row>
    <row r="11056" spans="1:5">
      <c r="A11056" s="774">
        <v>38945</v>
      </c>
      <c r="B11056" s="774" t="s">
        <v>10798</v>
      </c>
      <c r="C11056" s="774" t="s">
        <v>7728</v>
      </c>
      <c r="D11056" s="774" t="s">
        <v>7737</v>
      </c>
      <c r="E11056" s="717">
        <v>17.739999999999998</v>
      </c>
    </row>
    <row r="11057" spans="1:5">
      <c r="A11057" s="774">
        <v>38946</v>
      </c>
      <c r="B11057" s="774" t="s">
        <v>10799</v>
      </c>
      <c r="C11057" s="774" t="s">
        <v>7728</v>
      </c>
      <c r="D11057" s="774" t="s">
        <v>7737</v>
      </c>
      <c r="E11057" s="717">
        <v>26.45</v>
      </c>
    </row>
    <row r="11058" spans="1:5">
      <c r="A11058" s="774">
        <v>39308</v>
      </c>
      <c r="B11058" s="774" t="s">
        <v>10800</v>
      </c>
      <c r="C11058" s="774" t="s">
        <v>7728</v>
      </c>
      <c r="D11058" s="774" t="s">
        <v>7737</v>
      </c>
      <c r="E11058" s="717">
        <v>11.53</v>
      </c>
    </row>
    <row r="11059" spans="1:5">
      <c r="A11059" s="774">
        <v>39309</v>
      </c>
      <c r="B11059" s="774" t="s">
        <v>10801</v>
      </c>
      <c r="C11059" s="774" t="s">
        <v>7728</v>
      </c>
      <c r="D11059" s="774" t="s">
        <v>7737</v>
      </c>
      <c r="E11059" s="717">
        <v>16.68</v>
      </c>
    </row>
    <row r="11060" spans="1:5">
      <c r="A11060" s="774">
        <v>39310</v>
      </c>
      <c r="B11060" s="774" t="s">
        <v>10802</v>
      </c>
      <c r="C11060" s="774" t="s">
        <v>7728</v>
      </c>
      <c r="D11060" s="774" t="s">
        <v>7737</v>
      </c>
      <c r="E11060" s="717">
        <v>25.28</v>
      </c>
    </row>
    <row r="11061" spans="1:5">
      <c r="A11061" s="774">
        <v>39311</v>
      </c>
      <c r="B11061" s="774" t="s">
        <v>10803</v>
      </c>
      <c r="C11061" s="774" t="s">
        <v>7728</v>
      </c>
      <c r="D11061" s="774" t="s">
        <v>7737</v>
      </c>
      <c r="E11061" s="717">
        <v>37.99</v>
      </c>
    </row>
    <row r="11062" spans="1:5">
      <c r="A11062" s="774">
        <v>39855</v>
      </c>
      <c r="B11062" s="774" t="s">
        <v>10804</v>
      </c>
      <c r="C11062" s="774" t="s">
        <v>7728</v>
      </c>
      <c r="D11062" s="774" t="s">
        <v>7737</v>
      </c>
      <c r="E11062" s="717">
        <v>2.0299999999999998</v>
      </c>
    </row>
    <row r="11063" spans="1:5">
      <c r="A11063" s="774">
        <v>39856</v>
      </c>
      <c r="B11063" s="774" t="s">
        <v>10805</v>
      </c>
      <c r="C11063" s="774" t="s">
        <v>7728</v>
      </c>
      <c r="D11063" s="774" t="s">
        <v>7737</v>
      </c>
      <c r="E11063" s="717">
        <v>4.8</v>
      </c>
    </row>
    <row r="11064" spans="1:5">
      <c r="A11064" s="774">
        <v>39857</v>
      </c>
      <c r="B11064" s="774" t="s">
        <v>10806</v>
      </c>
      <c r="C11064" s="774" t="s">
        <v>7728</v>
      </c>
      <c r="D11064" s="774" t="s">
        <v>7737</v>
      </c>
      <c r="E11064" s="717">
        <v>7.76</v>
      </c>
    </row>
    <row r="11065" spans="1:5">
      <c r="A11065" s="774">
        <v>39858</v>
      </c>
      <c r="B11065" s="774" t="s">
        <v>10807</v>
      </c>
      <c r="C11065" s="774" t="s">
        <v>7728</v>
      </c>
      <c r="D11065" s="774" t="s">
        <v>7737</v>
      </c>
      <c r="E11065" s="717">
        <v>17.23</v>
      </c>
    </row>
    <row r="11066" spans="1:5">
      <c r="A11066" s="774">
        <v>39859</v>
      </c>
      <c r="B11066" s="774" t="s">
        <v>10808</v>
      </c>
      <c r="C11066" s="774" t="s">
        <v>7728</v>
      </c>
      <c r="D11066" s="774" t="s">
        <v>7737</v>
      </c>
      <c r="E11066" s="717">
        <v>26.56</v>
      </c>
    </row>
    <row r="11067" spans="1:5">
      <c r="A11067" s="774">
        <v>39860</v>
      </c>
      <c r="B11067" s="774" t="s">
        <v>10809</v>
      </c>
      <c r="C11067" s="774" t="s">
        <v>7728</v>
      </c>
      <c r="D11067" s="774" t="s">
        <v>7737</v>
      </c>
      <c r="E11067" s="717">
        <v>40.76</v>
      </c>
    </row>
    <row r="11068" spans="1:5">
      <c r="A11068" s="774">
        <v>39861</v>
      </c>
      <c r="B11068" s="774" t="s">
        <v>10810</v>
      </c>
      <c r="C11068" s="774" t="s">
        <v>7728</v>
      </c>
      <c r="D11068" s="774" t="s">
        <v>7737</v>
      </c>
      <c r="E11068" s="717">
        <v>116.39</v>
      </c>
    </row>
    <row r="11069" spans="1:5">
      <c r="A11069" s="774">
        <v>38447</v>
      </c>
      <c r="B11069" s="774" t="s">
        <v>10811</v>
      </c>
      <c r="C11069" s="774" t="s">
        <v>7728</v>
      </c>
      <c r="D11069" s="774" t="s">
        <v>7737</v>
      </c>
      <c r="E11069" s="717">
        <v>100.71</v>
      </c>
    </row>
    <row r="11070" spans="1:5">
      <c r="A11070" s="774">
        <v>36320</v>
      </c>
      <c r="B11070" s="774" t="s">
        <v>10812</v>
      </c>
      <c r="C11070" s="774" t="s">
        <v>7728</v>
      </c>
      <c r="D11070" s="774" t="s">
        <v>7737</v>
      </c>
      <c r="E11070" s="717">
        <v>1.46</v>
      </c>
    </row>
    <row r="11071" spans="1:5">
      <c r="A11071" s="774">
        <v>36324</v>
      </c>
      <c r="B11071" s="774" t="s">
        <v>10813</v>
      </c>
      <c r="C11071" s="774" t="s">
        <v>7728</v>
      </c>
      <c r="D11071" s="774" t="s">
        <v>7737</v>
      </c>
      <c r="E11071" s="717">
        <v>2.21</v>
      </c>
    </row>
    <row r="11072" spans="1:5">
      <c r="A11072" s="774">
        <v>38441</v>
      </c>
      <c r="B11072" s="774" t="s">
        <v>10814</v>
      </c>
      <c r="C11072" s="774" t="s">
        <v>7728</v>
      </c>
      <c r="D11072" s="774" t="s">
        <v>7737</v>
      </c>
      <c r="E11072" s="717">
        <v>2.9</v>
      </c>
    </row>
    <row r="11073" spans="1:5">
      <c r="A11073" s="774">
        <v>38442</v>
      </c>
      <c r="B11073" s="774" t="s">
        <v>10815</v>
      </c>
      <c r="C11073" s="774" t="s">
        <v>7728</v>
      </c>
      <c r="D11073" s="774" t="s">
        <v>7737</v>
      </c>
      <c r="E11073" s="717">
        <v>7.38</v>
      </c>
    </row>
    <row r="11074" spans="1:5">
      <c r="A11074" s="774">
        <v>38443</v>
      </c>
      <c r="B11074" s="774" t="s">
        <v>10816</v>
      </c>
      <c r="C11074" s="774" t="s">
        <v>7728</v>
      </c>
      <c r="D11074" s="774" t="s">
        <v>7737</v>
      </c>
      <c r="E11074" s="717">
        <v>11.15</v>
      </c>
    </row>
    <row r="11075" spans="1:5">
      <c r="A11075" s="774">
        <v>38444</v>
      </c>
      <c r="B11075" s="774" t="s">
        <v>10817</v>
      </c>
      <c r="C11075" s="774" t="s">
        <v>7728</v>
      </c>
      <c r="D11075" s="774" t="s">
        <v>7737</v>
      </c>
      <c r="E11075" s="717">
        <v>16.600000000000001</v>
      </c>
    </row>
    <row r="11076" spans="1:5">
      <c r="A11076" s="774">
        <v>38445</v>
      </c>
      <c r="B11076" s="774" t="s">
        <v>10818</v>
      </c>
      <c r="C11076" s="774" t="s">
        <v>7728</v>
      </c>
      <c r="D11076" s="774" t="s">
        <v>7737</v>
      </c>
      <c r="E11076" s="717">
        <v>39</v>
      </c>
    </row>
    <row r="11077" spans="1:5">
      <c r="A11077" s="774">
        <v>38446</v>
      </c>
      <c r="B11077" s="774" t="s">
        <v>10819</v>
      </c>
      <c r="C11077" s="774" t="s">
        <v>7728</v>
      </c>
      <c r="D11077" s="774" t="s">
        <v>7737</v>
      </c>
      <c r="E11077" s="717">
        <v>62.94</v>
      </c>
    </row>
    <row r="11078" spans="1:5">
      <c r="A11078" s="774">
        <v>3867</v>
      </c>
      <c r="B11078" s="774" t="s">
        <v>10820</v>
      </c>
      <c r="C11078" s="774" t="s">
        <v>7728</v>
      </c>
      <c r="D11078" s="774" t="s">
        <v>7723</v>
      </c>
      <c r="E11078" s="717">
        <v>81.45</v>
      </c>
    </row>
    <row r="11079" spans="1:5">
      <c r="A11079" s="774">
        <v>3861</v>
      </c>
      <c r="B11079" s="774" t="s">
        <v>10821</v>
      </c>
      <c r="C11079" s="774" t="s">
        <v>7728</v>
      </c>
      <c r="D11079" s="774" t="s">
        <v>7723</v>
      </c>
      <c r="E11079" s="717">
        <v>0.67</v>
      </c>
    </row>
    <row r="11080" spans="1:5">
      <c r="A11080" s="774">
        <v>3904</v>
      </c>
      <c r="B11080" s="774" t="s">
        <v>10822</v>
      </c>
      <c r="C11080" s="774" t="s">
        <v>7728</v>
      </c>
      <c r="D11080" s="774" t="s">
        <v>7723</v>
      </c>
      <c r="E11080" s="717">
        <v>0.82</v>
      </c>
    </row>
    <row r="11081" spans="1:5">
      <c r="A11081" s="774">
        <v>3903</v>
      </c>
      <c r="B11081" s="774" t="s">
        <v>10823</v>
      </c>
      <c r="C11081" s="774" t="s">
        <v>7728</v>
      </c>
      <c r="D11081" s="774" t="s">
        <v>7723</v>
      </c>
      <c r="E11081" s="717">
        <v>2.0299999999999998</v>
      </c>
    </row>
    <row r="11082" spans="1:5">
      <c r="A11082" s="774">
        <v>3862</v>
      </c>
      <c r="B11082" s="774" t="s">
        <v>10824</v>
      </c>
      <c r="C11082" s="774" t="s">
        <v>7728</v>
      </c>
      <c r="D11082" s="774" t="s">
        <v>7723</v>
      </c>
      <c r="E11082" s="717">
        <v>4.13</v>
      </c>
    </row>
    <row r="11083" spans="1:5">
      <c r="A11083" s="774">
        <v>3863</v>
      </c>
      <c r="B11083" s="774" t="s">
        <v>10825</v>
      </c>
      <c r="C11083" s="774" t="s">
        <v>7728</v>
      </c>
      <c r="D11083" s="774" t="s">
        <v>7723</v>
      </c>
      <c r="E11083" s="717">
        <v>4.84</v>
      </c>
    </row>
    <row r="11084" spans="1:5">
      <c r="A11084" s="774">
        <v>3864</v>
      </c>
      <c r="B11084" s="774" t="s">
        <v>10826</v>
      </c>
      <c r="C11084" s="774" t="s">
        <v>7728</v>
      </c>
      <c r="D11084" s="774" t="s">
        <v>7723</v>
      </c>
      <c r="E11084" s="717">
        <v>12.61</v>
      </c>
    </row>
    <row r="11085" spans="1:5">
      <c r="A11085" s="774">
        <v>3865</v>
      </c>
      <c r="B11085" s="774" t="s">
        <v>10827</v>
      </c>
      <c r="C11085" s="774" t="s">
        <v>7728</v>
      </c>
      <c r="D11085" s="774" t="s">
        <v>7723</v>
      </c>
      <c r="E11085" s="717">
        <v>21.94</v>
      </c>
    </row>
    <row r="11086" spans="1:5">
      <c r="A11086" s="774">
        <v>3866</v>
      </c>
      <c r="B11086" s="774" t="s">
        <v>10828</v>
      </c>
      <c r="C11086" s="774" t="s">
        <v>7728</v>
      </c>
      <c r="D11086" s="774" t="s">
        <v>7723</v>
      </c>
      <c r="E11086" s="717">
        <v>50.21</v>
      </c>
    </row>
    <row r="11087" spans="1:5">
      <c r="A11087" s="774">
        <v>3902</v>
      </c>
      <c r="B11087" s="774" t="s">
        <v>10829</v>
      </c>
      <c r="C11087" s="774" t="s">
        <v>7728</v>
      </c>
      <c r="D11087" s="774" t="s">
        <v>7723</v>
      </c>
      <c r="E11087" s="717">
        <v>24.41</v>
      </c>
    </row>
    <row r="11088" spans="1:5">
      <c r="A11088" s="774">
        <v>3878</v>
      </c>
      <c r="B11088" s="774" t="s">
        <v>10830</v>
      </c>
      <c r="C11088" s="774" t="s">
        <v>7728</v>
      </c>
      <c r="D11088" s="774" t="s">
        <v>7723</v>
      </c>
      <c r="E11088" s="717">
        <v>7.71</v>
      </c>
    </row>
    <row r="11089" spans="1:5">
      <c r="A11089" s="774">
        <v>3877</v>
      </c>
      <c r="B11089" s="774" t="s">
        <v>10831</v>
      </c>
      <c r="C11089" s="774" t="s">
        <v>7728</v>
      </c>
      <c r="D11089" s="774" t="s">
        <v>7723</v>
      </c>
      <c r="E11089" s="717">
        <v>7.05</v>
      </c>
    </row>
    <row r="11090" spans="1:5">
      <c r="A11090" s="774">
        <v>3879</v>
      </c>
      <c r="B11090" s="774" t="s">
        <v>10832</v>
      </c>
      <c r="C11090" s="774" t="s">
        <v>7728</v>
      </c>
      <c r="D11090" s="774" t="s">
        <v>7723</v>
      </c>
      <c r="E11090" s="717">
        <v>15.56</v>
      </c>
    </row>
    <row r="11091" spans="1:5">
      <c r="A11091" s="774">
        <v>3880</v>
      </c>
      <c r="B11091" s="774" t="s">
        <v>10833</v>
      </c>
      <c r="C11091" s="774" t="s">
        <v>7728</v>
      </c>
      <c r="D11091" s="774" t="s">
        <v>7723</v>
      </c>
      <c r="E11091" s="717">
        <v>35.11</v>
      </c>
    </row>
    <row r="11092" spans="1:5">
      <c r="A11092" s="774">
        <v>12892</v>
      </c>
      <c r="B11092" s="774" t="s">
        <v>10834</v>
      </c>
      <c r="C11092" s="774" t="s">
        <v>8219</v>
      </c>
      <c r="D11092" s="774" t="s">
        <v>7723</v>
      </c>
      <c r="E11092" s="717">
        <v>10.8</v>
      </c>
    </row>
    <row r="11093" spans="1:5">
      <c r="A11093" s="774">
        <v>3883</v>
      </c>
      <c r="B11093" s="774" t="s">
        <v>10835</v>
      </c>
      <c r="C11093" s="774" t="s">
        <v>7728</v>
      </c>
      <c r="D11093" s="774" t="s">
        <v>7723</v>
      </c>
      <c r="E11093" s="717">
        <v>1.62</v>
      </c>
    </row>
    <row r="11094" spans="1:5">
      <c r="A11094" s="774">
        <v>3876</v>
      </c>
      <c r="B11094" s="774" t="s">
        <v>10836</v>
      </c>
      <c r="C11094" s="774" t="s">
        <v>7728</v>
      </c>
      <c r="D11094" s="774" t="s">
        <v>7723</v>
      </c>
      <c r="E11094" s="717">
        <v>4.0599999999999996</v>
      </c>
    </row>
    <row r="11095" spans="1:5">
      <c r="A11095" s="774">
        <v>3884</v>
      </c>
      <c r="B11095" s="774" t="s">
        <v>10837</v>
      </c>
      <c r="C11095" s="774" t="s">
        <v>7728</v>
      </c>
      <c r="D11095" s="774" t="s">
        <v>7723</v>
      </c>
      <c r="E11095" s="717">
        <v>2.4300000000000002</v>
      </c>
    </row>
    <row r="11096" spans="1:5">
      <c r="A11096" s="774">
        <v>3837</v>
      </c>
      <c r="B11096" s="774" t="s">
        <v>10838</v>
      </c>
      <c r="C11096" s="774" t="s">
        <v>7728</v>
      </c>
      <c r="D11096" s="774" t="s">
        <v>7737</v>
      </c>
      <c r="E11096" s="717">
        <v>41.97</v>
      </c>
    </row>
    <row r="11097" spans="1:5">
      <c r="A11097" s="774">
        <v>3845</v>
      </c>
      <c r="B11097" s="774" t="s">
        <v>10839</v>
      </c>
      <c r="C11097" s="774" t="s">
        <v>7728</v>
      </c>
      <c r="D11097" s="774" t="s">
        <v>7737</v>
      </c>
      <c r="E11097" s="717">
        <v>15.33</v>
      </c>
    </row>
    <row r="11098" spans="1:5">
      <c r="A11098" s="774">
        <v>11045</v>
      </c>
      <c r="B11098" s="774" t="s">
        <v>10840</v>
      </c>
      <c r="C11098" s="774" t="s">
        <v>7728</v>
      </c>
      <c r="D11098" s="774" t="s">
        <v>7737</v>
      </c>
      <c r="E11098" s="717">
        <v>29.57</v>
      </c>
    </row>
    <row r="11099" spans="1:5">
      <c r="A11099" s="774">
        <v>20170</v>
      </c>
      <c r="B11099" s="774" t="s">
        <v>10841</v>
      </c>
      <c r="C11099" s="774" t="s">
        <v>7728</v>
      </c>
      <c r="D11099" s="774" t="s">
        <v>7723</v>
      </c>
      <c r="E11099" s="717">
        <v>13.85</v>
      </c>
    </row>
    <row r="11100" spans="1:5">
      <c r="A11100" s="774">
        <v>20171</v>
      </c>
      <c r="B11100" s="774" t="s">
        <v>10842</v>
      </c>
      <c r="C11100" s="774" t="s">
        <v>7728</v>
      </c>
      <c r="D11100" s="774" t="s">
        <v>7723</v>
      </c>
      <c r="E11100" s="717">
        <v>41.16</v>
      </c>
    </row>
    <row r="11101" spans="1:5">
      <c r="A11101" s="774">
        <v>20167</v>
      </c>
      <c r="B11101" s="774" t="s">
        <v>10843</v>
      </c>
      <c r="C11101" s="774" t="s">
        <v>7728</v>
      </c>
      <c r="D11101" s="774" t="s">
        <v>7723</v>
      </c>
      <c r="E11101" s="717">
        <v>5.14</v>
      </c>
    </row>
    <row r="11102" spans="1:5">
      <c r="A11102" s="774">
        <v>20168</v>
      </c>
      <c r="B11102" s="774" t="s">
        <v>10844</v>
      </c>
      <c r="C11102" s="774" t="s">
        <v>7728</v>
      </c>
      <c r="D11102" s="774" t="s">
        <v>7723</v>
      </c>
      <c r="E11102" s="717">
        <v>8.07</v>
      </c>
    </row>
    <row r="11103" spans="1:5">
      <c r="A11103" s="774">
        <v>20169</v>
      </c>
      <c r="B11103" s="774" t="s">
        <v>10845</v>
      </c>
      <c r="C11103" s="774" t="s">
        <v>7728</v>
      </c>
      <c r="D11103" s="774" t="s">
        <v>7723</v>
      </c>
      <c r="E11103" s="717">
        <v>11.43</v>
      </c>
    </row>
    <row r="11104" spans="1:5">
      <c r="A11104" s="774">
        <v>3899</v>
      </c>
      <c r="B11104" s="774" t="s">
        <v>10846</v>
      </c>
      <c r="C11104" s="774" t="s">
        <v>7728</v>
      </c>
      <c r="D11104" s="774" t="s">
        <v>7723</v>
      </c>
      <c r="E11104" s="717">
        <v>6.05</v>
      </c>
    </row>
    <row r="11105" spans="1:5">
      <c r="A11105" s="774">
        <v>38676</v>
      </c>
      <c r="B11105" s="774" t="s">
        <v>10847</v>
      </c>
      <c r="C11105" s="774" t="s">
        <v>7728</v>
      </c>
      <c r="D11105" s="774" t="s">
        <v>7723</v>
      </c>
      <c r="E11105" s="717">
        <v>29.28</v>
      </c>
    </row>
    <row r="11106" spans="1:5">
      <c r="A11106" s="774">
        <v>3897</v>
      </c>
      <c r="B11106" s="774" t="s">
        <v>10848</v>
      </c>
      <c r="C11106" s="774" t="s">
        <v>7728</v>
      </c>
      <c r="D11106" s="774" t="s">
        <v>7723</v>
      </c>
      <c r="E11106" s="717">
        <v>1.27</v>
      </c>
    </row>
    <row r="11107" spans="1:5">
      <c r="A11107" s="774">
        <v>3875</v>
      </c>
      <c r="B11107" s="774" t="s">
        <v>10849</v>
      </c>
      <c r="C11107" s="774" t="s">
        <v>7728</v>
      </c>
      <c r="D11107" s="774" t="s">
        <v>7723</v>
      </c>
      <c r="E11107" s="717">
        <v>2.76</v>
      </c>
    </row>
    <row r="11108" spans="1:5">
      <c r="A11108" s="774">
        <v>3898</v>
      </c>
      <c r="B11108" s="774" t="s">
        <v>10850</v>
      </c>
      <c r="C11108" s="774" t="s">
        <v>7728</v>
      </c>
      <c r="D11108" s="774" t="s">
        <v>7723</v>
      </c>
      <c r="E11108" s="717">
        <v>5.22</v>
      </c>
    </row>
    <row r="11109" spans="1:5">
      <c r="A11109" s="774">
        <v>3855</v>
      </c>
      <c r="B11109" s="774" t="s">
        <v>10851</v>
      </c>
      <c r="C11109" s="774" t="s">
        <v>7728</v>
      </c>
      <c r="D11109" s="774" t="s">
        <v>7723</v>
      </c>
      <c r="E11109" s="717">
        <v>5.39</v>
      </c>
    </row>
    <row r="11110" spans="1:5">
      <c r="A11110" s="774">
        <v>3874</v>
      </c>
      <c r="B11110" s="774" t="s">
        <v>10852</v>
      </c>
      <c r="C11110" s="774" t="s">
        <v>7728</v>
      </c>
      <c r="D11110" s="774" t="s">
        <v>7723</v>
      </c>
      <c r="E11110" s="717">
        <v>5.72</v>
      </c>
    </row>
    <row r="11111" spans="1:5">
      <c r="A11111" s="774">
        <v>3870</v>
      </c>
      <c r="B11111" s="774" t="s">
        <v>10853</v>
      </c>
      <c r="C11111" s="774" t="s">
        <v>7728</v>
      </c>
      <c r="D11111" s="774" t="s">
        <v>7723</v>
      </c>
      <c r="E11111" s="717">
        <v>7.1</v>
      </c>
    </row>
    <row r="11112" spans="1:5">
      <c r="A11112" s="774">
        <v>38678</v>
      </c>
      <c r="B11112" s="774" t="s">
        <v>10854</v>
      </c>
      <c r="C11112" s="774" t="s">
        <v>7728</v>
      </c>
      <c r="D11112" s="774" t="s">
        <v>7723</v>
      </c>
      <c r="E11112" s="717">
        <v>19.329999999999998</v>
      </c>
    </row>
    <row r="11113" spans="1:5">
      <c r="A11113" s="774">
        <v>3859</v>
      </c>
      <c r="B11113" s="774" t="s">
        <v>10855</v>
      </c>
      <c r="C11113" s="774" t="s">
        <v>7728</v>
      </c>
      <c r="D11113" s="774" t="s">
        <v>7723</v>
      </c>
      <c r="E11113" s="717">
        <v>1.43</v>
      </c>
    </row>
    <row r="11114" spans="1:5">
      <c r="A11114" s="774">
        <v>3856</v>
      </c>
      <c r="B11114" s="774" t="s">
        <v>10856</v>
      </c>
      <c r="C11114" s="774" t="s">
        <v>7728</v>
      </c>
      <c r="D11114" s="774" t="s">
        <v>7723</v>
      </c>
      <c r="E11114" s="717">
        <v>1.82</v>
      </c>
    </row>
    <row r="11115" spans="1:5">
      <c r="A11115" s="774">
        <v>3906</v>
      </c>
      <c r="B11115" s="774" t="s">
        <v>10857</v>
      </c>
      <c r="C11115" s="774" t="s">
        <v>7728</v>
      </c>
      <c r="D11115" s="774" t="s">
        <v>7723</v>
      </c>
      <c r="E11115" s="717">
        <v>1.71</v>
      </c>
    </row>
    <row r="11116" spans="1:5">
      <c r="A11116" s="774">
        <v>3860</v>
      </c>
      <c r="B11116" s="774" t="s">
        <v>10858</v>
      </c>
      <c r="C11116" s="774" t="s">
        <v>7728</v>
      </c>
      <c r="D11116" s="774" t="s">
        <v>7723</v>
      </c>
      <c r="E11116" s="717">
        <v>5.62</v>
      </c>
    </row>
    <row r="11117" spans="1:5">
      <c r="A11117" s="774">
        <v>3905</v>
      </c>
      <c r="B11117" s="774" t="s">
        <v>10859</v>
      </c>
      <c r="C11117" s="774" t="s">
        <v>7728</v>
      </c>
      <c r="D11117" s="774" t="s">
        <v>7723</v>
      </c>
      <c r="E11117" s="717">
        <v>12.44</v>
      </c>
    </row>
    <row r="11118" spans="1:5">
      <c r="A11118" s="774">
        <v>3871</v>
      </c>
      <c r="B11118" s="774" t="s">
        <v>10860</v>
      </c>
      <c r="C11118" s="774" t="s">
        <v>7728</v>
      </c>
      <c r="D11118" s="774" t="s">
        <v>7723</v>
      </c>
      <c r="E11118" s="717">
        <v>25.82</v>
      </c>
    </row>
    <row r="11119" spans="1:5">
      <c r="A11119" s="774">
        <v>37429</v>
      </c>
      <c r="B11119" s="774" t="s">
        <v>10861</v>
      </c>
      <c r="C11119" s="774" t="s">
        <v>7728</v>
      </c>
      <c r="D11119" s="774" t="s">
        <v>7737</v>
      </c>
      <c r="E11119" s="718">
        <v>2081.5</v>
      </c>
    </row>
    <row r="11120" spans="1:5">
      <c r="A11120" s="774">
        <v>37426</v>
      </c>
      <c r="B11120" s="774" t="s">
        <v>10862</v>
      </c>
      <c r="C11120" s="774" t="s">
        <v>7728</v>
      </c>
      <c r="D11120" s="774" t="s">
        <v>7737</v>
      </c>
      <c r="E11120" s="717">
        <v>20.02</v>
      </c>
    </row>
    <row r="11121" spans="1:5">
      <c r="A11121" s="774">
        <v>37427</v>
      </c>
      <c r="B11121" s="774" t="s">
        <v>10863</v>
      </c>
      <c r="C11121" s="774" t="s">
        <v>7728</v>
      </c>
      <c r="D11121" s="774" t="s">
        <v>7737</v>
      </c>
      <c r="E11121" s="717">
        <v>47.76</v>
      </c>
    </row>
    <row r="11122" spans="1:5">
      <c r="A11122" s="774">
        <v>37424</v>
      </c>
      <c r="B11122" s="774" t="s">
        <v>10864</v>
      </c>
      <c r="C11122" s="774" t="s">
        <v>7728</v>
      </c>
      <c r="D11122" s="774" t="s">
        <v>7737</v>
      </c>
      <c r="E11122" s="717">
        <v>9.1999999999999993</v>
      </c>
    </row>
    <row r="11123" spans="1:5">
      <c r="A11123" s="774">
        <v>37428</v>
      </c>
      <c r="B11123" s="774" t="s">
        <v>10865</v>
      </c>
      <c r="C11123" s="774" t="s">
        <v>7728</v>
      </c>
      <c r="D11123" s="774" t="s">
        <v>7737</v>
      </c>
      <c r="E11123" s="717">
        <v>164.6</v>
      </c>
    </row>
    <row r="11124" spans="1:5">
      <c r="A11124" s="774">
        <v>37425</v>
      </c>
      <c r="B11124" s="774" t="s">
        <v>10866</v>
      </c>
      <c r="C11124" s="774" t="s">
        <v>7728</v>
      </c>
      <c r="D11124" s="774" t="s">
        <v>7737</v>
      </c>
      <c r="E11124" s="717">
        <v>9.92</v>
      </c>
    </row>
    <row r="11125" spans="1:5">
      <c r="A11125" s="774">
        <v>11519</v>
      </c>
      <c r="B11125" s="774" t="s">
        <v>10867</v>
      </c>
      <c r="C11125" s="774" t="s">
        <v>8219</v>
      </c>
      <c r="D11125" s="774" t="s">
        <v>7723</v>
      </c>
      <c r="E11125" s="717">
        <v>37.340000000000003</v>
      </c>
    </row>
    <row r="11126" spans="1:5">
      <c r="A11126" s="774">
        <v>11520</v>
      </c>
      <c r="B11126" s="774" t="s">
        <v>10868</v>
      </c>
      <c r="C11126" s="774" t="s">
        <v>8219</v>
      </c>
      <c r="D11126" s="774" t="s">
        <v>7723</v>
      </c>
      <c r="E11126" s="717">
        <v>17.260000000000002</v>
      </c>
    </row>
    <row r="11127" spans="1:5">
      <c r="A11127" s="774">
        <v>11518</v>
      </c>
      <c r="B11127" s="774" t="s">
        <v>10869</v>
      </c>
      <c r="C11127" s="774" t="s">
        <v>8219</v>
      </c>
      <c r="D11127" s="774" t="s">
        <v>7723</v>
      </c>
      <c r="E11127" s="717">
        <v>62.77</v>
      </c>
    </row>
    <row r="11128" spans="1:5">
      <c r="A11128" s="774">
        <v>38473</v>
      </c>
      <c r="B11128" s="774" t="s">
        <v>10870</v>
      </c>
      <c r="C11128" s="774" t="s">
        <v>7728</v>
      </c>
      <c r="D11128" s="774" t="s">
        <v>7723</v>
      </c>
      <c r="E11128" s="717">
        <v>120.99</v>
      </c>
    </row>
    <row r="11129" spans="1:5">
      <c r="A11129" s="774">
        <v>4244</v>
      </c>
      <c r="B11129" s="774" t="s">
        <v>10871</v>
      </c>
      <c r="C11129" s="774" t="s">
        <v>615</v>
      </c>
      <c r="D11129" s="774" t="s">
        <v>7723</v>
      </c>
      <c r="E11129" s="717">
        <v>14.02</v>
      </c>
    </row>
    <row r="11130" spans="1:5">
      <c r="A11130" s="774">
        <v>40977</v>
      </c>
      <c r="B11130" s="774" t="s">
        <v>10872</v>
      </c>
      <c r="C11130" s="774" t="s">
        <v>7941</v>
      </c>
      <c r="D11130" s="774" t="s">
        <v>7723</v>
      </c>
      <c r="E11130" s="718">
        <v>2499.4499999999998</v>
      </c>
    </row>
    <row r="11131" spans="1:5">
      <c r="A11131" s="774">
        <v>4115</v>
      </c>
      <c r="B11131" s="774" t="s">
        <v>10873</v>
      </c>
      <c r="C11131" s="774" t="s">
        <v>7760</v>
      </c>
      <c r="D11131" s="774" t="s">
        <v>7737</v>
      </c>
      <c r="E11131" s="717">
        <v>18.34</v>
      </c>
    </row>
    <row r="11132" spans="1:5">
      <c r="A11132" s="774">
        <v>4119</v>
      </c>
      <c r="B11132" s="774" t="s">
        <v>10874</v>
      </c>
      <c r="C11132" s="774" t="s">
        <v>7760</v>
      </c>
      <c r="D11132" s="774" t="s">
        <v>7737</v>
      </c>
      <c r="E11132" s="717">
        <v>37.04</v>
      </c>
    </row>
    <row r="11133" spans="1:5">
      <c r="A11133" s="774">
        <v>2794</v>
      </c>
      <c r="B11133" s="774" t="s">
        <v>10875</v>
      </c>
      <c r="C11133" s="774" t="s">
        <v>7760</v>
      </c>
      <c r="D11133" s="774" t="s">
        <v>7737</v>
      </c>
      <c r="E11133" s="717">
        <v>98.27</v>
      </c>
    </row>
    <row r="11134" spans="1:5">
      <c r="A11134" s="774">
        <v>2788</v>
      </c>
      <c r="B11134" s="774" t="s">
        <v>10876</v>
      </c>
      <c r="C11134" s="774" t="s">
        <v>7760</v>
      </c>
      <c r="D11134" s="774" t="s">
        <v>7737</v>
      </c>
      <c r="E11134" s="717">
        <v>143.16</v>
      </c>
    </row>
    <row r="11135" spans="1:5">
      <c r="A11135" s="774">
        <v>4006</v>
      </c>
      <c r="B11135" s="774" t="s">
        <v>10877</v>
      </c>
      <c r="C11135" s="774" t="s">
        <v>7938</v>
      </c>
      <c r="D11135" s="774" t="s">
        <v>7723</v>
      </c>
      <c r="E11135" s="718">
        <v>1213.53</v>
      </c>
    </row>
    <row r="11136" spans="1:5">
      <c r="A11136" s="774">
        <v>36151</v>
      </c>
      <c r="B11136" s="774" t="s">
        <v>10878</v>
      </c>
      <c r="C11136" s="774" t="s">
        <v>7728</v>
      </c>
      <c r="D11136" s="774" t="s">
        <v>7723</v>
      </c>
      <c r="E11136" s="717">
        <v>24</v>
      </c>
    </row>
    <row r="11137" spans="1:5">
      <c r="A11137" s="774">
        <v>37457</v>
      </c>
      <c r="B11137" s="774" t="s">
        <v>10879</v>
      </c>
      <c r="C11137" s="774" t="s">
        <v>7760</v>
      </c>
      <c r="D11137" s="774" t="s">
        <v>7737</v>
      </c>
      <c r="E11137" s="717">
        <v>2.86</v>
      </c>
    </row>
    <row r="11138" spans="1:5">
      <c r="A11138" s="774">
        <v>37456</v>
      </c>
      <c r="B11138" s="774" t="s">
        <v>10880</v>
      </c>
      <c r="C11138" s="774" t="s">
        <v>7760</v>
      </c>
      <c r="D11138" s="774" t="s">
        <v>7737</v>
      </c>
      <c r="E11138" s="717">
        <v>1.5</v>
      </c>
    </row>
    <row r="11139" spans="1:5">
      <c r="A11139" s="774">
        <v>37461</v>
      </c>
      <c r="B11139" s="774" t="s">
        <v>10881</v>
      </c>
      <c r="C11139" s="774" t="s">
        <v>7760</v>
      </c>
      <c r="D11139" s="774" t="s">
        <v>7737</v>
      </c>
      <c r="E11139" s="717">
        <v>10.61</v>
      </c>
    </row>
    <row r="11140" spans="1:5">
      <c r="A11140" s="774">
        <v>37460</v>
      </c>
      <c r="B11140" s="774" t="s">
        <v>10882</v>
      </c>
      <c r="C11140" s="774" t="s">
        <v>7760</v>
      </c>
      <c r="D11140" s="774" t="s">
        <v>7737</v>
      </c>
      <c r="E11140" s="717">
        <v>14.5</v>
      </c>
    </row>
    <row r="11141" spans="1:5">
      <c r="A11141" s="774">
        <v>37458</v>
      </c>
      <c r="B11141" s="774" t="s">
        <v>10883</v>
      </c>
      <c r="C11141" s="774" t="s">
        <v>7760</v>
      </c>
      <c r="D11141" s="774" t="s">
        <v>7737</v>
      </c>
      <c r="E11141" s="717">
        <v>4.25</v>
      </c>
    </row>
    <row r="11142" spans="1:5">
      <c r="A11142" s="774">
        <v>37454</v>
      </c>
      <c r="B11142" s="774" t="s">
        <v>10884</v>
      </c>
      <c r="C11142" s="774" t="s">
        <v>7760</v>
      </c>
      <c r="D11142" s="774" t="s">
        <v>7737</v>
      </c>
      <c r="E11142" s="717">
        <v>1.1100000000000001</v>
      </c>
    </row>
    <row r="11143" spans="1:5">
      <c r="A11143" s="774">
        <v>37455</v>
      </c>
      <c r="B11143" s="774" t="s">
        <v>10885</v>
      </c>
      <c r="C11143" s="774" t="s">
        <v>7760</v>
      </c>
      <c r="D11143" s="774" t="s">
        <v>7737</v>
      </c>
      <c r="E11143" s="717">
        <v>1.87</v>
      </c>
    </row>
    <row r="11144" spans="1:5">
      <c r="A11144" s="774">
        <v>37459</v>
      </c>
      <c r="B11144" s="774" t="s">
        <v>10886</v>
      </c>
      <c r="C11144" s="774" t="s">
        <v>7760</v>
      </c>
      <c r="D11144" s="774" t="s">
        <v>7737</v>
      </c>
      <c r="E11144" s="717">
        <v>5.96</v>
      </c>
    </row>
    <row r="11145" spans="1:5">
      <c r="A11145" s="774">
        <v>21029</v>
      </c>
      <c r="B11145" s="774" t="s">
        <v>10887</v>
      </c>
      <c r="C11145" s="774" t="s">
        <v>7728</v>
      </c>
      <c r="D11145" s="774" t="s">
        <v>7726</v>
      </c>
      <c r="E11145" s="717">
        <v>242.69</v>
      </c>
    </row>
    <row r="11146" spans="1:5">
      <c r="A11146" s="774">
        <v>21030</v>
      </c>
      <c r="B11146" s="774" t="s">
        <v>10888</v>
      </c>
      <c r="C11146" s="774" t="s">
        <v>7728</v>
      </c>
      <c r="D11146" s="774" t="s">
        <v>7723</v>
      </c>
      <c r="E11146" s="717">
        <v>299.14999999999998</v>
      </c>
    </row>
    <row r="11147" spans="1:5">
      <c r="A11147" s="774">
        <v>21031</v>
      </c>
      <c r="B11147" s="774" t="s">
        <v>10889</v>
      </c>
      <c r="C11147" s="774" t="s">
        <v>7728</v>
      </c>
      <c r="D11147" s="774" t="s">
        <v>7723</v>
      </c>
      <c r="E11147" s="717">
        <v>372.44</v>
      </c>
    </row>
    <row r="11148" spans="1:5">
      <c r="A11148" s="774">
        <v>21032</v>
      </c>
      <c r="B11148" s="774" t="s">
        <v>10890</v>
      </c>
      <c r="C11148" s="774" t="s">
        <v>7728</v>
      </c>
      <c r="D11148" s="774" t="s">
        <v>7723</v>
      </c>
      <c r="E11148" s="717">
        <v>397.67</v>
      </c>
    </row>
    <row r="11149" spans="1:5">
      <c r="A11149" s="774">
        <v>37527</v>
      </c>
      <c r="B11149" s="774" t="s">
        <v>10891</v>
      </c>
      <c r="C11149" s="774" t="s">
        <v>7728</v>
      </c>
      <c r="D11149" s="774" t="s">
        <v>7723</v>
      </c>
      <c r="E11149" s="717">
        <v>359.22</v>
      </c>
    </row>
    <row r="11150" spans="1:5">
      <c r="A11150" s="774">
        <v>37528</v>
      </c>
      <c r="B11150" s="774" t="s">
        <v>10892</v>
      </c>
      <c r="C11150" s="774" t="s">
        <v>7728</v>
      </c>
      <c r="D11150" s="774" t="s">
        <v>7723</v>
      </c>
      <c r="E11150" s="717">
        <v>428.31</v>
      </c>
    </row>
    <row r="11151" spans="1:5">
      <c r="A11151" s="774">
        <v>37529</v>
      </c>
      <c r="B11151" s="774" t="s">
        <v>10893</v>
      </c>
      <c r="C11151" s="774" t="s">
        <v>7728</v>
      </c>
      <c r="D11151" s="774" t="s">
        <v>7723</v>
      </c>
      <c r="E11151" s="717">
        <v>432.51</v>
      </c>
    </row>
    <row r="11152" spans="1:5">
      <c r="A11152" s="774">
        <v>37530</v>
      </c>
      <c r="B11152" s="774" t="s">
        <v>10894</v>
      </c>
      <c r="C11152" s="774" t="s">
        <v>7728</v>
      </c>
      <c r="D11152" s="774" t="s">
        <v>7723</v>
      </c>
      <c r="E11152" s="717">
        <v>564.66999999999996</v>
      </c>
    </row>
    <row r="11153" spans="1:5">
      <c r="A11153" s="774">
        <v>21034</v>
      </c>
      <c r="B11153" s="774" t="s">
        <v>10895</v>
      </c>
      <c r="C11153" s="774" t="s">
        <v>7728</v>
      </c>
      <c r="D11153" s="774" t="s">
        <v>7723</v>
      </c>
      <c r="E11153" s="717">
        <v>481.77</v>
      </c>
    </row>
    <row r="11154" spans="1:5">
      <c r="A11154" s="774">
        <v>37531</v>
      </c>
      <c r="B11154" s="774" t="s">
        <v>10896</v>
      </c>
      <c r="C11154" s="774" t="s">
        <v>7728</v>
      </c>
      <c r="D11154" s="774" t="s">
        <v>7723</v>
      </c>
      <c r="E11154" s="717">
        <v>606.72</v>
      </c>
    </row>
    <row r="11155" spans="1:5">
      <c r="A11155" s="774">
        <v>21036</v>
      </c>
      <c r="B11155" s="774" t="s">
        <v>10897</v>
      </c>
      <c r="C11155" s="774" t="s">
        <v>7728</v>
      </c>
      <c r="D11155" s="774" t="s">
        <v>7723</v>
      </c>
      <c r="E11155" s="717">
        <v>737.68</v>
      </c>
    </row>
    <row r="11156" spans="1:5">
      <c r="A11156" s="774">
        <v>21037</v>
      </c>
      <c r="B11156" s="774" t="s">
        <v>10898</v>
      </c>
      <c r="C11156" s="774" t="s">
        <v>7728</v>
      </c>
      <c r="D11156" s="774" t="s">
        <v>7723</v>
      </c>
      <c r="E11156" s="717">
        <v>841</v>
      </c>
    </row>
    <row r="11157" spans="1:5">
      <c r="A11157" s="774">
        <v>20185</v>
      </c>
      <c r="B11157" s="774" t="s">
        <v>10899</v>
      </c>
      <c r="C11157" s="774" t="s">
        <v>7760</v>
      </c>
      <c r="D11157" s="774" t="s">
        <v>7737</v>
      </c>
      <c r="E11157" s="717">
        <v>17.260000000000002</v>
      </c>
    </row>
    <row r="11158" spans="1:5">
      <c r="A11158" s="774">
        <v>20260</v>
      </c>
      <c r="B11158" s="774" t="s">
        <v>10900</v>
      </c>
      <c r="C11158" s="774" t="s">
        <v>7728</v>
      </c>
      <c r="D11158" s="774" t="s">
        <v>7737</v>
      </c>
      <c r="E11158" s="717">
        <v>13.88</v>
      </c>
    </row>
    <row r="11159" spans="1:5">
      <c r="A11159" s="774">
        <v>37523</v>
      </c>
      <c r="B11159" s="774" t="s">
        <v>10901</v>
      </c>
      <c r="C11159" s="774" t="s">
        <v>7728</v>
      </c>
      <c r="D11159" s="774" t="s">
        <v>7737</v>
      </c>
      <c r="E11159" s="718">
        <v>418767.64</v>
      </c>
    </row>
    <row r="11160" spans="1:5">
      <c r="A11160" s="774">
        <v>37515</v>
      </c>
      <c r="B11160" s="774" t="s">
        <v>10902</v>
      </c>
      <c r="C11160" s="774" t="s">
        <v>7728</v>
      </c>
      <c r="D11160" s="774" t="s">
        <v>7737</v>
      </c>
      <c r="E11160" s="718">
        <v>372305.85</v>
      </c>
    </row>
    <row r="11161" spans="1:5">
      <c r="A11161" s="774">
        <v>12899</v>
      </c>
      <c r="B11161" s="774" t="s">
        <v>10903</v>
      </c>
      <c r="C11161" s="774" t="s">
        <v>7728</v>
      </c>
      <c r="D11161" s="774" t="s">
        <v>7737</v>
      </c>
      <c r="E11161" s="717">
        <v>74.78</v>
      </c>
    </row>
    <row r="11162" spans="1:5">
      <c r="A11162" s="774">
        <v>12898</v>
      </c>
      <c r="B11162" s="774" t="s">
        <v>10904</v>
      </c>
      <c r="C11162" s="774" t="s">
        <v>7728</v>
      </c>
      <c r="D11162" s="774" t="s">
        <v>7737</v>
      </c>
      <c r="E11162" s="717">
        <v>118.62</v>
      </c>
    </row>
    <row r="11163" spans="1:5">
      <c r="A11163" s="774">
        <v>42528</v>
      </c>
      <c r="B11163" s="774" t="s">
        <v>10905</v>
      </c>
      <c r="C11163" s="774" t="s">
        <v>7725</v>
      </c>
      <c r="D11163" s="774" t="s">
        <v>7723</v>
      </c>
      <c r="E11163" s="717">
        <v>5.9</v>
      </c>
    </row>
    <row r="11164" spans="1:5">
      <c r="A11164" s="774">
        <v>39696</v>
      </c>
      <c r="B11164" s="774" t="s">
        <v>10906</v>
      </c>
      <c r="C11164" s="774" t="s">
        <v>7725</v>
      </c>
      <c r="D11164" s="774" t="s">
        <v>7726</v>
      </c>
      <c r="E11164" s="717">
        <v>4.1500000000000004</v>
      </c>
    </row>
    <row r="11165" spans="1:5">
      <c r="A11165" s="774">
        <v>39700</v>
      </c>
      <c r="B11165" s="774" t="s">
        <v>10907</v>
      </c>
      <c r="C11165" s="774" t="s">
        <v>7725</v>
      </c>
      <c r="D11165" s="774" t="s">
        <v>7723</v>
      </c>
      <c r="E11165" s="717">
        <v>16.510000000000002</v>
      </c>
    </row>
    <row r="11166" spans="1:5">
      <c r="A11166" s="774">
        <v>11621</v>
      </c>
      <c r="B11166" s="774" t="s">
        <v>10908</v>
      </c>
      <c r="C11166" s="774" t="s">
        <v>7725</v>
      </c>
      <c r="D11166" s="774" t="s">
        <v>7723</v>
      </c>
      <c r="E11166" s="717">
        <v>32.85</v>
      </c>
    </row>
    <row r="11167" spans="1:5">
      <c r="A11167" s="774">
        <v>4014</v>
      </c>
      <c r="B11167" s="774" t="s">
        <v>10909</v>
      </c>
      <c r="C11167" s="774" t="s">
        <v>7725</v>
      </c>
      <c r="D11167" s="774" t="s">
        <v>7723</v>
      </c>
      <c r="E11167" s="717">
        <v>33.99</v>
      </c>
    </row>
    <row r="11168" spans="1:5">
      <c r="A11168" s="774">
        <v>4015</v>
      </c>
      <c r="B11168" s="774" t="s">
        <v>10910</v>
      </c>
      <c r="C11168" s="774" t="s">
        <v>7725</v>
      </c>
      <c r="D11168" s="774" t="s">
        <v>7723</v>
      </c>
      <c r="E11168" s="717">
        <v>41.74</v>
      </c>
    </row>
    <row r="11169" spans="1:5">
      <c r="A11169" s="774">
        <v>4017</v>
      </c>
      <c r="B11169" s="774" t="s">
        <v>10911</v>
      </c>
      <c r="C11169" s="774" t="s">
        <v>7725</v>
      </c>
      <c r="D11169" s="774" t="s">
        <v>7723</v>
      </c>
      <c r="E11169" s="717">
        <v>60.74</v>
      </c>
    </row>
    <row r="11170" spans="1:5">
      <c r="A11170" s="774">
        <v>4016</v>
      </c>
      <c r="B11170" s="774" t="s">
        <v>10912</v>
      </c>
      <c r="C11170" s="774" t="s">
        <v>7725</v>
      </c>
      <c r="D11170" s="774" t="s">
        <v>7726</v>
      </c>
      <c r="E11170" s="717">
        <v>23.99</v>
      </c>
    </row>
    <row r="11171" spans="1:5">
      <c r="A11171" s="774">
        <v>39699</v>
      </c>
      <c r="B11171" s="774" t="s">
        <v>10913</v>
      </c>
      <c r="C11171" s="774" t="s">
        <v>7725</v>
      </c>
      <c r="D11171" s="774" t="s">
        <v>7723</v>
      </c>
      <c r="E11171" s="717">
        <v>19.98</v>
      </c>
    </row>
    <row r="11172" spans="1:5">
      <c r="A11172" s="774">
        <v>38544</v>
      </c>
      <c r="B11172" s="774" t="s">
        <v>10914</v>
      </c>
      <c r="C11172" s="774" t="s">
        <v>7725</v>
      </c>
      <c r="D11172" s="774" t="s">
        <v>7723</v>
      </c>
      <c r="E11172" s="717">
        <v>6.15</v>
      </c>
    </row>
    <row r="11173" spans="1:5">
      <c r="A11173" s="774">
        <v>38545</v>
      </c>
      <c r="B11173" s="774" t="s">
        <v>10915</v>
      </c>
      <c r="C11173" s="774" t="s">
        <v>7725</v>
      </c>
      <c r="D11173" s="774" t="s">
        <v>7723</v>
      </c>
      <c r="E11173" s="717">
        <v>3.95</v>
      </c>
    </row>
    <row r="11174" spans="1:5">
      <c r="A11174" s="774">
        <v>42527</v>
      </c>
      <c r="B11174" s="774" t="s">
        <v>10916</v>
      </c>
      <c r="C11174" s="774" t="s">
        <v>7725</v>
      </c>
      <c r="D11174" s="774" t="s">
        <v>7723</v>
      </c>
      <c r="E11174" s="717">
        <v>15.59</v>
      </c>
    </row>
    <row r="11175" spans="1:5">
      <c r="A11175" s="774">
        <v>39323</v>
      </c>
      <c r="B11175" s="774" t="s">
        <v>10917</v>
      </c>
      <c r="C11175" s="774" t="s">
        <v>7725</v>
      </c>
      <c r="D11175" s="774" t="s">
        <v>7723</v>
      </c>
      <c r="E11175" s="717">
        <v>15.09</v>
      </c>
    </row>
    <row r="11176" spans="1:5">
      <c r="A11176" s="774">
        <v>626</v>
      </c>
      <c r="B11176" s="774" t="s">
        <v>10918</v>
      </c>
      <c r="C11176" s="774" t="s">
        <v>7748</v>
      </c>
      <c r="D11176" s="774" t="s">
        <v>7726</v>
      </c>
      <c r="E11176" s="717">
        <v>13.89</v>
      </c>
    </row>
    <row r="11177" spans="1:5">
      <c r="A11177" s="774">
        <v>25860</v>
      </c>
      <c r="B11177" s="774" t="s">
        <v>10919</v>
      </c>
      <c r="C11177" s="774" t="s">
        <v>7725</v>
      </c>
      <c r="D11177" s="774" t="s">
        <v>7737</v>
      </c>
      <c r="E11177" s="717">
        <v>10.5</v>
      </c>
    </row>
    <row r="11178" spans="1:5">
      <c r="A11178" s="774">
        <v>25861</v>
      </c>
      <c r="B11178" s="774" t="s">
        <v>10920</v>
      </c>
      <c r="C11178" s="774" t="s">
        <v>7725</v>
      </c>
      <c r="D11178" s="774" t="s">
        <v>7737</v>
      </c>
      <c r="E11178" s="717">
        <v>15.85</v>
      </c>
    </row>
    <row r="11179" spans="1:5">
      <c r="A11179" s="774">
        <v>25862</v>
      </c>
      <c r="B11179" s="774" t="s">
        <v>10921</v>
      </c>
      <c r="C11179" s="774" t="s">
        <v>7725</v>
      </c>
      <c r="D11179" s="774" t="s">
        <v>7737</v>
      </c>
      <c r="E11179" s="717">
        <v>16.82</v>
      </c>
    </row>
    <row r="11180" spans="1:5">
      <c r="A11180" s="774">
        <v>25863</v>
      </c>
      <c r="B11180" s="774" t="s">
        <v>10922</v>
      </c>
      <c r="C11180" s="774" t="s">
        <v>7725</v>
      </c>
      <c r="D11180" s="774" t="s">
        <v>7737</v>
      </c>
      <c r="E11180" s="717">
        <v>21.03</v>
      </c>
    </row>
    <row r="11181" spans="1:5">
      <c r="A11181" s="774">
        <v>25864</v>
      </c>
      <c r="B11181" s="774" t="s">
        <v>10923</v>
      </c>
      <c r="C11181" s="774" t="s">
        <v>7725</v>
      </c>
      <c r="D11181" s="774" t="s">
        <v>7737</v>
      </c>
      <c r="E11181" s="717">
        <v>31.54</v>
      </c>
    </row>
    <row r="11182" spans="1:5">
      <c r="A11182" s="774">
        <v>25865</v>
      </c>
      <c r="B11182" s="774" t="s">
        <v>10924</v>
      </c>
      <c r="C11182" s="774" t="s">
        <v>7725</v>
      </c>
      <c r="D11182" s="774" t="s">
        <v>7737</v>
      </c>
      <c r="E11182" s="717">
        <v>42.25</v>
      </c>
    </row>
    <row r="11183" spans="1:5">
      <c r="A11183" s="774">
        <v>25866</v>
      </c>
      <c r="B11183" s="774" t="s">
        <v>10925</v>
      </c>
      <c r="C11183" s="774" t="s">
        <v>7725</v>
      </c>
      <c r="D11183" s="774" t="s">
        <v>7737</v>
      </c>
      <c r="E11183" s="717">
        <v>52.46</v>
      </c>
    </row>
    <row r="11184" spans="1:5">
      <c r="A11184" s="774">
        <v>25868</v>
      </c>
      <c r="B11184" s="774" t="s">
        <v>10926</v>
      </c>
      <c r="C11184" s="774" t="s">
        <v>7725</v>
      </c>
      <c r="D11184" s="774" t="s">
        <v>7737</v>
      </c>
      <c r="E11184" s="717">
        <v>11.71</v>
      </c>
    </row>
    <row r="11185" spans="1:5">
      <c r="A11185" s="774">
        <v>25869</v>
      </c>
      <c r="B11185" s="774" t="s">
        <v>10927</v>
      </c>
      <c r="C11185" s="774" t="s">
        <v>7725</v>
      </c>
      <c r="D11185" s="774" t="s">
        <v>7737</v>
      </c>
      <c r="E11185" s="717">
        <v>16.53</v>
      </c>
    </row>
    <row r="11186" spans="1:5">
      <c r="A11186" s="774">
        <v>25870</v>
      </c>
      <c r="B11186" s="774" t="s">
        <v>10928</v>
      </c>
      <c r="C11186" s="774" t="s">
        <v>7725</v>
      </c>
      <c r="D11186" s="774" t="s">
        <v>7737</v>
      </c>
      <c r="E11186" s="717">
        <v>18.73</v>
      </c>
    </row>
    <row r="11187" spans="1:5">
      <c r="A11187" s="774">
        <v>25871</v>
      </c>
      <c r="B11187" s="774" t="s">
        <v>10929</v>
      </c>
      <c r="C11187" s="774" t="s">
        <v>7725</v>
      </c>
      <c r="D11187" s="774" t="s">
        <v>7737</v>
      </c>
      <c r="E11187" s="717">
        <v>23</v>
      </c>
    </row>
    <row r="11188" spans="1:5">
      <c r="A11188" s="774">
        <v>25867</v>
      </c>
      <c r="B11188" s="774" t="s">
        <v>10930</v>
      </c>
      <c r="C11188" s="774" t="s">
        <v>7725</v>
      </c>
      <c r="D11188" s="774" t="s">
        <v>7737</v>
      </c>
      <c r="E11188" s="717">
        <v>34.049999999999997</v>
      </c>
    </row>
    <row r="11189" spans="1:5">
      <c r="A11189" s="774">
        <v>25872</v>
      </c>
      <c r="B11189" s="774" t="s">
        <v>10931</v>
      </c>
      <c r="C11189" s="774" t="s">
        <v>7725</v>
      </c>
      <c r="D11189" s="774" t="s">
        <v>7737</v>
      </c>
      <c r="E11189" s="717">
        <v>46.02</v>
      </c>
    </row>
    <row r="11190" spans="1:5">
      <c r="A11190" s="774">
        <v>25873</v>
      </c>
      <c r="B11190" s="774" t="s">
        <v>10932</v>
      </c>
      <c r="C11190" s="774" t="s">
        <v>7725</v>
      </c>
      <c r="D11190" s="774" t="s">
        <v>7737</v>
      </c>
      <c r="E11190" s="717">
        <v>57.4</v>
      </c>
    </row>
    <row r="11191" spans="1:5">
      <c r="A11191" s="774">
        <v>11479</v>
      </c>
      <c r="B11191" s="774" t="s">
        <v>10933</v>
      </c>
      <c r="C11191" s="774" t="s">
        <v>7728</v>
      </c>
      <c r="D11191" s="774" t="s">
        <v>7723</v>
      </c>
      <c r="E11191" s="717">
        <v>26.22</v>
      </c>
    </row>
    <row r="11192" spans="1:5">
      <c r="A11192" s="774">
        <v>11481</v>
      </c>
      <c r="B11192" s="774" t="s">
        <v>10934</v>
      </c>
      <c r="C11192" s="774" t="s">
        <v>7728</v>
      </c>
      <c r="D11192" s="774" t="s">
        <v>7723</v>
      </c>
      <c r="E11192" s="717">
        <v>23.72</v>
      </c>
    </row>
    <row r="11193" spans="1:5">
      <c r="A11193" s="774">
        <v>43609</v>
      </c>
      <c r="B11193" s="774" t="s">
        <v>10935</v>
      </c>
      <c r="C11193" s="774" t="s">
        <v>7728</v>
      </c>
      <c r="D11193" s="774" t="s">
        <v>7723</v>
      </c>
      <c r="E11193" s="717">
        <v>23.72</v>
      </c>
    </row>
    <row r="11194" spans="1:5">
      <c r="A11194" s="774">
        <v>11478</v>
      </c>
      <c r="B11194" s="774" t="s">
        <v>10936</v>
      </c>
      <c r="C11194" s="774" t="s">
        <v>7728</v>
      </c>
      <c r="D11194" s="774" t="s">
        <v>7723</v>
      </c>
      <c r="E11194" s="717">
        <v>44.99</v>
      </c>
    </row>
    <row r="11195" spans="1:5">
      <c r="A11195" s="774">
        <v>43608</v>
      </c>
      <c r="B11195" s="774" t="s">
        <v>10937</v>
      </c>
      <c r="C11195" s="774" t="s">
        <v>7728</v>
      </c>
      <c r="D11195" s="774" t="s">
        <v>7723</v>
      </c>
      <c r="E11195" s="717">
        <v>34.33</v>
      </c>
    </row>
    <row r="11196" spans="1:5">
      <c r="A11196" s="774">
        <v>11476</v>
      </c>
      <c r="B11196" s="774" t="s">
        <v>10938</v>
      </c>
      <c r="C11196" s="774" t="s">
        <v>7728</v>
      </c>
      <c r="D11196" s="774" t="s">
        <v>7723</v>
      </c>
      <c r="E11196" s="717">
        <v>34.33</v>
      </c>
    </row>
    <row r="11197" spans="1:5">
      <c r="A11197" s="774">
        <v>40637</v>
      </c>
      <c r="B11197" s="774" t="s">
        <v>10939</v>
      </c>
      <c r="C11197" s="774" t="s">
        <v>7728</v>
      </c>
      <c r="D11197" s="774" t="s">
        <v>7737</v>
      </c>
      <c r="E11197" s="718">
        <v>505925.24</v>
      </c>
    </row>
    <row r="11198" spans="1:5">
      <c r="A11198" s="774">
        <v>13836</v>
      </c>
      <c r="B11198" s="774" t="s">
        <v>10940</v>
      </c>
      <c r="C11198" s="774" t="s">
        <v>7728</v>
      </c>
      <c r="D11198" s="774" t="s">
        <v>7737</v>
      </c>
      <c r="E11198" s="718">
        <v>47417.11</v>
      </c>
    </row>
    <row r="11199" spans="1:5">
      <c r="A11199" s="774">
        <v>14534</v>
      </c>
      <c r="B11199" s="774" t="s">
        <v>10941</v>
      </c>
      <c r="C11199" s="774" t="s">
        <v>7728</v>
      </c>
      <c r="D11199" s="774" t="s">
        <v>7737</v>
      </c>
      <c r="E11199" s="718">
        <v>19850.060000000001</v>
      </c>
    </row>
    <row r="11200" spans="1:5">
      <c r="A11200" s="774">
        <v>14619</v>
      </c>
      <c r="B11200" s="774" t="s">
        <v>10942</v>
      </c>
      <c r="C11200" s="774" t="s">
        <v>7728</v>
      </c>
      <c r="D11200" s="774" t="s">
        <v>7723</v>
      </c>
      <c r="E11200" s="718">
        <v>12795.81</v>
      </c>
    </row>
    <row r="11201" spans="1:5">
      <c r="A11201" s="774">
        <v>14535</v>
      </c>
      <c r="B11201" s="774" t="s">
        <v>10943</v>
      </c>
      <c r="C11201" s="774" t="s">
        <v>7728</v>
      </c>
      <c r="D11201" s="774" t="s">
        <v>7737</v>
      </c>
      <c r="E11201" s="718">
        <v>197013.73</v>
      </c>
    </row>
    <row r="11202" spans="1:5">
      <c r="A11202" s="774">
        <v>39813</v>
      </c>
      <c r="B11202" s="774" t="s">
        <v>10944</v>
      </c>
      <c r="C11202" s="774" t="s">
        <v>7728</v>
      </c>
      <c r="D11202" s="774" t="s">
        <v>7737</v>
      </c>
      <c r="E11202" s="718">
        <v>21484.47</v>
      </c>
    </row>
    <row r="11203" spans="1:5">
      <c r="A11203" s="774">
        <v>40403</v>
      </c>
      <c r="B11203" s="774" t="s">
        <v>10945</v>
      </c>
      <c r="C11203" s="774" t="s">
        <v>7728</v>
      </c>
      <c r="D11203" s="774" t="s">
        <v>7737</v>
      </c>
      <c r="E11203" s="717">
        <v>442.82</v>
      </c>
    </row>
    <row r="11204" spans="1:5">
      <c r="A11204" s="774">
        <v>12868</v>
      </c>
      <c r="B11204" s="774" t="s">
        <v>10946</v>
      </c>
      <c r="C11204" s="774" t="s">
        <v>615</v>
      </c>
      <c r="D11204" s="774" t="s">
        <v>7723</v>
      </c>
      <c r="E11204" s="717">
        <v>14.84</v>
      </c>
    </row>
    <row r="11205" spans="1:5">
      <c r="A11205" s="774">
        <v>40916</v>
      </c>
      <c r="B11205" s="774" t="s">
        <v>10947</v>
      </c>
      <c r="C11205" s="774" t="s">
        <v>7941</v>
      </c>
      <c r="D11205" s="774" t="s">
        <v>7723</v>
      </c>
      <c r="E11205" s="718">
        <v>2646.24</v>
      </c>
    </row>
    <row r="11206" spans="1:5">
      <c r="A11206" s="774">
        <v>4755</v>
      </c>
      <c r="B11206" s="774" t="s">
        <v>10948</v>
      </c>
      <c r="C11206" s="774" t="s">
        <v>615</v>
      </c>
      <c r="D11206" s="774" t="s">
        <v>7723</v>
      </c>
      <c r="E11206" s="717">
        <v>11.31</v>
      </c>
    </row>
    <row r="11207" spans="1:5">
      <c r="A11207" s="774">
        <v>41067</v>
      </c>
      <c r="B11207" s="774" t="s">
        <v>10949</v>
      </c>
      <c r="C11207" s="774" t="s">
        <v>7941</v>
      </c>
      <c r="D11207" s="774" t="s">
        <v>7723</v>
      </c>
      <c r="E11207" s="718">
        <v>2018.6</v>
      </c>
    </row>
    <row r="11208" spans="1:5">
      <c r="A11208" s="774">
        <v>38463</v>
      </c>
      <c r="B11208" s="774" t="s">
        <v>10950</v>
      </c>
      <c r="C11208" s="774" t="s">
        <v>7728</v>
      </c>
      <c r="D11208" s="774" t="s">
        <v>7723</v>
      </c>
      <c r="E11208" s="717">
        <v>29.39</v>
      </c>
    </row>
    <row r="11209" spans="1:5">
      <c r="A11209" s="774">
        <v>40703</v>
      </c>
      <c r="B11209" s="774" t="s">
        <v>10951</v>
      </c>
      <c r="C11209" s="774" t="s">
        <v>7728</v>
      </c>
      <c r="D11209" s="774" t="s">
        <v>7737</v>
      </c>
      <c r="E11209" s="718">
        <v>7599.78</v>
      </c>
    </row>
    <row r="11210" spans="1:5">
      <c r="A11210" s="774">
        <v>14531</v>
      </c>
      <c r="B11210" s="774" t="s">
        <v>10952</v>
      </c>
      <c r="C11210" s="774" t="s">
        <v>7728</v>
      </c>
      <c r="D11210" s="774" t="s">
        <v>7737</v>
      </c>
      <c r="E11210" s="718">
        <v>14168.85</v>
      </c>
    </row>
    <row r="11211" spans="1:5">
      <c r="A11211" s="774">
        <v>36533</v>
      </c>
      <c r="B11211" s="774" t="s">
        <v>10953</v>
      </c>
      <c r="C11211" s="774" t="s">
        <v>7728</v>
      </c>
      <c r="D11211" s="774" t="s">
        <v>7737</v>
      </c>
      <c r="E11211" s="718">
        <v>16304.73</v>
      </c>
    </row>
    <row r="11212" spans="1:5">
      <c r="A11212" s="774">
        <v>11616</v>
      </c>
      <c r="B11212" s="774" t="s">
        <v>10954</v>
      </c>
      <c r="C11212" s="774" t="s">
        <v>7728</v>
      </c>
      <c r="D11212" s="774" t="s">
        <v>7737</v>
      </c>
      <c r="E11212" s="718">
        <v>15399.57</v>
      </c>
    </row>
    <row r="11213" spans="1:5">
      <c r="A11213" s="774">
        <v>41898</v>
      </c>
      <c r="B11213" s="774" t="s">
        <v>10955</v>
      </c>
      <c r="C11213" s="774" t="s">
        <v>7728</v>
      </c>
      <c r="D11213" s="774" t="s">
        <v>7737</v>
      </c>
      <c r="E11213" s="718">
        <v>17326.61</v>
      </c>
    </row>
    <row r="11214" spans="1:5">
      <c r="A11214" s="774">
        <v>13447</v>
      </c>
      <c r="B11214" s="774" t="s">
        <v>10956</v>
      </c>
      <c r="C11214" s="774" t="s">
        <v>7728</v>
      </c>
      <c r="D11214" s="774" t="s">
        <v>7737</v>
      </c>
      <c r="E11214" s="718">
        <v>31882.16</v>
      </c>
    </row>
    <row r="11215" spans="1:5">
      <c r="A11215" s="774">
        <v>14529</v>
      </c>
      <c r="B11215" s="774" t="s">
        <v>10957</v>
      </c>
      <c r="C11215" s="774" t="s">
        <v>7728</v>
      </c>
      <c r="D11215" s="774" t="s">
        <v>7737</v>
      </c>
      <c r="E11215" s="718">
        <v>17830.88</v>
      </c>
    </row>
    <row r="11216" spans="1:5">
      <c r="A11216" s="774">
        <v>10747</v>
      </c>
      <c r="B11216" s="774" t="s">
        <v>10958</v>
      </c>
      <c r="C11216" s="774" t="s">
        <v>7728</v>
      </c>
      <c r="D11216" s="774" t="s">
        <v>7737</v>
      </c>
      <c r="E11216" s="718">
        <v>17494.82</v>
      </c>
    </row>
    <row r="11217" spans="1:5">
      <c r="A11217" s="774">
        <v>36141</v>
      </c>
      <c r="B11217" s="774" t="s">
        <v>10959</v>
      </c>
      <c r="C11217" s="774" t="s">
        <v>7728</v>
      </c>
      <c r="D11217" s="774" t="s">
        <v>7723</v>
      </c>
      <c r="E11217" s="717">
        <v>32.4</v>
      </c>
    </row>
    <row r="11218" spans="1:5">
      <c r="A11218" s="774">
        <v>39434</v>
      </c>
      <c r="B11218" s="774" t="s">
        <v>10960</v>
      </c>
      <c r="C11218" s="774" t="s">
        <v>7748</v>
      </c>
      <c r="D11218" s="774" t="s">
        <v>7723</v>
      </c>
      <c r="E11218" s="717">
        <v>2.42</v>
      </c>
    </row>
    <row r="11219" spans="1:5">
      <c r="A11219" s="774">
        <v>39433</v>
      </c>
      <c r="B11219" s="774" t="s">
        <v>10961</v>
      </c>
      <c r="C11219" s="774" t="s">
        <v>7748</v>
      </c>
      <c r="D11219" s="774" t="s">
        <v>7723</v>
      </c>
      <c r="E11219" s="717">
        <v>1.73</v>
      </c>
    </row>
    <row r="11220" spans="1:5">
      <c r="A11220" s="774">
        <v>4049</v>
      </c>
      <c r="B11220" s="774" t="s">
        <v>10962</v>
      </c>
      <c r="C11220" s="774" t="s">
        <v>7722</v>
      </c>
      <c r="D11220" s="774" t="s">
        <v>7723</v>
      </c>
      <c r="E11220" s="717">
        <v>53.19</v>
      </c>
    </row>
    <row r="11221" spans="1:5">
      <c r="A11221" s="774">
        <v>38120</v>
      </c>
      <c r="B11221" s="774" t="s">
        <v>10963</v>
      </c>
      <c r="C11221" s="774" t="s">
        <v>7748</v>
      </c>
      <c r="D11221" s="774" t="s">
        <v>7723</v>
      </c>
      <c r="E11221" s="717">
        <v>98.85</v>
      </c>
    </row>
    <row r="11222" spans="1:5">
      <c r="A11222" s="774">
        <v>38877</v>
      </c>
      <c r="B11222" s="774" t="s">
        <v>10964</v>
      </c>
      <c r="C11222" s="774" t="s">
        <v>7748</v>
      </c>
      <c r="D11222" s="774" t="s">
        <v>7723</v>
      </c>
      <c r="E11222" s="717">
        <v>6.89</v>
      </c>
    </row>
    <row r="11223" spans="1:5">
      <c r="A11223" s="774">
        <v>34546</v>
      </c>
      <c r="B11223" s="774" t="s">
        <v>10965</v>
      </c>
      <c r="C11223" s="774" t="s">
        <v>7748</v>
      </c>
      <c r="D11223" s="774" t="s">
        <v>7723</v>
      </c>
      <c r="E11223" s="717">
        <v>6.94</v>
      </c>
    </row>
    <row r="11224" spans="1:5">
      <c r="A11224" s="774">
        <v>10498</v>
      </c>
      <c r="B11224" s="774" t="s">
        <v>10966</v>
      </c>
      <c r="C11224" s="774" t="s">
        <v>7748</v>
      </c>
      <c r="D11224" s="774" t="s">
        <v>7737</v>
      </c>
      <c r="E11224" s="717">
        <v>9.14</v>
      </c>
    </row>
    <row r="11225" spans="1:5">
      <c r="A11225" s="774">
        <v>4823</v>
      </c>
      <c r="B11225" s="774" t="s">
        <v>10967</v>
      </c>
      <c r="C11225" s="774" t="s">
        <v>7748</v>
      </c>
      <c r="D11225" s="774" t="s">
        <v>7723</v>
      </c>
      <c r="E11225" s="717">
        <v>28.53</v>
      </c>
    </row>
    <row r="11226" spans="1:5">
      <c r="A11226" s="774">
        <v>12357</v>
      </c>
      <c r="B11226" s="774" t="s">
        <v>10968</v>
      </c>
      <c r="C11226" s="774" t="s">
        <v>7728</v>
      </c>
      <c r="D11226" s="774" t="s">
        <v>7723</v>
      </c>
      <c r="E11226" s="717">
        <v>174.23</v>
      </c>
    </row>
    <row r="11227" spans="1:5">
      <c r="A11227" s="774">
        <v>12358</v>
      </c>
      <c r="B11227" s="774" t="s">
        <v>10969</v>
      </c>
      <c r="C11227" s="774" t="s">
        <v>7728</v>
      </c>
      <c r="D11227" s="774" t="s">
        <v>7723</v>
      </c>
      <c r="E11227" s="717">
        <v>195.98</v>
      </c>
    </row>
    <row r="11228" spans="1:5">
      <c r="A11228" s="774">
        <v>11079</v>
      </c>
      <c r="B11228" s="774" t="s">
        <v>10970</v>
      </c>
      <c r="C11228" s="774" t="s">
        <v>7938</v>
      </c>
      <c r="D11228" s="774" t="s">
        <v>7723</v>
      </c>
      <c r="E11228" s="718">
        <v>2579.13</v>
      </c>
    </row>
    <row r="11229" spans="1:5">
      <c r="A11229" s="774">
        <v>11082</v>
      </c>
      <c r="B11229" s="774" t="s">
        <v>10971</v>
      </c>
      <c r="C11229" s="774" t="s">
        <v>7938</v>
      </c>
      <c r="D11229" s="774" t="s">
        <v>7723</v>
      </c>
      <c r="E11229" s="718">
        <v>2579.13</v>
      </c>
    </row>
    <row r="11230" spans="1:5">
      <c r="A11230" s="774">
        <v>4058</v>
      </c>
      <c r="B11230" s="774" t="s">
        <v>10972</v>
      </c>
      <c r="C11230" s="774" t="s">
        <v>615</v>
      </c>
      <c r="D11230" s="774" t="s">
        <v>7723</v>
      </c>
      <c r="E11230" s="717">
        <v>16.46</v>
      </c>
    </row>
    <row r="11231" spans="1:5">
      <c r="A11231" s="774">
        <v>40974</v>
      </c>
      <c r="B11231" s="774" t="s">
        <v>10973</v>
      </c>
      <c r="C11231" s="774" t="s">
        <v>7941</v>
      </c>
      <c r="D11231" s="774" t="s">
        <v>7723</v>
      </c>
      <c r="E11231" s="718">
        <v>2934.02</v>
      </c>
    </row>
    <row r="11232" spans="1:5">
      <c r="A11232" s="774">
        <v>34794</v>
      </c>
      <c r="B11232" s="774" t="s">
        <v>10974</v>
      </c>
      <c r="C11232" s="774" t="s">
        <v>615</v>
      </c>
      <c r="D11232" s="774" t="s">
        <v>7723</v>
      </c>
      <c r="E11232" s="717">
        <v>16.89</v>
      </c>
    </row>
    <row r="11233" spans="1:5">
      <c r="A11233" s="774">
        <v>40925</v>
      </c>
      <c r="B11233" s="774" t="s">
        <v>10975</v>
      </c>
      <c r="C11233" s="774" t="s">
        <v>7941</v>
      </c>
      <c r="D11233" s="774" t="s">
        <v>7723</v>
      </c>
      <c r="E11233" s="718">
        <v>3008.84</v>
      </c>
    </row>
    <row r="11234" spans="1:5">
      <c r="A11234" s="774">
        <v>13741</v>
      </c>
      <c r="B11234" s="774" t="s">
        <v>10976</v>
      </c>
      <c r="C11234" s="774" t="s">
        <v>7728</v>
      </c>
      <c r="D11234" s="774" t="s">
        <v>7723</v>
      </c>
      <c r="E11234" s="718">
        <v>2025.21</v>
      </c>
    </row>
    <row r="11235" spans="1:5">
      <c r="A11235" s="774">
        <v>3288</v>
      </c>
      <c r="B11235" s="774" t="s">
        <v>10977</v>
      </c>
      <c r="C11235" s="774" t="s">
        <v>7760</v>
      </c>
      <c r="D11235" s="774" t="s">
        <v>7726</v>
      </c>
      <c r="E11235" s="717">
        <v>5</v>
      </c>
    </row>
    <row r="11236" spans="1:5">
      <c r="A11236" s="774">
        <v>13587</v>
      </c>
      <c r="B11236" s="774" t="s">
        <v>10978</v>
      </c>
      <c r="C11236" s="774" t="s">
        <v>7760</v>
      </c>
      <c r="D11236" s="774" t="s">
        <v>7723</v>
      </c>
      <c r="E11236" s="717">
        <v>3.02</v>
      </c>
    </row>
    <row r="11237" spans="1:5">
      <c r="A11237" s="774">
        <v>38598</v>
      </c>
      <c r="B11237" s="774" t="s">
        <v>10979</v>
      </c>
      <c r="C11237" s="774" t="s">
        <v>7728</v>
      </c>
      <c r="D11237" s="774" t="s">
        <v>7723</v>
      </c>
      <c r="E11237" s="717">
        <v>2.36</v>
      </c>
    </row>
    <row r="11238" spans="1:5">
      <c r="A11238" s="774">
        <v>38595</v>
      </c>
      <c r="B11238" s="774" t="s">
        <v>10980</v>
      </c>
      <c r="C11238" s="774" t="s">
        <v>7728</v>
      </c>
      <c r="D11238" s="774" t="s">
        <v>7723</v>
      </c>
      <c r="E11238" s="717">
        <v>2</v>
      </c>
    </row>
    <row r="11239" spans="1:5">
      <c r="A11239" s="774">
        <v>38592</v>
      </c>
      <c r="B11239" s="774" t="s">
        <v>10981</v>
      </c>
      <c r="C11239" s="774" t="s">
        <v>7728</v>
      </c>
      <c r="D11239" s="774" t="s">
        <v>7723</v>
      </c>
      <c r="E11239" s="717">
        <v>2.02</v>
      </c>
    </row>
    <row r="11240" spans="1:5">
      <c r="A11240" s="774">
        <v>38588</v>
      </c>
      <c r="B11240" s="774" t="s">
        <v>10982</v>
      </c>
      <c r="C11240" s="774" t="s">
        <v>7728</v>
      </c>
      <c r="D11240" s="774" t="s">
        <v>7723</v>
      </c>
      <c r="E11240" s="717">
        <v>1.62</v>
      </c>
    </row>
    <row r="11241" spans="1:5">
      <c r="A11241" s="774">
        <v>38593</v>
      </c>
      <c r="B11241" s="774" t="s">
        <v>10983</v>
      </c>
      <c r="C11241" s="774" t="s">
        <v>7728</v>
      </c>
      <c r="D11241" s="774" t="s">
        <v>7723</v>
      </c>
      <c r="E11241" s="717">
        <v>2.23</v>
      </c>
    </row>
    <row r="11242" spans="1:5">
      <c r="A11242" s="774">
        <v>38589</v>
      </c>
      <c r="B11242" s="774" t="s">
        <v>10984</v>
      </c>
      <c r="C11242" s="774" t="s">
        <v>7728</v>
      </c>
      <c r="D11242" s="774" t="s">
        <v>7723</v>
      </c>
      <c r="E11242" s="717">
        <v>1.69</v>
      </c>
    </row>
    <row r="11243" spans="1:5">
      <c r="A11243" s="774">
        <v>38594</v>
      </c>
      <c r="B11243" s="774" t="s">
        <v>10985</v>
      </c>
      <c r="C11243" s="774" t="s">
        <v>7728</v>
      </c>
      <c r="D11243" s="774" t="s">
        <v>7723</v>
      </c>
      <c r="E11243" s="717">
        <v>3.52</v>
      </c>
    </row>
    <row r="11244" spans="1:5">
      <c r="A11244" s="774">
        <v>34773</v>
      </c>
      <c r="B11244" s="774" t="s">
        <v>10986</v>
      </c>
      <c r="C11244" s="774" t="s">
        <v>7728</v>
      </c>
      <c r="D11244" s="774" t="s">
        <v>7723</v>
      </c>
      <c r="E11244" s="717">
        <v>1.66</v>
      </c>
    </row>
    <row r="11245" spans="1:5">
      <c r="A11245" s="774">
        <v>34769</v>
      </c>
      <c r="B11245" s="774" t="s">
        <v>10987</v>
      </c>
      <c r="C11245" s="774" t="s">
        <v>7728</v>
      </c>
      <c r="D11245" s="774" t="s">
        <v>7723</v>
      </c>
      <c r="E11245" s="717">
        <v>2.06</v>
      </c>
    </row>
    <row r="11246" spans="1:5">
      <c r="A11246" s="774">
        <v>34763</v>
      </c>
      <c r="B11246" s="774" t="s">
        <v>10988</v>
      </c>
      <c r="C11246" s="774" t="s">
        <v>7728</v>
      </c>
      <c r="D11246" s="774" t="s">
        <v>7723</v>
      </c>
      <c r="E11246" s="717">
        <v>1.27</v>
      </c>
    </row>
    <row r="11247" spans="1:5">
      <c r="A11247" s="774">
        <v>34774</v>
      </c>
      <c r="B11247" s="774" t="s">
        <v>10989</v>
      </c>
      <c r="C11247" s="774" t="s">
        <v>7728</v>
      </c>
      <c r="D11247" s="774" t="s">
        <v>7723</v>
      </c>
      <c r="E11247" s="717">
        <v>1.58</v>
      </c>
    </row>
    <row r="11248" spans="1:5">
      <c r="A11248" s="774">
        <v>34771</v>
      </c>
      <c r="B11248" s="774" t="s">
        <v>10990</v>
      </c>
      <c r="C11248" s="774" t="s">
        <v>7728</v>
      </c>
      <c r="D11248" s="774" t="s">
        <v>7723</v>
      </c>
      <c r="E11248" s="717">
        <v>1.91</v>
      </c>
    </row>
    <row r="11249" spans="1:5">
      <c r="A11249" s="774">
        <v>34764</v>
      </c>
      <c r="B11249" s="774" t="s">
        <v>10991</v>
      </c>
      <c r="C11249" s="774" t="s">
        <v>7728</v>
      </c>
      <c r="D11249" s="774" t="s">
        <v>7723</v>
      </c>
      <c r="E11249" s="717">
        <v>1.25</v>
      </c>
    </row>
    <row r="11250" spans="1:5">
      <c r="A11250" s="774">
        <v>34788</v>
      </c>
      <c r="B11250" s="774" t="s">
        <v>10992</v>
      </c>
      <c r="C11250" s="774" t="s">
        <v>7728</v>
      </c>
      <c r="D11250" s="774" t="s">
        <v>7723</v>
      </c>
      <c r="E11250" s="717">
        <v>1.52</v>
      </c>
    </row>
    <row r="11251" spans="1:5">
      <c r="A11251" s="774">
        <v>34781</v>
      </c>
      <c r="B11251" s="774" t="s">
        <v>852</v>
      </c>
      <c r="C11251" s="774" t="s">
        <v>7728</v>
      </c>
      <c r="D11251" s="774" t="s">
        <v>7723</v>
      </c>
      <c r="E11251" s="717">
        <v>1.73</v>
      </c>
    </row>
    <row r="11252" spans="1:5">
      <c r="A11252" s="774">
        <v>41682</v>
      </c>
      <c r="B11252" s="774" t="s">
        <v>10993</v>
      </c>
      <c r="C11252" s="774" t="s">
        <v>7728</v>
      </c>
      <c r="D11252" s="774" t="s">
        <v>7723</v>
      </c>
      <c r="E11252" s="717">
        <v>23.98</v>
      </c>
    </row>
    <row r="11253" spans="1:5">
      <c r="A11253" s="774">
        <v>41683</v>
      </c>
      <c r="B11253" s="774" t="s">
        <v>10994</v>
      </c>
      <c r="C11253" s="774" t="s">
        <v>7728</v>
      </c>
      <c r="D11253" s="774" t="s">
        <v>7723</v>
      </c>
      <c r="E11253" s="717">
        <v>17.64</v>
      </c>
    </row>
    <row r="11254" spans="1:5">
      <c r="A11254" s="774">
        <v>41680</v>
      </c>
      <c r="B11254" s="774" t="s">
        <v>10995</v>
      </c>
      <c r="C11254" s="774" t="s">
        <v>7728</v>
      </c>
      <c r="D11254" s="774" t="s">
        <v>7723</v>
      </c>
      <c r="E11254" s="717">
        <v>9.5</v>
      </c>
    </row>
    <row r="11255" spans="1:5">
      <c r="A11255" s="774">
        <v>41679</v>
      </c>
      <c r="B11255" s="774" t="s">
        <v>10996</v>
      </c>
      <c r="C11255" s="774" t="s">
        <v>7728</v>
      </c>
      <c r="D11255" s="774" t="s">
        <v>7723</v>
      </c>
      <c r="E11255" s="717">
        <v>21.72</v>
      </c>
    </row>
    <row r="11256" spans="1:5">
      <c r="A11256" s="774">
        <v>41681</v>
      </c>
      <c r="B11256" s="774" t="s">
        <v>10997</v>
      </c>
      <c r="C11256" s="774" t="s">
        <v>7728</v>
      </c>
      <c r="D11256" s="774" t="s">
        <v>7723</v>
      </c>
      <c r="E11256" s="717">
        <v>14.86</v>
      </c>
    </row>
    <row r="11257" spans="1:5">
      <c r="A11257" s="774">
        <v>43386</v>
      </c>
      <c r="B11257" s="774" t="s">
        <v>10998</v>
      </c>
      <c r="C11257" s="774" t="s">
        <v>7728</v>
      </c>
      <c r="D11257" s="774" t="s">
        <v>7723</v>
      </c>
      <c r="E11257" s="717">
        <v>33.93</v>
      </c>
    </row>
    <row r="11258" spans="1:5">
      <c r="A11258" s="774">
        <v>4059</v>
      </c>
      <c r="B11258" s="774" t="s">
        <v>10999</v>
      </c>
      <c r="C11258" s="774" t="s">
        <v>7760</v>
      </c>
      <c r="D11258" s="774" t="s">
        <v>7723</v>
      </c>
      <c r="E11258" s="717">
        <v>23.98</v>
      </c>
    </row>
    <row r="11259" spans="1:5">
      <c r="A11259" s="774">
        <v>4062</v>
      </c>
      <c r="B11259" s="774" t="s">
        <v>11000</v>
      </c>
      <c r="C11259" s="774" t="s">
        <v>7728</v>
      </c>
      <c r="D11259" s="774" t="s">
        <v>7723</v>
      </c>
      <c r="E11259" s="717">
        <v>23.98</v>
      </c>
    </row>
    <row r="11260" spans="1:5">
      <c r="A11260" s="774">
        <v>4061</v>
      </c>
      <c r="B11260" s="774" t="s">
        <v>11001</v>
      </c>
      <c r="C11260" s="774" t="s">
        <v>7728</v>
      </c>
      <c r="D11260" s="774" t="s">
        <v>7723</v>
      </c>
      <c r="E11260" s="717">
        <v>29.86</v>
      </c>
    </row>
    <row r="11261" spans="1:5">
      <c r="A11261" s="774">
        <v>41315</v>
      </c>
      <c r="B11261" s="774" t="s">
        <v>11002</v>
      </c>
      <c r="C11261" s="774" t="s">
        <v>7748</v>
      </c>
      <c r="D11261" s="774" t="s">
        <v>7723</v>
      </c>
      <c r="E11261" s="717">
        <v>68.989999999999995</v>
      </c>
    </row>
    <row r="11262" spans="1:5">
      <c r="A11262" s="774">
        <v>43148</v>
      </c>
      <c r="B11262" s="774" t="s">
        <v>11003</v>
      </c>
      <c r="C11262" s="774" t="s">
        <v>7748</v>
      </c>
      <c r="D11262" s="774" t="s">
        <v>7723</v>
      </c>
      <c r="E11262" s="717">
        <v>46.83</v>
      </c>
    </row>
    <row r="11263" spans="1:5">
      <c r="A11263" s="774">
        <v>43147</v>
      </c>
      <c r="B11263" s="774" t="s">
        <v>11004</v>
      </c>
      <c r="C11263" s="774" t="s">
        <v>7748</v>
      </c>
      <c r="D11263" s="774" t="s">
        <v>7723</v>
      </c>
      <c r="E11263" s="717">
        <v>18.13</v>
      </c>
    </row>
    <row r="11264" spans="1:5">
      <c r="A11264" s="774">
        <v>10608</v>
      </c>
      <c r="B11264" s="774" t="s">
        <v>11005</v>
      </c>
      <c r="C11264" s="774" t="s">
        <v>7728</v>
      </c>
      <c r="D11264" s="774" t="s">
        <v>7737</v>
      </c>
      <c r="E11264" s="718">
        <v>6783.22</v>
      </c>
    </row>
    <row r="11265" spans="1:5">
      <c r="A11265" s="774">
        <v>4069</v>
      </c>
      <c r="B11265" s="774" t="s">
        <v>11006</v>
      </c>
      <c r="C11265" s="774" t="s">
        <v>615</v>
      </c>
      <c r="D11265" s="774" t="s">
        <v>7723</v>
      </c>
      <c r="E11265" s="717">
        <v>22.06</v>
      </c>
    </row>
    <row r="11266" spans="1:5">
      <c r="A11266" s="774">
        <v>40819</v>
      </c>
      <c r="B11266" s="774" t="s">
        <v>11007</v>
      </c>
      <c r="C11266" s="774" t="s">
        <v>7941</v>
      </c>
      <c r="D11266" s="774" t="s">
        <v>7723</v>
      </c>
      <c r="E11266" s="718">
        <v>3929.32</v>
      </c>
    </row>
    <row r="11267" spans="1:5">
      <c r="A11267" s="774">
        <v>34361</v>
      </c>
      <c r="B11267" s="774" t="s">
        <v>11008</v>
      </c>
      <c r="C11267" s="774" t="s">
        <v>7748</v>
      </c>
      <c r="D11267" s="774" t="s">
        <v>7723</v>
      </c>
      <c r="E11267" s="717">
        <v>13.2</v>
      </c>
    </row>
    <row r="11268" spans="1:5">
      <c r="A11268" s="774">
        <v>36512</v>
      </c>
      <c r="B11268" s="774" t="s">
        <v>11009</v>
      </c>
      <c r="C11268" s="774" t="s">
        <v>7728</v>
      </c>
      <c r="D11268" s="774" t="s">
        <v>7737</v>
      </c>
      <c r="E11268" s="718">
        <v>12095.78</v>
      </c>
    </row>
    <row r="11269" spans="1:5">
      <c r="A11269" s="774">
        <v>25972</v>
      </c>
      <c r="B11269" s="774" t="s">
        <v>11010</v>
      </c>
      <c r="C11269" s="774" t="s">
        <v>7748</v>
      </c>
      <c r="D11269" s="774" t="s">
        <v>7737</v>
      </c>
      <c r="E11269" s="717">
        <v>11.98</v>
      </c>
    </row>
    <row r="11270" spans="1:5">
      <c r="A11270" s="774">
        <v>25973</v>
      </c>
      <c r="B11270" s="774" t="s">
        <v>11011</v>
      </c>
      <c r="C11270" s="774" t="s">
        <v>7748</v>
      </c>
      <c r="D11270" s="774" t="s">
        <v>7737</v>
      </c>
      <c r="E11270" s="717">
        <v>11.98</v>
      </c>
    </row>
    <row r="11271" spans="1:5">
      <c r="A11271" s="774">
        <v>11697</v>
      </c>
      <c r="B11271" s="774" t="s">
        <v>11012</v>
      </c>
      <c r="C11271" s="774" t="s">
        <v>7728</v>
      </c>
      <c r="D11271" s="774" t="s">
        <v>7723</v>
      </c>
      <c r="E11271" s="717">
        <v>501.64</v>
      </c>
    </row>
    <row r="11272" spans="1:5">
      <c r="A11272" s="774">
        <v>11698</v>
      </c>
      <c r="B11272" s="774" t="s">
        <v>11013</v>
      </c>
      <c r="C11272" s="774" t="s">
        <v>7728</v>
      </c>
      <c r="D11272" s="774" t="s">
        <v>7723</v>
      </c>
      <c r="E11272" s="717">
        <v>598.42999999999995</v>
      </c>
    </row>
    <row r="11273" spans="1:5">
      <c r="A11273" s="774">
        <v>11699</v>
      </c>
      <c r="B11273" s="774" t="s">
        <v>11014</v>
      </c>
      <c r="C11273" s="774" t="s">
        <v>7728</v>
      </c>
      <c r="D11273" s="774" t="s">
        <v>7723</v>
      </c>
      <c r="E11273" s="717">
        <v>661.4</v>
      </c>
    </row>
    <row r="11274" spans="1:5">
      <c r="A11274" s="774">
        <v>10432</v>
      </c>
      <c r="B11274" s="774" t="s">
        <v>11015</v>
      </c>
      <c r="C11274" s="774" t="s">
        <v>7728</v>
      </c>
      <c r="D11274" s="774" t="s">
        <v>7723</v>
      </c>
      <c r="E11274" s="717">
        <v>283.87</v>
      </c>
    </row>
    <row r="11275" spans="1:5">
      <c r="A11275" s="774">
        <v>10430</v>
      </c>
      <c r="B11275" s="774" t="s">
        <v>11016</v>
      </c>
      <c r="C11275" s="774" t="s">
        <v>7728</v>
      </c>
      <c r="D11275" s="774" t="s">
        <v>7723</v>
      </c>
      <c r="E11275" s="717">
        <v>305.72000000000003</v>
      </c>
    </row>
    <row r="11276" spans="1:5">
      <c r="A11276" s="774">
        <v>37514</v>
      </c>
      <c r="B11276" s="774" t="s">
        <v>11017</v>
      </c>
      <c r="C11276" s="774" t="s">
        <v>7728</v>
      </c>
      <c r="D11276" s="774" t="s">
        <v>7737</v>
      </c>
      <c r="E11276" s="718">
        <v>146742.75</v>
      </c>
    </row>
    <row r="11277" spans="1:5">
      <c r="A11277" s="774">
        <v>37519</v>
      </c>
      <c r="B11277" s="774" t="s">
        <v>11018</v>
      </c>
      <c r="C11277" s="774" t="s">
        <v>7728</v>
      </c>
      <c r="D11277" s="774" t="s">
        <v>7737</v>
      </c>
      <c r="E11277" s="718">
        <v>226467.11</v>
      </c>
    </row>
    <row r="11278" spans="1:5">
      <c r="A11278" s="774">
        <v>37520</v>
      </c>
      <c r="B11278" s="774" t="s">
        <v>11019</v>
      </c>
      <c r="C11278" s="774" t="s">
        <v>7728</v>
      </c>
      <c r="D11278" s="774" t="s">
        <v>7737</v>
      </c>
      <c r="E11278" s="718">
        <v>222754.54</v>
      </c>
    </row>
    <row r="11279" spans="1:5">
      <c r="A11279" s="774">
        <v>37521</v>
      </c>
      <c r="B11279" s="774" t="s">
        <v>11020</v>
      </c>
      <c r="C11279" s="774" t="s">
        <v>7728</v>
      </c>
      <c r="D11279" s="774" t="s">
        <v>7737</v>
      </c>
      <c r="E11279" s="718">
        <v>271760.53999999998</v>
      </c>
    </row>
    <row r="11280" spans="1:5">
      <c r="A11280" s="774">
        <v>37522</v>
      </c>
      <c r="B11280" s="774" t="s">
        <v>11021</v>
      </c>
      <c r="C11280" s="774" t="s">
        <v>7728</v>
      </c>
      <c r="D11280" s="774" t="s">
        <v>7737</v>
      </c>
      <c r="E11280" s="718">
        <v>279936.65999999997</v>
      </c>
    </row>
    <row r="11281" spans="1:5">
      <c r="A11281" s="774">
        <v>21109</v>
      </c>
      <c r="B11281" s="774" t="s">
        <v>11022</v>
      </c>
      <c r="C11281" s="774" t="s">
        <v>7728</v>
      </c>
      <c r="D11281" s="774" t="s">
        <v>7737</v>
      </c>
      <c r="E11281" s="717">
        <v>38.99</v>
      </c>
    </row>
    <row r="11282" spans="1:5">
      <c r="A11282" s="774">
        <v>36800</v>
      </c>
      <c r="B11282" s="774" t="s">
        <v>11023</v>
      </c>
      <c r="C11282" s="774" t="s">
        <v>7728</v>
      </c>
      <c r="D11282" s="774" t="s">
        <v>7723</v>
      </c>
      <c r="E11282" s="717">
        <v>86.73</v>
      </c>
    </row>
    <row r="11283" spans="1:5">
      <c r="A11283" s="774">
        <v>11769</v>
      </c>
      <c r="B11283" s="774" t="s">
        <v>11024</v>
      </c>
      <c r="C11283" s="774" t="s">
        <v>7728</v>
      </c>
      <c r="D11283" s="774" t="s">
        <v>7723</v>
      </c>
      <c r="E11283" s="717">
        <v>212.54</v>
      </c>
    </row>
    <row r="11284" spans="1:5">
      <c r="A11284" s="774">
        <v>36793</v>
      </c>
      <c r="B11284" s="774" t="s">
        <v>11025</v>
      </c>
      <c r="C11284" s="774" t="s">
        <v>7728</v>
      </c>
      <c r="D11284" s="774" t="s">
        <v>7723</v>
      </c>
      <c r="E11284" s="717">
        <v>344.12</v>
      </c>
    </row>
    <row r="11285" spans="1:5">
      <c r="A11285" s="774">
        <v>37546</v>
      </c>
      <c r="B11285" s="774" t="s">
        <v>11026</v>
      </c>
      <c r="C11285" s="774" t="s">
        <v>7728</v>
      </c>
      <c r="D11285" s="774" t="s">
        <v>7723</v>
      </c>
      <c r="E11285" s="718">
        <v>9898.58</v>
      </c>
    </row>
    <row r="11286" spans="1:5">
      <c r="A11286" s="774">
        <v>37544</v>
      </c>
      <c r="B11286" s="774" t="s">
        <v>11027</v>
      </c>
      <c r="C11286" s="774" t="s">
        <v>7728</v>
      </c>
      <c r="D11286" s="774" t="s">
        <v>7723</v>
      </c>
      <c r="E11286" s="718">
        <v>10469.41</v>
      </c>
    </row>
    <row r="11287" spans="1:5">
      <c r="A11287" s="774">
        <v>37545</v>
      </c>
      <c r="B11287" s="774" t="s">
        <v>11028</v>
      </c>
      <c r="C11287" s="774" t="s">
        <v>7728</v>
      </c>
      <c r="D11287" s="774" t="s">
        <v>7723</v>
      </c>
      <c r="E11287" s="718">
        <v>12457.2</v>
      </c>
    </row>
    <row r="11288" spans="1:5">
      <c r="A11288" s="774">
        <v>11771</v>
      </c>
      <c r="B11288" s="774" t="s">
        <v>11029</v>
      </c>
      <c r="C11288" s="774" t="s">
        <v>7728</v>
      </c>
      <c r="D11288" s="774" t="s">
        <v>7723</v>
      </c>
      <c r="E11288" s="717">
        <v>263.63</v>
      </c>
    </row>
    <row r="11289" spans="1:5">
      <c r="A11289" s="774">
        <v>39919</v>
      </c>
      <c r="B11289" s="774" t="s">
        <v>11030</v>
      </c>
      <c r="C11289" s="774" t="s">
        <v>7728</v>
      </c>
      <c r="D11289" s="774" t="s">
        <v>7723</v>
      </c>
      <c r="E11289" s="718">
        <v>49547.88</v>
      </c>
    </row>
    <row r="11290" spans="1:5">
      <c r="A11290" s="774">
        <v>38385</v>
      </c>
      <c r="B11290" s="774" t="s">
        <v>11031</v>
      </c>
      <c r="C11290" s="774" t="s">
        <v>7728</v>
      </c>
      <c r="D11290" s="774" t="s">
        <v>7723</v>
      </c>
      <c r="E11290" s="717">
        <v>41.92</v>
      </c>
    </row>
    <row r="11291" spans="1:5">
      <c r="A11291" s="774">
        <v>37587</v>
      </c>
      <c r="B11291" s="774" t="s">
        <v>11032</v>
      </c>
      <c r="C11291" s="774" t="s">
        <v>7728</v>
      </c>
      <c r="D11291" s="774" t="s">
        <v>7723</v>
      </c>
      <c r="E11291" s="717">
        <v>239.79</v>
      </c>
    </row>
    <row r="11292" spans="1:5">
      <c r="A11292" s="774">
        <v>11561</v>
      </c>
      <c r="B11292" s="774" t="s">
        <v>11033</v>
      </c>
      <c r="C11292" s="774" t="s">
        <v>7728</v>
      </c>
      <c r="D11292" s="774" t="s">
        <v>7723</v>
      </c>
      <c r="E11292" s="717">
        <v>179.48</v>
      </c>
    </row>
    <row r="11293" spans="1:5">
      <c r="A11293" s="774">
        <v>43604</v>
      </c>
      <c r="B11293" s="774" t="s">
        <v>11034</v>
      </c>
      <c r="C11293" s="774" t="s">
        <v>7728</v>
      </c>
      <c r="D11293" s="774" t="s">
        <v>7723</v>
      </c>
      <c r="E11293" s="717">
        <v>95.68</v>
      </c>
    </row>
    <row r="11294" spans="1:5">
      <c r="A11294" s="774">
        <v>11560</v>
      </c>
      <c r="B11294" s="774" t="s">
        <v>11035</v>
      </c>
      <c r="C11294" s="774" t="s">
        <v>7728</v>
      </c>
      <c r="D11294" s="774" t="s">
        <v>7723</v>
      </c>
      <c r="E11294" s="717">
        <v>138.53</v>
      </c>
    </row>
    <row r="11295" spans="1:5">
      <c r="A11295" s="774">
        <v>11499</v>
      </c>
      <c r="B11295" s="774" t="s">
        <v>11036</v>
      </c>
      <c r="C11295" s="774" t="s">
        <v>7728</v>
      </c>
      <c r="D11295" s="774" t="s">
        <v>7723</v>
      </c>
      <c r="E11295" s="717">
        <v>619.80999999999995</v>
      </c>
    </row>
    <row r="11296" spans="1:5">
      <c r="A11296" s="774">
        <v>34761</v>
      </c>
      <c r="B11296" s="774" t="s">
        <v>11037</v>
      </c>
      <c r="C11296" s="774" t="s">
        <v>615</v>
      </c>
      <c r="D11296" s="774" t="s">
        <v>7723</v>
      </c>
      <c r="E11296" s="717">
        <v>13.74</v>
      </c>
    </row>
    <row r="11297" spans="1:5">
      <c r="A11297" s="774">
        <v>40924</v>
      </c>
      <c r="B11297" s="774" t="s">
        <v>11038</v>
      </c>
      <c r="C11297" s="774" t="s">
        <v>7941</v>
      </c>
      <c r="D11297" s="774" t="s">
        <v>7723</v>
      </c>
      <c r="E11297" s="718">
        <v>2448.02</v>
      </c>
    </row>
    <row r="11298" spans="1:5">
      <c r="A11298" s="774">
        <v>25957</v>
      </c>
      <c r="B11298" s="774" t="s">
        <v>11039</v>
      </c>
      <c r="C11298" s="774" t="s">
        <v>615</v>
      </c>
      <c r="D11298" s="774" t="s">
        <v>7723</v>
      </c>
      <c r="E11298" s="717">
        <v>10.68</v>
      </c>
    </row>
    <row r="11299" spans="1:5">
      <c r="A11299" s="774">
        <v>40983</v>
      </c>
      <c r="B11299" s="774" t="s">
        <v>11040</v>
      </c>
      <c r="C11299" s="774" t="s">
        <v>7941</v>
      </c>
      <c r="D11299" s="774" t="s">
        <v>7723</v>
      </c>
      <c r="E11299" s="718">
        <v>1904.85</v>
      </c>
    </row>
    <row r="11300" spans="1:5">
      <c r="A11300" s="774">
        <v>2437</v>
      </c>
      <c r="B11300" s="774" t="s">
        <v>11041</v>
      </c>
      <c r="C11300" s="774" t="s">
        <v>615</v>
      </c>
      <c r="D11300" s="774" t="s">
        <v>7723</v>
      </c>
      <c r="E11300" s="717">
        <v>15.3</v>
      </c>
    </row>
    <row r="11301" spans="1:5">
      <c r="A11301" s="774">
        <v>40921</v>
      </c>
      <c r="B11301" s="774" t="s">
        <v>11042</v>
      </c>
      <c r="C11301" s="774" t="s">
        <v>7941</v>
      </c>
      <c r="D11301" s="774" t="s">
        <v>7723</v>
      </c>
      <c r="E11301" s="718">
        <v>2728.76</v>
      </c>
    </row>
    <row r="11302" spans="1:5">
      <c r="A11302" s="774">
        <v>14252</v>
      </c>
      <c r="B11302" s="774" t="s">
        <v>11043</v>
      </c>
      <c r="C11302" s="774" t="s">
        <v>7728</v>
      </c>
      <c r="D11302" s="774" t="s">
        <v>7723</v>
      </c>
      <c r="E11302" s="718">
        <v>2250.09</v>
      </c>
    </row>
    <row r="11303" spans="1:5">
      <c r="A11303" s="774">
        <v>730</v>
      </c>
      <c r="B11303" s="774" t="s">
        <v>11044</v>
      </c>
      <c r="C11303" s="774" t="s">
        <v>7728</v>
      </c>
      <c r="D11303" s="774" t="s">
        <v>7723</v>
      </c>
      <c r="E11303" s="718">
        <v>6011.82</v>
      </c>
    </row>
    <row r="11304" spans="1:5">
      <c r="A11304" s="774">
        <v>723</v>
      </c>
      <c r="B11304" s="774" t="s">
        <v>11045</v>
      </c>
      <c r="C11304" s="774" t="s">
        <v>7728</v>
      </c>
      <c r="D11304" s="774" t="s">
        <v>7723</v>
      </c>
      <c r="E11304" s="718">
        <v>2988.08</v>
      </c>
    </row>
    <row r="11305" spans="1:5">
      <c r="A11305" s="774">
        <v>36502</v>
      </c>
      <c r="B11305" s="774" t="s">
        <v>11046</v>
      </c>
      <c r="C11305" s="774" t="s">
        <v>7728</v>
      </c>
      <c r="D11305" s="774" t="s">
        <v>7723</v>
      </c>
      <c r="E11305" s="718">
        <v>2808.44</v>
      </c>
    </row>
    <row r="11306" spans="1:5">
      <c r="A11306" s="774">
        <v>36503</v>
      </c>
      <c r="B11306" s="774" t="s">
        <v>11047</v>
      </c>
      <c r="C11306" s="774" t="s">
        <v>7728</v>
      </c>
      <c r="D11306" s="774" t="s">
        <v>7723</v>
      </c>
      <c r="E11306" s="718">
        <v>3463.14</v>
      </c>
    </row>
    <row r="11307" spans="1:5">
      <c r="A11307" s="774">
        <v>4090</v>
      </c>
      <c r="B11307" s="774" t="s">
        <v>11048</v>
      </c>
      <c r="C11307" s="774" t="s">
        <v>7728</v>
      </c>
      <c r="D11307" s="774" t="s">
        <v>7737</v>
      </c>
      <c r="E11307" s="718">
        <v>614000</v>
      </c>
    </row>
    <row r="11308" spans="1:5">
      <c r="A11308" s="774">
        <v>13227</v>
      </c>
      <c r="B11308" s="774" t="s">
        <v>11049</v>
      </c>
      <c r="C11308" s="774" t="s">
        <v>7728</v>
      </c>
      <c r="D11308" s="774" t="s">
        <v>7737</v>
      </c>
      <c r="E11308" s="718">
        <v>762971.56</v>
      </c>
    </row>
    <row r="11309" spans="1:5">
      <c r="A11309" s="774">
        <v>10597</v>
      </c>
      <c r="B11309" s="774" t="s">
        <v>11050</v>
      </c>
      <c r="C11309" s="774" t="s">
        <v>7728</v>
      </c>
      <c r="D11309" s="774" t="s">
        <v>7737</v>
      </c>
      <c r="E11309" s="718">
        <v>803125.99</v>
      </c>
    </row>
    <row r="11310" spans="1:5">
      <c r="A11310" s="774">
        <v>39628</v>
      </c>
      <c r="B11310" s="774" t="s">
        <v>11051</v>
      </c>
      <c r="C11310" s="774" t="s">
        <v>7728</v>
      </c>
      <c r="D11310" s="774" t="s">
        <v>7737</v>
      </c>
      <c r="E11310" s="718">
        <v>3673.45</v>
      </c>
    </row>
    <row r="11311" spans="1:5">
      <c r="A11311" s="774">
        <v>39404</v>
      </c>
      <c r="B11311" s="774" t="s">
        <v>11052</v>
      </c>
      <c r="C11311" s="774" t="s">
        <v>7728</v>
      </c>
      <c r="D11311" s="774" t="s">
        <v>7737</v>
      </c>
      <c r="E11311" s="718">
        <v>1821.54</v>
      </c>
    </row>
    <row r="11312" spans="1:5">
      <c r="A11312" s="774">
        <v>39402</v>
      </c>
      <c r="B11312" s="774" t="s">
        <v>11053</v>
      </c>
      <c r="C11312" s="774" t="s">
        <v>7728</v>
      </c>
      <c r="D11312" s="774" t="s">
        <v>7737</v>
      </c>
      <c r="E11312" s="718">
        <v>1500.6</v>
      </c>
    </row>
    <row r="11313" spans="1:5">
      <c r="A11313" s="774">
        <v>39403</v>
      </c>
      <c r="B11313" s="774" t="s">
        <v>11054</v>
      </c>
      <c r="C11313" s="774" t="s">
        <v>7728</v>
      </c>
      <c r="D11313" s="774" t="s">
        <v>7737</v>
      </c>
      <c r="E11313" s="718">
        <v>1467.96</v>
      </c>
    </row>
    <row r="11314" spans="1:5">
      <c r="A11314" s="774">
        <v>4093</v>
      </c>
      <c r="B11314" s="774" t="s">
        <v>11055</v>
      </c>
      <c r="C11314" s="774" t="s">
        <v>615</v>
      </c>
      <c r="D11314" s="774" t="s">
        <v>7723</v>
      </c>
      <c r="E11314" s="717">
        <v>11.94</v>
      </c>
    </row>
    <row r="11315" spans="1:5">
      <c r="A11315" s="774">
        <v>10512</v>
      </c>
      <c r="B11315" s="774" t="s">
        <v>11056</v>
      </c>
      <c r="C11315" s="774" t="s">
        <v>7941</v>
      </c>
      <c r="D11315" s="774" t="s">
        <v>7723</v>
      </c>
      <c r="E11315" s="718">
        <v>2129.6799999999998</v>
      </c>
    </row>
    <row r="11316" spans="1:5">
      <c r="A11316" s="774">
        <v>20020</v>
      </c>
      <c r="B11316" s="774" t="s">
        <v>11057</v>
      </c>
      <c r="C11316" s="774" t="s">
        <v>615</v>
      </c>
      <c r="D11316" s="774" t="s">
        <v>7723</v>
      </c>
      <c r="E11316" s="717">
        <v>11.26</v>
      </c>
    </row>
    <row r="11317" spans="1:5">
      <c r="A11317" s="774">
        <v>41038</v>
      </c>
      <c r="B11317" s="774" t="s">
        <v>11058</v>
      </c>
      <c r="C11317" s="774" t="s">
        <v>7941</v>
      </c>
      <c r="D11317" s="774" t="s">
        <v>7723</v>
      </c>
      <c r="E11317" s="718">
        <v>2008.82</v>
      </c>
    </row>
    <row r="11318" spans="1:5">
      <c r="A11318" s="774">
        <v>4094</v>
      </c>
      <c r="B11318" s="774" t="s">
        <v>11059</v>
      </c>
      <c r="C11318" s="774" t="s">
        <v>615</v>
      </c>
      <c r="D11318" s="774" t="s">
        <v>7723</v>
      </c>
      <c r="E11318" s="717">
        <v>15.95</v>
      </c>
    </row>
    <row r="11319" spans="1:5">
      <c r="A11319" s="774">
        <v>40988</v>
      </c>
      <c r="B11319" s="774" t="s">
        <v>11060</v>
      </c>
      <c r="C11319" s="774" t="s">
        <v>7941</v>
      </c>
      <c r="D11319" s="774" t="s">
        <v>7723</v>
      </c>
      <c r="E11319" s="718">
        <v>2844.04</v>
      </c>
    </row>
    <row r="11320" spans="1:5">
      <c r="A11320" s="774">
        <v>4095</v>
      </c>
      <c r="B11320" s="774" t="s">
        <v>11061</v>
      </c>
      <c r="C11320" s="774" t="s">
        <v>615</v>
      </c>
      <c r="D11320" s="774" t="s">
        <v>7723</v>
      </c>
      <c r="E11320" s="717">
        <v>11.02</v>
      </c>
    </row>
    <row r="11321" spans="1:5">
      <c r="A11321" s="774">
        <v>40990</v>
      </c>
      <c r="B11321" s="774" t="s">
        <v>11062</v>
      </c>
      <c r="C11321" s="774" t="s">
        <v>7941</v>
      </c>
      <c r="D11321" s="774" t="s">
        <v>7723</v>
      </c>
      <c r="E11321" s="718">
        <v>1964.99</v>
      </c>
    </row>
    <row r="11322" spans="1:5">
      <c r="A11322" s="774">
        <v>4097</v>
      </c>
      <c r="B11322" s="774" t="s">
        <v>11063</v>
      </c>
      <c r="C11322" s="774" t="s">
        <v>615</v>
      </c>
      <c r="D11322" s="774" t="s">
        <v>7723</v>
      </c>
      <c r="E11322" s="717">
        <v>10.96</v>
      </c>
    </row>
    <row r="11323" spans="1:5">
      <c r="A11323" s="774">
        <v>40994</v>
      </c>
      <c r="B11323" s="774" t="s">
        <v>11064</v>
      </c>
      <c r="C11323" s="774" t="s">
        <v>7941</v>
      </c>
      <c r="D11323" s="774" t="s">
        <v>7723</v>
      </c>
      <c r="E11323" s="718">
        <v>1953.34</v>
      </c>
    </row>
    <row r="11324" spans="1:5">
      <c r="A11324" s="774">
        <v>4096</v>
      </c>
      <c r="B11324" s="774" t="s">
        <v>11065</v>
      </c>
      <c r="C11324" s="774" t="s">
        <v>615</v>
      </c>
      <c r="D11324" s="774" t="s">
        <v>7723</v>
      </c>
      <c r="E11324" s="717">
        <v>11.02</v>
      </c>
    </row>
    <row r="11325" spans="1:5">
      <c r="A11325" s="774">
        <v>40992</v>
      </c>
      <c r="B11325" s="774" t="s">
        <v>11066</v>
      </c>
      <c r="C11325" s="774" t="s">
        <v>7941</v>
      </c>
      <c r="D11325" s="774" t="s">
        <v>7723</v>
      </c>
      <c r="E11325" s="718">
        <v>1964.99</v>
      </c>
    </row>
    <row r="11326" spans="1:5">
      <c r="A11326" s="774">
        <v>13955</v>
      </c>
      <c r="B11326" s="774" t="s">
        <v>11067</v>
      </c>
      <c r="C11326" s="774" t="s">
        <v>7728</v>
      </c>
      <c r="D11326" s="774" t="s">
        <v>7737</v>
      </c>
      <c r="E11326" s="718">
        <v>2547.63</v>
      </c>
    </row>
    <row r="11327" spans="1:5">
      <c r="A11327" s="774">
        <v>4114</v>
      </c>
      <c r="B11327" s="774" t="s">
        <v>11068</v>
      </c>
      <c r="C11327" s="774" t="s">
        <v>7728</v>
      </c>
      <c r="D11327" s="774" t="s">
        <v>7723</v>
      </c>
      <c r="E11327" s="717">
        <v>54.98</v>
      </c>
    </row>
    <row r="11328" spans="1:5">
      <c r="A11328" s="774">
        <v>36797</v>
      </c>
      <c r="B11328" s="774" t="s">
        <v>11069</v>
      </c>
      <c r="C11328" s="774" t="s">
        <v>7728</v>
      </c>
      <c r="D11328" s="774" t="s">
        <v>7723</v>
      </c>
      <c r="E11328" s="717">
        <v>48.95</v>
      </c>
    </row>
    <row r="11329" spans="1:5">
      <c r="A11329" s="774">
        <v>4107</v>
      </c>
      <c r="B11329" s="774" t="s">
        <v>11070</v>
      </c>
      <c r="C11329" s="774" t="s">
        <v>7728</v>
      </c>
      <c r="D11329" s="774" t="s">
        <v>7723</v>
      </c>
      <c r="E11329" s="717">
        <v>46.15</v>
      </c>
    </row>
    <row r="11330" spans="1:5">
      <c r="A11330" s="774">
        <v>4102</v>
      </c>
      <c r="B11330" s="774" t="s">
        <v>11071</v>
      </c>
      <c r="C11330" s="774" t="s">
        <v>7728</v>
      </c>
      <c r="D11330" s="774" t="s">
        <v>7726</v>
      </c>
      <c r="E11330" s="717">
        <v>56.34</v>
      </c>
    </row>
    <row r="11331" spans="1:5">
      <c r="A11331" s="774">
        <v>36799</v>
      </c>
      <c r="B11331" s="774" t="s">
        <v>11072</v>
      </c>
      <c r="C11331" s="774" t="s">
        <v>7728</v>
      </c>
      <c r="D11331" s="774" t="s">
        <v>7723</v>
      </c>
      <c r="E11331" s="717">
        <v>47.51</v>
      </c>
    </row>
    <row r="11332" spans="1:5">
      <c r="A11332" s="774">
        <v>2747</v>
      </c>
      <c r="B11332" s="774" t="s">
        <v>11073</v>
      </c>
      <c r="C11332" s="774" t="s">
        <v>7760</v>
      </c>
      <c r="D11332" s="774" t="s">
        <v>7737</v>
      </c>
      <c r="E11332" s="717">
        <v>20.79</v>
      </c>
    </row>
    <row r="11333" spans="1:5">
      <c r="A11333" s="774">
        <v>21138</v>
      </c>
      <c r="B11333" s="774" t="s">
        <v>11074</v>
      </c>
      <c r="C11333" s="774" t="s">
        <v>7760</v>
      </c>
      <c r="D11333" s="774" t="s">
        <v>7737</v>
      </c>
      <c r="E11333" s="717">
        <v>6.59</v>
      </c>
    </row>
    <row r="11334" spans="1:5">
      <c r="A11334" s="774">
        <v>10826</v>
      </c>
      <c r="B11334" s="774" t="s">
        <v>11075</v>
      </c>
      <c r="C11334" s="774" t="s">
        <v>7728</v>
      </c>
      <c r="D11334" s="774" t="s">
        <v>7723</v>
      </c>
      <c r="E11334" s="717">
        <v>45.68</v>
      </c>
    </row>
    <row r="11335" spans="1:5">
      <c r="A11335" s="774">
        <v>365</v>
      </c>
      <c r="B11335" s="774" t="s">
        <v>11076</v>
      </c>
      <c r="C11335" s="774" t="s">
        <v>7728</v>
      </c>
      <c r="D11335" s="774" t="s">
        <v>7723</v>
      </c>
      <c r="E11335" s="717">
        <v>28.32</v>
      </c>
    </row>
    <row r="11336" spans="1:5">
      <c r="A11336" s="774">
        <v>38639</v>
      </c>
      <c r="B11336" s="774" t="s">
        <v>11077</v>
      </c>
      <c r="C11336" s="774" t="s">
        <v>7728</v>
      </c>
      <c r="D11336" s="774" t="s">
        <v>7723</v>
      </c>
      <c r="E11336" s="717">
        <v>109.65</v>
      </c>
    </row>
    <row r="11337" spans="1:5">
      <c r="A11337" s="774">
        <v>38640</v>
      </c>
      <c r="B11337" s="774" t="s">
        <v>11078</v>
      </c>
      <c r="C11337" s="774" t="s">
        <v>7728</v>
      </c>
      <c r="D11337" s="774" t="s">
        <v>7723</v>
      </c>
      <c r="E11337" s="717">
        <v>1.64</v>
      </c>
    </row>
    <row r="11338" spans="1:5">
      <c r="A11338" s="774">
        <v>358</v>
      </c>
      <c r="B11338" s="774" t="s">
        <v>11079</v>
      </c>
      <c r="C11338" s="774" t="s">
        <v>7728</v>
      </c>
      <c r="D11338" s="774" t="s">
        <v>7723</v>
      </c>
      <c r="E11338" s="717">
        <v>33.81</v>
      </c>
    </row>
    <row r="11339" spans="1:5">
      <c r="A11339" s="774">
        <v>359</v>
      </c>
      <c r="B11339" s="774" t="s">
        <v>11080</v>
      </c>
      <c r="C11339" s="774" t="s">
        <v>7728</v>
      </c>
      <c r="D11339" s="774" t="s">
        <v>7723</v>
      </c>
      <c r="E11339" s="717">
        <v>69.44</v>
      </c>
    </row>
    <row r="11340" spans="1:5">
      <c r="A11340" s="774">
        <v>38641</v>
      </c>
      <c r="B11340" s="774" t="s">
        <v>11081</v>
      </c>
      <c r="C11340" s="774" t="s">
        <v>7728</v>
      </c>
      <c r="D11340" s="774" t="s">
        <v>7723</v>
      </c>
      <c r="E11340" s="717">
        <v>68.53</v>
      </c>
    </row>
    <row r="11341" spans="1:5">
      <c r="A11341" s="774">
        <v>360</v>
      </c>
      <c r="B11341" s="774" t="s">
        <v>11082</v>
      </c>
      <c r="C11341" s="774" t="s">
        <v>7728</v>
      </c>
      <c r="D11341" s="774" t="s">
        <v>7726</v>
      </c>
      <c r="E11341" s="717">
        <v>1.59</v>
      </c>
    </row>
    <row r="11342" spans="1:5">
      <c r="A11342" s="774">
        <v>4127</v>
      </c>
      <c r="B11342" s="774" t="s">
        <v>11083</v>
      </c>
      <c r="C11342" s="774" t="s">
        <v>7728</v>
      </c>
      <c r="D11342" s="774" t="s">
        <v>7737</v>
      </c>
      <c r="E11342" s="717">
        <v>202.04</v>
      </c>
    </row>
    <row r="11343" spans="1:5">
      <c r="A11343" s="774">
        <v>4154</v>
      </c>
      <c r="B11343" s="774" t="s">
        <v>11084</v>
      </c>
      <c r="C11343" s="774" t="s">
        <v>7728</v>
      </c>
      <c r="D11343" s="774" t="s">
        <v>7737</v>
      </c>
      <c r="E11343" s="717">
        <v>246.85</v>
      </c>
    </row>
    <row r="11344" spans="1:5">
      <c r="A11344" s="774">
        <v>4168</v>
      </c>
      <c r="B11344" s="774" t="s">
        <v>11085</v>
      </c>
      <c r="C11344" s="774" t="s">
        <v>7728</v>
      </c>
      <c r="D11344" s="774" t="s">
        <v>7737</v>
      </c>
      <c r="E11344" s="717">
        <v>260.7</v>
      </c>
    </row>
    <row r="11345" spans="1:5">
      <c r="A11345" s="774">
        <v>4161</v>
      </c>
      <c r="B11345" s="774" t="s">
        <v>11086</v>
      </c>
      <c r="C11345" s="774" t="s">
        <v>7728</v>
      </c>
      <c r="D11345" s="774" t="s">
        <v>7737</v>
      </c>
      <c r="E11345" s="717">
        <v>250.92</v>
      </c>
    </row>
    <row r="11346" spans="1:5">
      <c r="A11346" s="774">
        <v>42430</v>
      </c>
      <c r="B11346" s="774" t="s">
        <v>11087</v>
      </c>
      <c r="C11346" s="774" t="s">
        <v>7728</v>
      </c>
      <c r="D11346" s="774" t="s">
        <v>7737</v>
      </c>
      <c r="E11346" s="718">
        <v>4164.82</v>
      </c>
    </row>
    <row r="11347" spans="1:5">
      <c r="A11347" s="774">
        <v>4214</v>
      </c>
      <c r="B11347" s="774" t="s">
        <v>11088</v>
      </c>
      <c r="C11347" s="774" t="s">
        <v>7728</v>
      </c>
      <c r="D11347" s="774" t="s">
        <v>7723</v>
      </c>
      <c r="E11347" s="717">
        <v>9.66</v>
      </c>
    </row>
    <row r="11348" spans="1:5">
      <c r="A11348" s="774">
        <v>4215</v>
      </c>
      <c r="B11348" s="774" t="s">
        <v>11089</v>
      </c>
      <c r="C11348" s="774" t="s">
        <v>7728</v>
      </c>
      <c r="D11348" s="774" t="s">
        <v>7723</v>
      </c>
      <c r="E11348" s="717">
        <v>6.35</v>
      </c>
    </row>
    <row r="11349" spans="1:5">
      <c r="A11349" s="774">
        <v>4210</v>
      </c>
      <c r="B11349" s="774" t="s">
        <v>11090</v>
      </c>
      <c r="C11349" s="774" t="s">
        <v>7728</v>
      </c>
      <c r="D11349" s="774" t="s">
        <v>7723</v>
      </c>
      <c r="E11349" s="717">
        <v>1.07</v>
      </c>
    </row>
    <row r="11350" spans="1:5">
      <c r="A11350" s="774">
        <v>4212</v>
      </c>
      <c r="B11350" s="774" t="s">
        <v>11091</v>
      </c>
      <c r="C11350" s="774" t="s">
        <v>7728</v>
      </c>
      <c r="D11350" s="774" t="s">
        <v>7723</v>
      </c>
      <c r="E11350" s="717">
        <v>3.07</v>
      </c>
    </row>
    <row r="11351" spans="1:5">
      <c r="A11351" s="774">
        <v>4213</v>
      </c>
      <c r="B11351" s="774" t="s">
        <v>11092</v>
      </c>
      <c r="C11351" s="774" t="s">
        <v>7728</v>
      </c>
      <c r="D11351" s="774" t="s">
        <v>7723</v>
      </c>
      <c r="E11351" s="717">
        <v>13.72</v>
      </c>
    </row>
    <row r="11352" spans="1:5">
      <c r="A11352" s="774">
        <v>4211</v>
      </c>
      <c r="B11352" s="774" t="s">
        <v>11093</v>
      </c>
      <c r="C11352" s="774" t="s">
        <v>7728</v>
      </c>
      <c r="D11352" s="774" t="s">
        <v>7723</v>
      </c>
      <c r="E11352" s="717">
        <v>1.53</v>
      </c>
    </row>
    <row r="11353" spans="1:5">
      <c r="A11353" s="774">
        <v>4209</v>
      </c>
      <c r="B11353" s="774" t="s">
        <v>11094</v>
      </c>
      <c r="C11353" s="774" t="s">
        <v>7728</v>
      </c>
      <c r="D11353" s="774" t="s">
        <v>7723</v>
      </c>
      <c r="E11353" s="717">
        <v>12.65</v>
      </c>
    </row>
    <row r="11354" spans="1:5">
      <c r="A11354" s="774">
        <v>4180</v>
      </c>
      <c r="B11354" s="774" t="s">
        <v>11095</v>
      </c>
      <c r="C11354" s="774" t="s">
        <v>7728</v>
      </c>
      <c r="D11354" s="774" t="s">
        <v>7723</v>
      </c>
      <c r="E11354" s="717">
        <v>9.52</v>
      </c>
    </row>
    <row r="11355" spans="1:5">
      <c r="A11355" s="774">
        <v>4177</v>
      </c>
      <c r="B11355" s="774" t="s">
        <v>11096</v>
      </c>
      <c r="C11355" s="774" t="s">
        <v>7728</v>
      </c>
      <c r="D11355" s="774" t="s">
        <v>7723</v>
      </c>
      <c r="E11355" s="717">
        <v>3.16</v>
      </c>
    </row>
    <row r="11356" spans="1:5">
      <c r="A11356" s="774">
        <v>4179</v>
      </c>
      <c r="B11356" s="774" t="s">
        <v>11097</v>
      </c>
      <c r="C11356" s="774" t="s">
        <v>7728</v>
      </c>
      <c r="D11356" s="774" t="s">
        <v>7723</v>
      </c>
      <c r="E11356" s="717">
        <v>6.46</v>
      </c>
    </row>
    <row r="11357" spans="1:5">
      <c r="A11357" s="774">
        <v>4208</v>
      </c>
      <c r="B11357" s="774" t="s">
        <v>11098</v>
      </c>
      <c r="C11357" s="774" t="s">
        <v>7728</v>
      </c>
      <c r="D11357" s="774" t="s">
        <v>7723</v>
      </c>
      <c r="E11357" s="717">
        <v>30.11</v>
      </c>
    </row>
    <row r="11358" spans="1:5">
      <c r="A11358" s="774">
        <v>4181</v>
      </c>
      <c r="B11358" s="774" t="s">
        <v>11099</v>
      </c>
      <c r="C11358" s="774" t="s">
        <v>7728</v>
      </c>
      <c r="D11358" s="774" t="s">
        <v>7723</v>
      </c>
      <c r="E11358" s="717">
        <v>19.670000000000002</v>
      </c>
    </row>
    <row r="11359" spans="1:5">
      <c r="A11359" s="774">
        <v>4178</v>
      </c>
      <c r="B11359" s="774" t="s">
        <v>11100</v>
      </c>
      <c r="C11359" s="774" t="s">
        <v>7728</v>
      </c>
      <c r="D11359" s="774" t="s">
        <v>7723</v>
      </c>
      <c r="E11359" s="717">
        <v>4.38</v>
      </c>
    </row>
    <row r="11360" spans="1:5">
      <c r="A11360" s="774">
        <v>4182</v>
      </c>
      <c r="B11360" s="774" t="s">
        <v>11101</v>
      </c>
      <c r="C11360" s="774" t="s">
        <v>7728</v>
      </c>
      <c r="D11360" s="774" t="s">
        <v>7723</v>
      </c>
      <c r="E11360" s="717">
        <v>48.98</v>
      </c>
    </row>
    <row r="11361" spans="1:5">
      <c r="A11361" s="774">
        <v>4183</v>
      </c>
      <c r="B11361" s="774" t="s">
        <v>11102</v>
      </c>
      <c r="C11361" s="774" t="s">
        <v>7728</v>
      </c>
      <c r="D11361" s="774" t="s">
        <v>7723</v>
      </c>
      <c r="E11361" s="717">
        <v>78.86</v>
      </c>
    </row>
    <row r="11362" spans="1:5">
      <c r="A11362" s="774">
        <v>4184</v>
      </c>
      <c r="B11362" s="774" t="s">
        <v>11103</v>
      </c>
      <c r="C11362" s="774" t="s">
        <v>7728</v>
      </c>
      <c r="D11362" s="774" t="s">
        <v>7723</v>
      </c>
      <c r="E11362" s="717">
        <v>174.07</v>
      </c>
    </row>
    <row r="11363" spans="1:5">
      <c r="A11363" s="774">
        <v>4185</v>
      </c>
      <c r="B11363" s="774" t="s">
        <v>11104</v>
      </c>
      <c r="C11363" s="774" t="s">
        <v>7728</v>
      </c>
      <c r="D11363" s="774" t="s">
        <v>7723</v>
      </c>
      <c r="E11363" s="717">
        <v>289.23</v>
      </c>
    </row>
    <row r="11364" spans="1:5">
      <c r="A11364" s="774">
        <v>4205</v>
      </c>
      <c r="B11364" s="774" t="s">
        <v>11105</v>
      </c>
      <c r="C11364" s="774" t="s">
        <v>7728</v>
      </c>
      <c r="D11364" s="774" t="s">
        <v>7723</v>
      </c>
      <c r="E11364" s="717">
        <v>16.7</v>
      </c>
    </row>
    <row r="11365" spans="1:5">
      <c r="A11365" s="774">
        <v>4192</v>
      </c>
      <c r="B11365" s="774" t="s">
        <v>11106</v>
      </c>
      <c r="C11365" s="774" t="s">
        <v>7728</v>
      </c>
      <c r="D11365" s="774" t="s">
        <v>7723</v>
      </c>
      <c r="E11365" s="717">
        <v>16.7</v>
      </c>
    </row>
    <row r="11366" spans="1:5">
      <c r="A11366" s="774">
        <v>4191</v>
      </c>
      <c r="B11366" s="774" t="s">
        <v>11107</v>
      </c>
      <c r="C11366" s="774" t="s">
        <v>7728</v>
      </c>
      <c r="D11366" s="774" t="s">
        <v>7723</v>
      </c>
      <c r="E11366" s="717">
        <v>16.7</v>
      </c>
    </row>
    <row r="11367" spans="1:5">
      <c r="A11367" s="774">
        <v>4207</v>
      </c>
      <c r="B11367" s="774" t="s">
        <v>11108</v>
      </c>
      <c r="C11367" s="774" t="s">
        <v>7728</v>
      </c>
      <c r="D11367" s="774" t="s">
        <v>7723</v>
      </c>
      <c r="E11367" s="717">
        <v>13.44</v>
      </c>
    </row>
    <row r="11368" spans="1:5">
      <c r="A11368" s="774">
        <v>4206</v>
      </c>
      <c r="B11368" s="774" t="s">
        <v>11109</v>
      </c>
      <c r="C11368" s="774" t="s">
        <v>7728</v>
      </c>
      <c r="D11368" s="774" t="s">
        <v>7723</v>
      </c>
      <c r="E11368" s="717">
        <v>13.05</v>
      </c>
    </row>
    <row r="11369" spans="1:5">
      <c r="A11369" s="774">
        <v>4190</v>
      </c>
      <c r="B11369" s="774" t="s">
        <v>11110</v>
      </c>
      <c r="C11369" s="774" t="s">
        <v>7728</v>
      </c>
      <c r="D11369" s="774" t="s">
        <v>7723</v>
      </c>
      <c r="E11369" s="717">
        <v>13.05</v>
      </c>
    </row>
    <row r="11370" spans="1:5">
      <c r="A11370" s="774">
        <v>4186</v>
      </c>
      <c r="B11370" s="774" t="s">
        <v>11111</v>
      </c>
      <c r="C11370" s="774" t="s">
        <v>7728</v>
      </c>
      <c r="D11370" s="774" t="s">
        <v>7723</v>
      </c>
      <c r="E11370" s="717">
        <v>3.86</v>
      </c>
    </row>
    <row r="11371" spans="1:5">
      <c r="A11371" s="774">
        <v>4188</v>
      </c>
      <c r="B11371" s="774" t="s">
        <v>11112</v>
      </c>
      <c r="C11371" s="774" t="s">
        <v>7728</v>
      </c>
      <c r="D11371" s="774" t="s">
        <v>7723</v>
      </c>
      <c r="E11371" s="717">
        <v>7.87</v>
      </c>
    </row>
    <row r="11372" spans="1:5">
      <c r="A11372" s="774">
        <v>4189</v>
      </c>
      <c r="B11372" s="774" t="s">
        <v>11113</v>
      </c>
      <c r="C11372" s="774" t="s">
        <v>7728</v>
      </c>
      <c r="D11372" s="774" t="s">
        <v>7723</v>
      </c>
      <c r="E11372" s="717">
        <v>7.87</v>
      </c>
    </row>
    <row r="11373" spans="1:5">
      <c r="A11373" s="774">
        <v>4197</v>
      </c>
      <c r="B11373" s="774" t="s">
        <v>11114</v>
      </c>
      <c r="C11373" s="774" t="s">
        <v>7728</v>
      </c>
      <c r="D11373" s="774" t="s">
        <v>7723</v>
      </c>
      <c r="E11373" s="717">
        <v>41.7</v>
      </c>
    </row>
    <row r="11374" spans="1:5">
      <c r="A11374" s="774">
        <v>4194</v>
      </c>
      <c r="B11374" s="774" t="s">
        <v>11115</v>
      </c>
      <c r="C11374" s="774" t="s">
        <v>7728</v>
      </c>
      <c r="D11374" s="774" t="s">
        <v>7723</v>
      </c>
      <c r="E11374" s="717">
        <v>25.2</v>
      </c>
    </row>
    <row r="11375" spans="1:5">
      <c r="A11375" s="774">
        <v>4193</v>
      </c>
      <c r="B11375" s="774" t="s">
        <v>11116</v>
      </c>
      <c r="C11375" s="774" t="s">
        <v>7728</v>
      </c>
      <c r="D11375" s="774" t="s">
        <v>7723</v>
      </c>
      <c r="E11375" s="717">
        <v>25.2</v>
      </c>
    </row>
    <row r="11376" spans="1:5">
      <c r="A11376" s="774">
        <v>4204</v>
      </c>
      <c r="B11376" s="774" t="s">
        <v>11117</v>
      </c>
      <c r="C11376" s="774" t="s">
        <v>7728</v>
      </c>
      <c r="D11376" s="774" t="s">
        <v>7723</v>
      </c>
      <c r="E11376" s="717">
        <v>25.2</v>
      </c>
    </row>
    <row r="11377" spans="1:5">
      <c r="A11377" s="774">
        <v>4187</v>
      </c>
      <c r="B11377" s="774" t="s">
        <v>11118</v>
      </c>
      <c r="C11377" s="774" t="s">
        <v>7728</v>
      </c>
      <c r="D11377" s="774" t="s">
        <v>7723</v>
      </c>
      <c r="E11377" s="717">
        <v>5.0199999999999996</v>
      </c>
    </row>
    <row r="11378" spans="1:5">
      <c r="A11378" s="774">
        <v>4202</v>
      </c>
      <c r="B11378" s="774" t="s">
        <v>11119</v>
      </c>
      <c r="C11378" s="774" t="s">
        <v>7728</v>
      </c>
      <c r="D11378" s="774" t="s">
        <v>7723</v>
      </c>
      <c r="E11378" s="717">
        <v>76.17</v>
      </c>
    </row>
    <row r="11379" spans="1:5">
      <c r="A11379" s="774">
        <v>4203</v>
      </c>
      <c r="B11379" s="774" t="s">
        <v>11120</v>
      </c>
      <c r="C11379" s="774" t="s">
        <v>7728</v>
      </c>
      <c r="D11379" s="774" t="s">
        <v>7723</v>
      </c>
      <c r="E11379" s="717">
        <v>67.27</v>
      </c>
    </row>
    <row r="11380" spans="1:5">
      <c r="A11380" s="774">
        <v>40368</v>
      </c>
      <c r="B11380" s="774" t="s">
        <v>11121</v>
      </c>
      <c r="C11380" s="774" t="s">
        <v>7728</v>
      </c>
      <c r="D11380" s="774" t="s">
        <v>7737</v>
      </c>
      <c r="E11380" s="717">
        <v>32.450000000000003</v>
      </c>
    </row>
    <row r="11381" spans="1:5">
      <c r="A11381" s="774">
        <v>40365</v>
      </c>
      <c r="B11381" s="774" t="s">
        <v>11122</v>
      </c>
      <c r="C11381" s="774" t="s">
        <v>7728</v>
      </c>
      <c r="D11381" s="774" t="s">
        <v>7737</v>
      </c>
      <c r="E11381" s="717">
        <v>21.89</v>
      </c>
    </row>
    <row r="11382" spans="1:5">
      <c r="A11382" s="774">
        <v>40356</v>
      </c>
      <c r="B11382" s="774" t="s">
        <v>11123</v>
      </c>
      <c r="C11382" s="774" t="s">
        <v>7728</v>
      </c>
      <c r="D11382" s="774" t="s">
        <v>7737</v>
      </c>
      <c r="E11382" s="717">
        <v>7.48</v>
      </c>
    </row>
    <row r="11383" spans="1:5">
      <c r="A11383" s="774">
        <v>40362</v>
      </c>
      <c r="B11383" s="774" t="s">
        <v>11124</v>
      </c>
      <c r="C11383" s="774" t="s">
        <v>7728</v>
      </c>
      <c r="D11383" s="774" t="s">
        <v>7737</v>
      </c>
      <c r="E11383" s="717">
        <v>14.5</v>
      </c>
    </row>
    <row r="11384" spans="1:5">
      <c r="A11384" s="774">
        <v>40374</v>
      </c>
      <c r="B11384" s="774" t="s">
        <v>11125</v>
      </c>
      <c r="C11384" s="774" t="s">
        <v>7728</v>
      </c>
      <c r="D11384" s="774" t="s">
        <v>7737</v>
      </c>
      <c r="E11384" s="717">
        <v>84.81</v>
      </c>
    </row>
    <row r="11385" spans="1:5">
      <c r="A11385" s="774">
        <v>40371</v>
      </c>
      <c r="B11385" s="774" t="s">
        <v>11126</v>
      </c>
      <c r="C11385" s="774" t="s">
        <v>7728</v>
      </c>
      <c r="D11385" s="774" t="s">
        <v>7737</v>
      </c>
      <c r="E11385" s="717">
        <v>53.39</v>
      </c>
    </row>
    <row r="11386" spans="1:5">
      <c r="A11386" s="774">
        <v>40359</v>
      </c>
      <c r="B11386" s="774" t="s">
        <v>11127</v>
      </c>
      <c r="C11386" s="774" t="s">
        <v>7728</v>
      </c>
      <c r="D11386" s="774" t="s">
        <v>7737</v>
      </c>
      <c r="E11386" s="717">
        <v>9.66</v>
      </c>
    </row>
    <row r="11387" spans="1:5">
      <c r="A11387" s="774">
        <v>7595</v>
      </c>
      <c r="B11387" s="774" t="s">
        <v>11128</v>
      </c>
      <c r="C11387" s="774" t="s">
        <v>615</v>
      </c>
      <c r="D11387" s="774" t="s">
        <v>7723</v>
      </c>
      <c r="E11387" s="717">
        <v>7.46</v>
      </c>
    </row>
    <row r="11388" spans="1:5">
      <c r="A11388" s="774">
        <v>41094</v>
      </c>
      <c r="B11388" s="774" t="s">
        <v>11129</v>
      </c>
      <c r="C11388" s="774" t="s">
        <v>7941</v>
      </c>
      <c r="D11388" s="774" t="s">
        <v>7723</v>
      </c>
      <c r="E11388" s="718">
        <v>1332.22</v>
      </c>
    </row>
    <row r="11389" spans="1:5">
      <c r="A11389" s="774">
        <v>39609</v>
      </c>
      <c r="B11389" s="774" t="s">
        <v>11130</v>
      </c>
      <c r="C11389" s="774" t="s">
        <v>7728</v>
      </c>
      <c r="D11389" s="774" t="s">
        <v>7723</v>
      </c>
      <c r="E11389" s="718">
        <v>68168.38</v>
      </c>
    </row>
    <row r="11390" spans="1:5">
      <c r="A11390" s="774">
        <v>39610</v>
      </c>
      <c r="B11390" s="774" t="s">
        <v>11131</v>
      </c>
      <c r="C11390" s="774" t="s">
        <v>7728</v>
      </c>
      <c r="D11390" s="774" t="s">
        <v>7723</v>
      </c>
      <c r="E11390" s="718">
        <v>99504.57</v>
      </c>
    </row>
    <row r="11391" spans="1:5">
      <c r="A11391" s="774">
        <v>39611</v>
      </c>
      <c r="B11391" s="774" t="s">
        <v>11132</v>
      </c>
      <c r="C11391" s="774" t="s">
        <v>7728</v>
      </c>
      <c r="D11391" s="774" t="s">
        <v>7723</v>
      </c>
      <c r="E11391" s="718">
        <v>120416.82</v>
      </c>
    </row>
    <row r="11392" spans="1:5">
      <c r="A11392" s="774">
        <v>39612</v>
      </c>
      <c r="B11392" s="774" t="s">
        <v>11133</v>
      </c>
      <c r="C11392" s="774" t="s">
        <v>7728</v>
      </c>
      <c r="D11392" s="774" t="s">
        <v>7723</v>
      </c>
      <c r="E11392" s="718">
        <v>188635.66</v>
      </c>
    </row>
    <row r="11393" spans="1:5">
      <c r="A11393" s="774">
        <v>39608</v>
      </c>
      <c r="B11393" s="774" t="s">
        <v>11134</v>
      </c>
      <c r="C11393" s="774" t="s">
        <v>7728</v>
      </c>
      <c r="D11393" s="774" t="s">
        <v>7723</v>
      </c>
      <c r="E11393" s="718">
        <v>54506.720000000001</v>
      </c>
    </row>
    <row r="11394" spans="1:5">
      <c r="A11394" s="774">
        <v>38175</v>
      </c>
      <c r="B11394" s="774" t="s">
        <v>11135</v>
      </c>
      <c r="C11394" s="774" t="s">
        <v>7728</v>
      </c>
      <c r="D11394" s="774" t="s">
        <v>7723</v>
      </c>
      <c r="E11394" s="717">
        <v>3.6</v>
      </c>
    </row>
    <row r="11395" spans="1:5">
      <c r="A11395" s="774">
        <v>38176</v>
      </c>
      <c r="B11395" s="774" t="s">
        <v>11136</v>
      </c>
      <c r="C11395" s="774" t="s">
        <v>7728</v>
      </c>
      <c r="D11395" s="774" t="s">
        <v>7723</v>
      </c>
      <c r="E11395" s="717">
        <v>10.59</v>
      </c>
    </row>
    <row r="11396" spans="1:5">
      <c r="A11396" s="774">
        <v>36152</v>
      </c>
      <c r="B11396" s="774" t="s">
        <v>11137</v>
      </c>
      <c r="C11396" s="774" t="s">
        <v>7728</v>
      </c>
      <c r="D11396" s="774" t="s">
        <v>7723</v>
      </c>
      <c r="E11396" s="717">
        <v>4.68</v>
      </c>
    </row>
    <row r="11397" spans="1:5">
      <c r="A11397" s="774">
        <v>11138</v>
      </c>
      <c r="B11397" s="774" t="s">
        <v>11138</v>
      </c>
      <c r="C11397" s="774" t="s">
        <v>7722</v>
      </c>
      <c r="D11397" s="774" t="s">
        <v>7723</v>
      </c>
      <c r="E11397" s="717">
        <v>2.44</v>
      </c>
    </row>
    <row r="11398" spans="1:5">
      <c r="A11398" s="774">
        <v>5333</v>
      </c>
      <c r="B11398" s="774" t="s">
        <v>11139</v>
      </c>
      <c r="C11398" s="774" t="s">
        <v>7722</v>
      </c>
      <c r="D11398" s="774" t="s">
        <v>7723</v>
      </c>
      <c r="E11398" s="717">
        <v>17</v>
      </c>
    </row>
    <row r="11399" spans="1:5">
      <c r="A11399" s="774">
        <v>4221</v>
      </c>
      <c r="B11399" s="774" t="s">
        <v>11140</v>
      </c>
      <c r="C11399" s="774" t="s">
        <v>7722</v>
      </c>
      <c r="D11399" s="774" t="s">
        <v>7726</v>
      </c>
      <c r="E11399" s="717">
        <v>3.79</v>
      </c>
    </row>
    <row r="11400" spans="1:5">
      <c r="A11400" s="774">
        <v>4227</v>
      </c>
      <c r="B11400" s="774" t="s">
        <v>11141</v>
      </c>
      <c r="C11400" s="774" t="s">
        <v>7722</v>
      </c>
      <c r="D11400" s="774" t="s">
        <v>7726</v>
      </c>
      <c r="E11400" s="717">
        <v>24.5</v>
      </c>
    </row>
    <row r="11401" spans="1:5">
      <c r="A11401" s="774">
        <v>38170</v>
      </c>
      <c r="B11401" s="774" t="s">
        <v>11142</v>
      </c>
      <c r="C11401" s="774" t="s">
        <v>7728</v>
      </c>
      <c r="D11401" s="774" t="s">
        <v>7723</v>
      </c>
      <c r="E11401" s="717">
        <v>15.73</v>
      </c>
    </row>
    <row r="11402" spans="1:5">
      <c r="A11402" s="774">
        <v>4252</v>
      </c>
      <c r="B11402" s="774" t="s">
        <v>11143</v>
      </c>
      <c r="C11402" s="774" t="s">
        <v>615</v>
      </c>
      <c r="D11402" s="774" t="s">
        <v>7723</v>
      </c>
      <c r="E11402" s="717">
        <v>12.4</v>
      </c>
    </row>
    <row r="11403" spans="1:5">
      <c r="A11403" s="774">
        <v>40980</v>
      </c>
      <c r="B11403" s="774" t="s">
        <v>11144</v>
      </c>
      <c r="C11403" s="774" t="s">
        <v>7941</v>
      </c>
      <c r="D11403" s="774" t="s">
        <v>7723</v>
      </c>
      <c r="E11403" s="718">
        <v>2211.89</v>
      </c>
    </row>
    <row r="11404" spans="1:5">
      <c r="A11404" s="774">
        <v>4243</v>
      </c>
      <c r="B11404" s="774" t="s">
        <v>11145</v>
      </c>
      <c r="C11404" s="774" t="s">
        <v>615</v>
      </c>
      <c r="D11404" s="774" t="s">
        <v>7723</v>
      </c>
      <c r="E11404" s="717">
        <v>10.76</v>
      </c>
    </row>
    <row r="11405" spans="1:5">
      <c r="A11405" s="774">
        <v>41031</v>
      </c>
      <c r="B11405" s="774" t="s">
        <v>11146</v>
      </c>
      <c r="C11405" s="774" t="s">
        <v>7941</v>
      </c>
      <c r="D11405" s="774" t="s">
        <v>7723</v>
      </c>
      <c r="E11405" s="718">
        <v>1920.19</v>
      </c>
    </row>
    <row r="11406" spans="1:5">
      <c r="A11406" s="774">
        <v>37666</v>
      </c>
      <c r="B11406" s="774" t="s">
        <v>11147</v>
      </c>
      <c r="C11406" s="774" t="s">
        <v>615</v>
      </c>
      <c r="D11406" s="774" t="s">
        <v>7723</v>
      </c>
      <c r="E11406" s="717">
        <v>10.39</v>
      </c>
    </row>
    <row r="11407" spans="1:5">
      <c r="A11407" s="774">
        <v>40986</v>
      </c>
      <c r="B11407" s="774" t="s">
        <v>11148</v>
      </c>
      <c r="C11407" s="774" t="s">
        <v>7941</v>
      </c>
      <c r="D11407" s="774" t="s">
        <v>7723</v>
      </c>
      <c r="E11407" s="718">
        <v>1853.06</v>
      </c>
    </row>
    <row r="11408" spans="1:5">
      <c r="A11408" s="774">
        <v>4250</v>
      </c>
      <c r="B11408" s="774" t="s">
        <v>11149</v>
      </c>
      <c r="C11408" s="774" t="s">
        <v>615</v>
      </c>
      <c r="D11408" s="774" t="s">
        <v>7723</v>
      </c>
      <c r="E11408" s="717">
        <v>11.05</v>
      </c>
    </row>
    <row r="11409" spans="1:5">
      <c r="A11409" s="774">
        <v>40978</v>
      </c>
      <c r="B11409" s="774" t="s">
        <v>11150</v>
      </c>
      <c r="C11409" s="774" t="s">
        <v>7941</v>
      </c>
      <c r="D11409" s="774" t="s">
        <v>7723</v>
      </c>
      <c r="E11409" s="718">
        <v>1969.99</v>
      </c>
    </row>
    <row r="11410" spans="1:5">
      <c r="A11410" s="774">
        <v>25960</v>
      </c>
      <c r="B11410" s="774" t="s">
        <v>11151</v>
      </c>
      <c r="C11410" s="774" t="s">
        <v>615</v>
      </c>
      <c r="D11410" s="774" t="s">
        <v>7723</v>
      </c>
      <c r="E11410" s="717">
        <v>13.26</v>
      </c>
    </row>
    <row r="11411" spans="1:5">
      <c r="A11411" s="774">
        <v>41043</v>
      </c>
      <c r="B11411" s="774" t="s">
        <v>11152</v>
      </c>
      <c r="C11411" s="774" t="s">
        <v>7941</v>
      </c>
      <c r="D11411" s="774" t="s">
        <v>7723</v>
      </c>
      <c r="E11411" s="718">
        <v>2363.3200000000002</v>
      </c>
    </row>
    <row r="11412" spans="1:5">
      <c r="A11412" s="774">
        <v>4234</v>
      </c>
      <c r="B11412" s="774" t="s">
        <v>11153</v>
      </c>
      <c r="C11412" s="774" t="s">
        <v>615</v>
      </c>
      <c r="D11412" s="774" t="s">
        <v>7726</v>
      </c>
      <c r="E11412" s="717">
        <v>14.53</v>
      </c>
    </row>
    <row r="11413" spans="1:5">
      <c r="A11413" s="774">
        <v>40987</v>
      </c>
      <c r="B11413" s="774" t="s">
        <v>11154</v>
      </c>
      <c r="C11413" s="774" t="s">
        <v>7941</v>
      </c>
      <c r="D11413" s="774" t="s">
        <v>7723</v>
      </c>
      <c r="E11413" s="718">
        <v>2588.92</v>
      </c>
    </row>
    <row r="11414" spans="1:5">
      <c r="A11414" s="774">
        <v>4253</v>
      </c>
      <c r="B11414" s="774" t="s">
        <v>11155</v>
      </c>
      <c r="C11414" s="774" t="s">
        <v>615</v>
      </c>
      <c r="D11414" s="774" t="s">
        <v>7723</v>
      </c>
      <c r="E11414" s="717">
        <v>11.02</v>
      </c>
    </row>
    <row r="11415" spans="1:5">
      <c r="A11415" s="774">
        <v>40981</v>
      </c>
      <c r="B11415" s="774" t="s">
        <v>11156</v>
      </c>
      <c r="C11415" s="774" t="s">
        <v>7941</v>
      </c>
      <c r="D11415" s="774" t="s">
        <v>7723</v>
      </c>
      <c r="E11415" s="718">
        <v>1964.99</v>
      </c>
    </row>
    <row r="11416" spans="1:5">
      <c r="A11416" s="774">
        <v>4254</v>
      </c>
      <c r="B11416" s="774" t="s">
        <v>11157</v>
      </c>
      <c r="C11416" s="774" t="s">
        <v>615</v>
      </c>
      <c r="D11416" s="774" t="s">
        <v>7723</v>
      </c>
      <c r="E11416" s="717">
        <v>11.02</v>
      </c>
    </row>
    <row r="11417" spans="1:5">
      <c r="A11417" s="774">
        <v>41036</v>
      </c>
      <c r="B11417" s="774" t="s">
        <v>11158</v>
      </c>
      <c r="C11417" s="774" t="s">
        <v>7941</v>
      </c>
      <c r="D11417" s="774" t="s">
        <v>7723</v>
      </c>
      <c r="E11417" s="718">
        <v>1964.99</v>
      </c>
    </row>
    <row r="11418" spans="1:5">
      <c r="A11418" s="774">
        <v>4251</v>
      </c>
      <c r="B11418" s="774" t="s">
        <v>11159</v>
      </c>
      <c r="C11418" s="774" t="s">
        <v>615</v>
      </c>
      <c r="D11418" s="774" t="s">
        <v>7723</v>
      </c>
      <c r="E11418" s="717">
        <v>13</v>
      </c>
    </row>
    <row r="11419" spans="1:5">
      <c r="A11419" s="774">
        <v>40979</v>
      </c>
      <c r="B11419" s="774" t="s">
        <v>11160</v>
      </c>
      <c r="C11419" s="774" t="s">
        <v>7941</v>
      </c>
      <c r="D11419" s="774" t="s">
        <v>7723</v>
      </c>
      <c r="E11419" s="718">
        <v>2317.66</v>
      </c>
    </row>
    <row r="11420" spans="1:5">
      <c r="A11420" s="774">
        <v>4230</v>
      </c>
      <c r="B11420" s="774" t="s">
        <v>11161</v>
      </c>
      <c r="C11420" s="774" t="s">
        <v>615</v>
      </c>
      <c r="D11420" s="774" t="s">
        <v>7723</v>
      </c>
      <c r="E11420" s="717">
        <v>11.03</v>
      </c>
    </row>
    <row r="11421" spans="1:5">
      <c r="A11421" s="774">
        <v>40998</v>
      </c>
      <c r="B11421" s="774" t="s">
        <v>11162</v>
      </c>
      <c r="C11421" s="774" t="s">
        <v>7941</v>
      </c>
      <c r="D11421" s="774" t="s">
        <v>7723</v>
      </c>
      <c r="E11421" s="718">
        <v>1968.86</v>
      </c>
    </row>
    <row r="11422" spans="1:5">
      <c r="A11422" s="774">
        <v>4257</v>
      </c>
      <c r="B11422" s="774" t="s">
        <v>11163</v>
      </c>
      <c r="C11422" s="774" t="s">
        <v>615</v>
      </c>
      <c r="D11422" s="774" t="s">
        <v>7723</v>
      </c>
      <c r="E11422" s="717">
        <v>11.35</v>
      </c>
    </row>
    <row r="11423" spans="1:5">
      <c r="A11423" s="774">
        <v>40982</v>
      </c>
      <c r="B11423" s="774" t="s">
        <v>11164</v>
      </c>
      <c r="C11423" s="774" t="s">
        <v>7941</v>
      </c>
      <c r="D11423" s="774" t="s">
        <v>7723</v>
      </c>
      <c r="E11423" s="718">
        <v>2022.54</v>
      </c>
    </row>
    <row r="11424" spans="1:5">
      <c r="A11424" s="774">
        <v>4240</v>
      </c>
      <c r="B11424" s="774" t="s">
        <v>11165</v>
      </c>
      <c r="C11424" s="774" t="s">
        <v>615</v>
      </c>
      <c r="D11424" s="774" t="s">
        <v>7723</v>
      </c>
      <c r="E11424" s="717">
        <v>13.48</v>
      </c>
    </row>
    <row r="11425" spans="1:5">
      <c r="A11425" s="774">
        <v>41026</v>
      </c>
      <c r="B11425" s="774" t="s">
        <v>11166</v>
      </c>
      <c r="C11425" s="774" t="s">
        <v>7941</v>
      </c>
      <c r="D11425" s="774" t="s">
        <v>7723</v>
      </c>
      <c r="E11425" s="718">
        <v>2403.6</v>
      </c>
    </row>
    <row r="11426" spans="1:5">
      <c r="A11426" s="774">
        <v>4239</v>
      </c>
      <c r="B11426" s="774" t="s">
        <v>11167</v>
      </c>
      <c r="C11426" s="774" t="s">
        <v>615</v>
      </c>
      <c r="D11426" s="774" t="s">
        <v>7723</v>
      </c>
      <c r="E11426" s="717">
        <v>16.54</v>
      </c>
    </row>
    <row r="11427" spans="1:5">
      <c r="A11427" s="774">
        <v>41024</v>
      </c>
      <c r="B11427" s="774" t="s">
        <v>11168</v>
      </c>
      <c r="C11427" s="774" t="s">
        <v>7941</v>
      </c>
      <c r="D11427" s="774" t="s">
        <v>7723</v>
      </c>
      <c r="E11427" s="718">
        <v>2948.78</v>
      </c>
    </row>
    <row r="11428" spans="1:5">
      <c r="A11428" s="774">
        <v>4248</v>
      </c>
      <c r="B11428" s="774" t="s">
        <v>11169</v>
      </c>
      <c r="C11428" s="774" t="s">
        <v>615</v>
      </c>
      <c r="D11428" s="774" t="s">
        <v>7723</v>
      </c>
      <c r="E11428" s="717">
        <v>12.6</v>
      </c>
    </row>
    <row r="11429" spans="1:5">
      <c r="A11429" s="774">
        <v>41033</v>
      </c>
      <c r="B11429" s="774" t="s">
        <v>11170</v>
      </c>
      <c r="C11429" s="774" t="s">
        <v>7941</v>
      </c>
      <c r="D11429" s="774" t="s">
        <v>7723</v>
      </c>
      <c r="E11429" s="718">
        <v>2247.92</v>
      </c>
    </row>
    <row r="11430" spans="1:5">
      <c r="A11430" s="774">
        <v>25959</v>
      </c>
      <c r="B11430" s="774" t="s">
        <v>11171</v>
      </c>
      <c r="C11430" s="774" t="s">
        <v>615</v>
      </c>
      <c r="D11430" s="774" t="s">
        <v>7723</v>
      </c>
      <c r="E11430" s="717">
        <v>13.92</v>
      </c>
    </row>
    <row r="11431" spans="1:5">
      <c r="A11431" s="774">
        <v>41040</v>
      </c>
      <c r="B11431" s="774" t="s">
        <v>11172</v>
      </c>
      <c r="C11431" s="774" t="s">
        <v>7941</v>
      </c>
      <c r="D11431" s="774" t="s">
        <v>7723</v>
      </c>
      <c r="E11431" s="718">
        <v>2481.4899999999998</v>
      </c>
    </row>
    <row r="11432" spans="1:5">
      <c r="A11432" s="774">
        <v>4238</v>
      </c>
      <c r="B11432" s="774" t="s">
        <v>11173</v>
      </c>
      <c r="C11432" s="774" t="s">
        <v>615</v>
      </c>
      <c r="D11432" s="774" t="s">
        <v>7723</v>
      </c>
      <c r="E11432" s="717">
        <v>11.11</v>
      </c>
    </row>
    <row r="11433" spans="1:5">
      <c r="A11433" s="774">
        <v>41012</v>
      </c>
      <c r="B11433" s="774" t="s">
        <v>11174</v>
      </c>
      <c r="C11433" s="774" t="s">
        <v>7941</v>
      </c>
      <c r="D11433" s="774" t="s">
        <v>7723</v>
      </c>
      <c r="E11433" s="718">
        <v>1982.07</v>
      </c>
    </row>
    <row r="11434" spans="1:5">
      <c r="A11434" s="774">
        <v>4237</v>
      </c>
      <c r="B11434" s="774" t="s">
        <v>11175</v>
      </c>
      <c r="C11434" s="774" t="s">
        <v>615</v>
      </c>
      <c r="D11434" s="774" t="s">
        <v>7723</v>
      </c>
      <c r="E11434" s="717">
        <v>11.02</v>
      </c>
    </row>
    <row r="11435" spans="1:5">
      <c r="A11435" s="774">
        <v>41002</v>
      </c>
      <c r="B11435" s="774" t="s">
        <v>11176</v>
      </c>
      <c r="C11435" s="774" t="s">
        <v>7941</v>
      </c>
      <c r="D11435" s="774" t="s">
        <v>7723</v>
      </c>
      <c r="E11435" s="718">
        <v>1964.99</v>
      </c>
    </row>
    <row r="11436" spans="1:5">
      <c r="A11436" s="774">
        <v>4233</v>
      </c>
      <c r="B11436" s="774" t="s">
        <v>11177</v>
      </c>
      <c r="C11436" s="774" t="s">
        <v>615</v>
      </c>
      <c r="D11436" s="774" t="s">
        <v>7723</v>
      </c>
      <c r="E11436" s="717">
        <v>11.95</v>
      </c>
    </row>
    <row r="11437" spans="1:5">
      <c r="A11437" s="774">
        <v>41001</v>
      </c>
      <c r="B11437" s="774" t="s">
        <v>11178</v>
      </c>
      <c r="C11437" s="774" t="s">
        <v>7941</v>
      </c>
      <c r="D11437" s="774" t="s">
        <v>7723</v>
      </c>
      <c r="E11437" s="718">
        <v>2131.02</v>
      </c>
    </row>
    <row r="11438" spans="1:5">
      <c r="A11438" s="774">
        <v>2</v>
      </c>
      <c r="B11438" s="774" t="s">
        <v>11179</v>
      </c>
      <c r="C11438" s="774" t="s">
        <v>7938</v>
      </c>
      <c r="D11438" s="774" t="s">
        <v>7723</v>
      </c>
      <c r="E11438" s="717">
        <v>12.17</v>
      </c>
    </row>
    <row r="11439" spans="1:5">
      <c r="A11439" s="774">
        <v>36517</v>
      </c>
      <c r="B11439" s="774" t="s">
        <v>11180</v>
      </c>
      <c r="C11439" s="774" t="s">
        <v>7728</v>
      </c>
      <c r="D11439" s="774" t="s">
        <v>7737</v>
      </c>
      <c r="E11439" s="718">
        <v>341843.94</v>
      </c>
    </row>
    <row r="11440" spans="1:5">
      <c r="A11440" s="774">
        <v>4262</v>
      </c>
      <c r="B11440" s="774" t="s">
        <v>11181</v>
      </c>
      <c r="C11440" s="774" t="s">
        <v>7728</v>
      </c>
      <c r="D11440" s="774" t="s">
        <v>7737</v>
      </c>
      <c r="E11440" s="718">
        <v>384959.4</v>
      </c>
    </row>
    <row r="11441" spans="1:5">
      <c r="A11441" s="774">
        <v>4263</v>
      </c>
      <c r="B11441" s="774" t="s">
        <v>11182</v>
      </c>
      <c r="C11441" s="774" t="s">
        <v>7728</v>
      </c>
      <c r="D11441" s="774" t="s">
        <v>7737</v>
      </c>
      <c r="E11441" s="718">
        <v>533810.34</v>
      </c>
    </row>
    <row r="11442" spans="1:5">
      <c r="A11442" s="774">
        <v>36518</v>
      </c>
      <c r="B11442" s="774" t="s">
        <v>11183</v>
      </c>
      <c r="C11442" s="774" t="s">
        <v>7728</v>
      </c>
      <c r="D11442" s="774" t="s">
        <v>7737</v>
      </c>
      <c r="E11442" s="718">
        <v>607722.54</v>
      </c>
    </row>
    <row r="11443" spans="1:5">
      <c r="A11443" s="774">
        <v>14221</v>
      </c>
      <c r="B11443" s="774" t="s">
        <v>11184</v>
      </c>
      <c r="C11443" s="774" t="s">
        <v>7728</v>
      </c>
      <c r="D11443" s="774" t="s">
        <v>7737</v>
      </c>
      <c r="E11443" s="718">
        <v>354675.91</v>
      </c>
    </row>
    <row r="11444" spans="1:5">
      <c r="A11444" s="774">
        <v>38402</v>
      </c>
      <c r="B11444" s="774" t="s">
        <v>11185</v>
      </c>
      <c r="C11444" s="774" t="s">
        <v>7728</v>
      </c>
      <c r="D11444" s="774" t="s">
        <v>7723</v>
      </c>
      <c r="E11444" s="717">
        <v>9.25</v>
      </c>
    </row>
    <row r="11445" spans="1:5">
      <c r="A11445" s="774">
        <v>3412</v>
      </c>
      <c r="B11445" s="774" t="s">
        <v>11186</v>
      </c>
      <c r="C11445" s="774" t="s">
        <v>7725</v>
      </c>
      <c r="D11445" s="774" t="s">
        <v>7737</v>
      </c>
      <c r="E11445" s="717">
        <v>13.77</v>
      </c>
    </row>
    <row r="11446" spans="1:5">
      <c r="A11446" s="774">
        <v>3413</v>
      </c>
      <c r="B11446" s="774" t="s">
        <v>11187</v>
      </c>
      <c r="C11446" s="774" t="s">
        <v>7725</v>
      </c>
      <c r="D11446" s="774" t="s">
        <v>7737</v>
      </c>
      <c r="E11446" s="717">
        <v>31</v>
      </c>
    </row>
    <row r="11447" spans="1:5">
      <c r="A11447" s="774">
        <v>39744</v>
      </c>
      <c r="B11447" s="774" t="s">
        <v>11188</v>
      </c>
      <c r="C11447" s="774" t="s">
        <v>7725</v>
      </c>
      <c r="D11447" s="774" t="s">
        <v>7737</v>
      </c>
      <c r="E11447" s="717">
        <v>24.07</v>
      </c>
    </row>
    <row r="11448" spans="1:5">
      <c r="A11448" s="774">
        <v>39745</v>
      </c>
      <c r="B11448" s="774" t="s">
        <v>11189</v>
      </c>
      <c r="C11448" s="774" t="s">
        <v>7725</v>
      </c>
      <c r="D11448" s="774" t="s">
        <v>7737</v>
      </c>
      <c r="E11448" s="717">
        <v>50.81</v>
      </c>
    </row>
    <row r="11449" spans="1:5">
      <c r="A11449" s="774">
        <v>39637</v>
      </c>
      <c r="B11449" s="774" t="s">
        <v>11190</v>
      </c>
      <c r="C11449" s="774" t="s">
        <v>7725</v>
      </c>
      <c r="D11449" s="774" t="s">
        <v>7723</v>
      </c>
      <c r="E11449" s="717">
        <v>80.040000000000006</v>
      </c>
    </row>
    <row r="11450" spans="1:5">
      <c r="A11450" s="774">
        <v>39638</v>
      </c>
      <c r="B11450" s="774" t="s">
        <v>11191</v>
      </c>
      <c r="C11450" s="774" t="s">
        <v>7725</v>
      </c>
      <c r="D11450" s="774" t="s">
        <v>7723</v>
      </c>
      <c r="E11450" s="717">
        <v>149.05000000000001</v>
      </c>
    </row>
    <row r="11451" spans="1:5">
      <c r="A11451" s="774">
        <v>39639</v>
      </c>
      <c r="B11451" s="774" t="s">
        <v>11192</v>
      </c>
      <c r="C11451" s="774" t="s">
        <v>7725</v>
      </c>
      <c r="D11451" s="774" t="s">
        <v>7723</v>
      </c>
      <c r="E11451" s="717">
        <v>196.51</v>
      </c>
    </row>
    <row r="11452" spans="1:5">
      <c r="A11452" s="774">
        <v>39517</v>
      </c>
      <c r="B11452" s="774" t="s">
        <v>11193</v>
      </c>
      <c r="C11452" s="774" t="s">
        <v>7725</v>
      </c>
      <c r="D11452" s="774" t="s">
        <v>7737</v>
      </c>
      <c r="E11452" s="717">
        <v>289.22000000000003</v>
      </c>
    </row>
    <row r="11453" spans="1:5">
      <c r="A11453" s="774">
        <v>39518</v>
      </c>
      <c r="B11453" s="774" t="s">
        <v>11194</v>
      </c>
      <c r="C11453" s="774" t="s">
        <v>7725</v>
      </c>
      <c r="D11453" s="774" t="s">
        <v>7737</v>
      </c>
      <c r="E11453" s="717">
        <v>342.89</v>
      </c>
    </row>
    <row r="11454" spans="1:5">
      <c r="A11454" s="774">
        <v>38366</v>
      </c>
      <c r="B11454" s="774" t="s">
        <v>11195</v>
      </c>
      <c r="C11454" s="774" t="s">
        <v>7725</v>
      </c>
      <c r="D11454" s="774" t="s">
        <v>7723</v>
      </c>
      <c r="E11454" s="717">
        <v>3.49</v>
      </c>
    </row>
    <row r="11455" spans="1:5">
      <c r="A11455" s="774">
        <v>11703</v>
      </c>
      <c r="B11455" s="774" t="s">
        <v>11196</v>
      </c>
      <c r="C11455" s="774" t="s">
        <v>7728</v>
      </c>
      <c r="D11455" s="774" t="s">
        <v>7723</v>
      </c>
      <c r="E11455" s="717">
        <v>30.67</v>
      </c>
    </row>
    <row r="11456" spans="1:5">
      <c r="A11456" s="774">
        <v>37400</v>
      </c>
      <c r="B11456" s="774" t="s">
        <v>11197</v>
      </c>
      <c r="C11456" s="774" t="s">
        <v>7728</v>
      </c>
      <c r="D11456" s="774" t="s">
        <v>7723</v>
      </c>
      <c r="E11456" s="717">
        <v>48.72</v>
      </c>
    </row>
    <row r="11457" spans="1:5">
      <c r="A11457" s="774">
        <v>25400</v>
      </c>
      <c r="B11457" s="774" t="s">
        <v>11198</v>
      </c>
      <c r="C11457" s="774" t="s">
        <v>7728</v>
      </c>
      <c r="D11457" s="774" t="s">
        <v>7723</v>
      </c>
      <c r="E11457" s="718">
        <v>1873.19</v>
      </c>
    </row>
    <row r="11458" spans="1:5">
      <c r="A11458" s="774">
        <v>4272</v>
      </c>
      <c r="B11458" s="774" t="s">
        <v>11199</v>
      </c>
      <c r="C11458" s="774" t="s">
        <v>7728</v>
      </c>
      <c r="D11458" s="774" t="s">
        <v>7723</v>
      </c>
      <c r="E11458" s="717">
        <v>100.03</v>
      </c>
    </row>
    <row r="11459" spans="1:5">
      <c r="A11459" s="774">
        <v>4276</v>
      </c>
      <c r="B11459" s="774" t="s">
        <v>11200</v>
      </c>
      <c r="C11459" s="774" t="s">
        <v>7728</v>
      </c>
      <c r="D11459" s="774" t="s">
        <v>7723</v>
      </c>
      <c r="E11459" s="717">
        <v>295.25</v>
      </c>
    </row>
    <row r="11460" spans="1:5">
      <c r="A11460" s="774">
        <v>4273</v>
      </c>
      <c r="B11460" s="774" t="s">
        <v>11201</v>
      </c>
      <c r="C11460" s="774" t="s">
        <v>7728</v>
      </c>
      <c r="D11460" s="774" t="s">
        <v>7723</v>
      </c>
      <c r="E11460" s="717">
        <v>490.46</v>
      </c>
    </row>
    <row r="11461" spans="1:5">
      <c r="A11461" s="774">
        <v>4274</v>
      </c>
      <c r="B11461" s="774" t="s">
        <v>11202</v>
      </c>
      <c r="C11461" s="774" t="s">
        <v>7728</v>
      </c>
      <c r="D11461" s="774" t="s">
        <v>7726</v>
      </c>
      <c r="E11461" s="717">
        <v>113.73</v>
      </c>
    </row>
    <row r="11462" spans="1:5">
      <c r="A11462" s="774">
        <v>39438</v>
      </c>
      <c r="B11462" s="774" t="s">
        <v>11203</v>
      </c>
      <c r="C11462" s="774" t="s">
        <v>7728</v>
      </c>
      <c r="D11462" s="774" t="s">
        <v>7723</v>
      </c>
      <c r="E11462" s="717">
        <v>0.23</v>
      </c>
    </row>
    <row r="11463" spans="1:5">
      <c r="A11463" s="774">
        <v>11963</v>
      </c>
      <c r="B11463" s="774" t="s">
        <v>11204</v>
      </c>
      <c r="C11463" s="774" t="s">
        <v>7728</v>
      </c>
      <c r="D11463" s="774" t="s">
        <v>7723</v>
      </c>
      <c r="E11463" s="717">
        <v>8.57</v>
      </c>
    </row>
    <row r="11464" spans="1:5">
      <c r="A11464" s="774">
        <v>11964</v>
      </c>
      <c r="B11464" s="774" t="s">
        <v>11205</v>
      </c>
      <c r="C11464" s="774" t="s">
        <v>7728</v>
      </c>
      <c r="D11464" s="774" t="s">
        <v>7723</v>
      </c>
      <c r="E11464" s="717">
        <v>2.16</v>
      </c>
    </row>
    <row r="11465" spans="1:5">
      <c r="A11465" s="774">
        <v>4379</v>
      </c>
      <c r="B11465" s="774" t="s">
        <v>11206</v>
      </c>
      <c r="C11465" s="774" t="s">
        <v>7728</v>
      </c>
      <c r="D11465" s="774" t="s">
        <v>7723</v>
      </c>
      <c r="E11465" s="717">
        <v>0.04</v>
      </c>
    </row>
    <row r="11466" spans="1:5">
      <c r="A11466" s="774">
        <v>4377</v>
      </c>
      <c r="B11466" s="774" t="s">
        <v>11207</v>
      </c>
      <c r="C11466" s="774" t="s">
        <v>7728</v>
      </c>
      <c r="D11466" s="774" t="s">
        <v>7723</v>
      </c>
      <c r="E11466" s="717">
        <v>0.17</v>
      </c>
    </row>
    <row r="11467" spans="1:5">
      <c r="A11467" s="774">
        <v>4356</v>
      </c>
      <c r="B11467" s="774" t="s">
        <v>11208</v>
      </c>
      <c r="C11467" s="774" t="s">
        <v>7728</v>
      </c>
      <c r="D11467" s="774" t="s">
        <v>7723</v>
      </c>
      <c r="E11467" s="717">
        <v>0.23</v>
      </c>
    </row>
    <row r="11468" spans="1:5">
      <c r="A11468" s="774">
        <v>13246</v>
      </c>
      <c r="B11468" s="774" t="s">
        <v>11209</v>
      </c>
      <c r="C11468" s="774" t="s">
        <v>7728</v>
      </c>
      <c r="D11468" s="774" t="s">
        <v>7723</v>
      </c>
      <c r="E11468" s="717">
        <v>0.4</v>
      </c>
    </row>
    <row r="11469" spans="1:5">
      <c r="A11469" s="774">
        <v>4346</v>
      </c>
      <c r="B11469" s="774" t="s">
        <v>11210</v>
      </c>
      <c r="C11469" s="774" t="s">
        <v>7728</v>
      </c>
      <c r="D11469" s="774" t="s">
        <v>7723</v>
      </c>
      <c r="E11469" s="717">
        <v>9.18</v>
      </c>
    </row>
    <row r="11470" spans="1:5">
      <c r="A11470" s="774">
        <v>11955</v>
      </c>
      <c r="B11470" s="774" t="s">
        <v>11211</v>
      </c>
      <c r="C11470" s="774" t="s">
        <v>7728</v>
      </c>
      <c r="D11470" s="774" t="s">
        <v>7723</v>
      </c>
      <c r="E11470" s="717">
        <v>4.0199999999999996</v>
      </c>
    </row>
    <row r="11471" spans="1:5">
      <c r="A11471" s="774">
        <v>11960</v>
      </c>
      <c r="B11471" s="774" t="s">
        <v>11212</v>
      </c>
      <c r="C11471" s="774" t="s">
        <v>7728</v>
      </c>
      <c r="D11471" s="774" t="s">
        <v>7723</v>
      </c>
      <c r="E11471" s="717">
        <v>0.13</v>
      </c>
    </row>
    <row r="11472" spans="1:5">
      <c r="A11472" s="774">
        <v>4333</v>
      </c>
      <c r="B11472" s="774" t="s">
        <v>11213</v>
      </c>
      <c r="C11472" s="774" t="s">
        <v>7728</v>
      </c>
      <c r="D11472" s="774" t="s">
        <v>7723</v>
      </c>
      <c r="E11472" s="717">
        <v>0.23</v>
      </c>
    </row>
    <row r="11473" spans="1:5">
      <c r="A11473" s="774">
        <v>4358</v>
      </c>
      <c r="B11473" s="774" t="s">
        <v>11214</v>
      </c>
      <c r="C11473" s="774" t="s">
        <v>7728</v>
      </c>
      <c r="D11473" s="774" t="s">
        <v>7723</v>
      </c>
      <c r="E11473" s="717">
        <v>1.84</v>
      </c>
    </row>
    <row r="11474" spans="1:5">
      <c r="A11474" s="774">
        <v>39435</v>
      </c>
      <c r="B11474" s="774" t="s">
        <v>11215</v>
      </c>
      <c r="C11474" s="774" t="s">
        <v>7728</v>
      </c>
      <c r="D11474" s="774" t="s">
        <v>7723</v>
      </c>
      <c r="E11474" s="717">
        <v>0.09</v>
      </c>
    </row>
    <row r="11475" spans="1:5">
      <c r="A11475" s="774">
        <v>39436</v>
      </c>
      <c r="B11475" s="774" t="s">
        <v>11216</v>
      </c>
      <c r="C11475" s="774" t="s">
        <v>7728</v>
      </c>
      <c r="D11475" s="774" t="s">
        <v>7723</v>
      </c>
      <c r="E11475" s="717">
        <v>0.15</v>
      </c>
    </row>
    <row r="11476" spans="1:5">
      <c r="A11476" s="774">
        <v>39437</v>
      </c>
      <c r="B11476" s="774" t="s">
        <v>11217</v>
      </c>
      <c r="C11476" s="774" t="s">
        <v>7728</v>
      </c>
      <c r="D11476" s="774" t="s">
        <v>7723</v>
      </c>
      <c r="E11476" s="717">
        <v>0.2</v>
      </c>
    </row>
    <row r="11477" spans="1:5">
      <c r="A11477" s="774">
        <v>39439</v>
      </c>
      <c r="B11477" s="774" t="s">
        <v>11218</v>
      </c>
      <c r="C11477" s="774" t="s">
        <v>7728</v>
      </c>
      <c r="D11477" s="774" t="s">
        <v>7723</v>
      </c>
      <c r="E11477" s="717">
        <v>0.14000000000000001</v>
      </c>
    </row>
    <row r="11478" spans="1:5">
      <c r="A11478" s="774">
        <v>39440</v>
      </c>
      <c r="B11478" s="774" t="s">
        <v>11219</v>
      </c>
      <c r="C11478" s="774" t="s">
        <v>7728</v>
      </c>
      <c r="D11478" s="774" t="s">
        <v>7723</v>
      </c>
      <c r="E11478" s="717">
        <v>0.18</v>
      </c>
    </row>
    <row r="11479" spans="1:5">
      <c r="A11479" s="774">
        <v>39441</v>
      </c>
      <c r="B11479" s="774" t="s">
        <v>11220</v>
      </c>
      <c r="C11479" s="774" t="s">
        <v>7728</v>
      </c>
      <c r="D11479" s="774" t="s">
        <v>7723</v>
      </c>
      <c r="E11479" s="717">
        <v>0.23</v>
      </c>
    </row>
    <row r="11480" spans="1:5">
      <c r="A11480" s="774">
        <v>39442</v>
      </c>
      <c r="B11480" s="774" t="s">
        <v>11221</v>
      </c>
      <c r="C11480" s="774" t="s">
        <v>7728</v>
      </c>
      <c r="D11480" s="774" t="s">
        <v>7723</v>
      </c>
      <c r="E11480" s="717">
        <v>0.16</v>
      </c>
    </row>
    <row r="11481" spans="1:5">
      <c r="A11481" s="774">
        <v>39443</v>
      </c>
      <c r="B11481" s="774" t="s">
        <v>11222</v>
      </c>
      <c r="C11481" s="774" t="s">
        <v>7728</v>
      </c>
      <c r="D11481" s="774" t="s">
        <v>7723</v>
      </c>
      <c r="E11481" s="717">
        <v>0.22</v>
      </c>
    </row>
    <row r="11482" spans="1:5">
      <c r="A11482" s="774">
        <v>4329</v>
      </c>
      <c r="B11482" s="774" t="s">
        <v>11223</v>
      </c>
      <c r="C11482" s="774" t="s">
        <v>7728</v>
      </c>
      <c r="D11482" s="774" t="s">
        <v>7726</v>
      </c>
      <c r="E11482" s="717">
        <v>1.96</v>
      </c>
    </row>
    <row r="11483" spans="1:5">
      <c r="A11483" s="774">
        <v>4383</v>
      </c>
      <c r="B11483" s="774" t="s">
        <v>11224</v>
      </c>
      <c r="C11483" s="774" t="s">
        <v>7728</v>
      </c>
      <c r="D11483" s="774" t="s">
        <v>7723</v>
      </c>
      <c r="E11483" s="717">
        <v>17.72</v>
      </c>
    </row>
    <row r="11484" spans="1:5">
      <c r="A11484" s="774">
        <v>4344</v>
      </c>
      <c r="B11484" s="774" t="s">
        <v>11225</v>
      </c>
      <c r="C11484" s="774" t="s">
        <v>7728</v>
      </c>
      <c r="D11484" s="774" t="s">
        <v>7723</v>
      </c>
      <c r="E11484" s="717">
        <v>18.57</v>
      </c>
    </row>
    <row r="11485" spans="1:5">
      <c r="A11485" s="774">
        <v>436</v>
      </c>
      <c r="B11485" s="774" t="s">
        <v>11226</v>
      </c>
      <c r="C11485" s="774" t="s">
        <v>7728</v>
      </c>
      <c r="D11485" s="774" t="s">
        <v>7737</v>
      </c>
      <c r="E11485" s="717">
        <v>6.24</v>
      </c>
    </row>
    <row r="11486" spans="1:5">
      <c r="A11486" s="774">
        <v>442</v>
      </c>
      <c r="B11486" s="774" t="s">
        <v>11227</v>
      </c>
      <c r="C11486" s="774" t="s">
        <v>7728</v>
      </c>
      <c r="D11486" s="774" t="s">
        <v>7737</v>
      </c>
      <c r="E11486" s="717">
        <v>3.69</v>
      </c>
    </row>
    <row r="11487" spans="1:5">
      <c r="A11487" s="774">
        <v>11953</v>
      </c>
      <c r="B11487" s="774" t="s">
        <v>11228</v>
      </c>
      <c r="C11487" s="774" t="s">
        <v>7728</v>
      </c>
      <c r="D11487" s="774" t="s">
        <v>7723</v>
      </c>
      <c r="E11487" s="717">
        <v>2.94</v>
      </c>
    </row>
    <row r="11488" spans="1:5">
      <c r="A11488" s="774">
        <v>4335</v>
      </c>
      <c r="B11488" s="774" t="s">
        <v>11229</v>
      </c>
      <c r="C11488" s="774" t="s">
        <v>7728</v>
      </c>
      <c r="D11488" s="774" t="s">
        <v>7723</v>
      </c>
      <c r="E11488" s="717">
        <v>12.47</v>
      </c>
    </row>
    <row r="11489" spans="1:5">
      <c r="A11489" s="774">
        <v>4334</v>
      </c>
      <c r="B11489" s="774" t="s">
        <v>11230</v>
      </c>
      <c r="C11489" s="774" t="s">
        <v>7728</v>
      </c>
      <c r="D11489" s="774" t="s">
        <v>7723</v>
      </c>
      <c r="E11489" s="717">
        <v>17.11</v>
      </c>
    </row>
    <row r="11490" spans="1:5">
      <c r="A11490" s="774">
        <v>4343</v>
      </c>
      <c r="B11490" s="774" t="s">
        <v>11231</v>
      </c>
      <c r="C11490" s="774" t="s">
        <v>7728</v>
      </c>
      <c r="D11490" s="774" t="s">
        <v>7723</v>
      </c>
      <c r="E11490" s="717">
        <v>4.2</v>
      </c>
    </row>
    <row r="11491" spans="1:5">
      <c r="A11491" s="774">
        <v>430</v>
      </c>
      <c r="B11491" s="774" t="s">
        <v>11232</v>
      </c>
      <c r="C11491" s="774" t="s">
        <v>7728</v>
      </c>
      <c r="D11491" s="774" t="s">
        <v>7737</v>
      </c>
      <c r="E11491" s="717">
        <v>5.58</v>
      </c>
    </row>
    <row r="11492" spans="1:5">
      <c r="A11492" s="774">
        <v>441</v>
      </c>
      <c r="B11492" s="774" t="s">
        <v>11233</v>
      </c>
      <c r="C11492" s="774" t="s">
        <v>7728</v>
      </c>
      <c r="D11492" s="774" t="s">
        <v>7737</v>
      </c>
      <c r="E11492" s="717">
        <v>6.15</v>
      </c>
    </row>
    <row r="11493" spans="1:5">
      <c r="A11493" s="774">
        <v>431</v>
      </c>
      <c r="B11493" s="774" t="s">
        <v>11234</v>
      </c>
      <c r="C11493" s="774" t="s">
        <v>7728</v>
      </c>
      <c r="D11493" s="774" t="s">
        <v>7737</v>
      </c>
      <c r="E11493" s="717">
        <v>7.42</v>
      </c>
    </row>
    <row r="11494" spans="1:5">
      <c r="A11494" s="774">
        <v>432</v>
      </c>
      <c r="B11494" s="774" t="s">
        <v>11235</v>
      </c>
      <c r="C11494" s="774" t="s">
        <v>7728</v>
      </c>
      <c r="D11494" s="774" t="s">
        <v>7737</v>
      </c>
      <c r="E11494" s="717">
        <v>8.19</v>
      </c>
    </row>
    <row r="11495" spans="1:5">
      <c r="A11495" s="774">
        <v>429</v>
      </c>
      <c r="B11495" s="774" t="s">
        <v>11236</v>
      </c>
      <c r="C11495" s="774" t="s">
        <v>7728</v>
      </c>
      <c r="D11495" s="774" t="s">
        <v>7737</v>
      </c>
      <c r="E11495" s="717">
        <v>11.04</v>
      </c>
    </row>
    <row r="11496" spans="1:5">
      <c r="A11496" s="774">
        <v>439</v>
      </c>
      <c r="B11496" s="774" t="s">
        <v>11237</v>
      </c>
      <c r="C11496" s="774" t="s">
        <v>7728</v>
      </c>
      <c r="D11496" s="774" t="s">
        <v>7737</v>
      </c>
      <c r="E11496" s="717">
        <v>9.41</v>
      </c>
    </row>
    <row r="11497" spans="1:5">
      <c r="A11497" s="774">
        <v>433</v>
      </c>
      <c r="B11497" s="774" t="s">
        <v>11238</v>
      </c>
      <c r="C11497" s="774" t="s">
        <v>7728</v>
      </c>
      <c r="D11497" s="774" t="s">
        <v>7737</v>
      </c>
      <c r="E11497" s="717">
        <v>10.98</v>
      </c>
    </row>
    <row r="11498" spans="1:5">
      <c r="A11498" s="774">
        <v>437</v>
      </c>
      <c r="B11498" s="774" t="s">
        <v>11239</v>
      </c>
      <c r="C11498" s="774" t="s">
        <v>7728</v>
      </c>
      <c r="D11498" s="774" t="s">
        <v>7737</v>
      </c>
      <c r="E11498" s="717">
        <v>14.59</v>
      </c>
    </row>
    <row r="11499" spans="1:5">
      <c r="A11499" s="774">
        <v>11790</v>
      </c>
      <c r="B11499" s="774" t="s">
        <v>11240</v>
      </c>
      <c r="C11499" s="774" t="s">
        <v>7728</v>
      </c>
      <c r="D11499" s="774" t="s">
        <v>7737</v>
      </c>
      <c r="E11499" s="717">
        <v>16.55</v>
      </c>
    </row>
    <row r="11500" spans="1:5">
      <c r="A11500" s="774">
        <v>428</v>
      </c>
      <c r="B11500" s="774" t="s">
        <v>11241</v>
      </c>
      <c r="C11500" s="774" t="s">
        <v>7728</v>
      </c>
      <c r="D11500" s="774" t="s">
        <v>7737</v>
      </c>
      <c r="E11500" s="717">
        <v>18</v>
      </c>
    </row>
    <row r="11501" spans="1:5">
      <c r="A11501" s="774">
        <v>4384</v>
      </c>
      <c r="B11501" s="774" t="s">
        <v>11242</v>
      </c>
      <c r="C11501" s="774" t="s">
        <v>7728</v>
      </c>
      <c r="D11501" s="774" t="s">
        <v>7723</v>
      </c>
      <c r="E11501" s="717">
        <v>20.36</v>
      </c>
    </row>
    <row r="11502" spans="1:5">
      <c r="A11502" s="774">
        <v>4351</v>
      </c>
      <c r="B11502" s="774" t="s">
        <v>11243</v>
      </c>
      <c r="C11502" s="774" t="s">
        <v>7728</v>
      </c>
      <c r="D11502" s="774" t="s">
        <v>7723</v>
      </c>
      <c r="E11502" s="717">
        <v>15.1</v>
      </c>
    </row>
    <row r="11503" spans="1:5">
      <c r="A11503" s="774">
        <v>11054</v>
      </c>
      <c r="B11503" s="774" t="s">
        <v>11244</v>
      </c>
      <c r="C11503" s="774" t="s">
        <v>7728</v>
      </c>
      <c r="D11503" s="774" t="s">
        <v>7723</v>
      </c>
      <c r="E11503" s="717">
        <v>0.03</v>
      </c>
    </row>
    <row r="11504" spans="1:5">
      <c r="A11504" s="774">
        <v>11055</v>
      </c>
      <c r="B11504" s="774" t="s">
        <v>11245</v>
      </c>
      <c r="C11504" s="774" t="s">
        <v>7728</v>
      </c>
      <c r="D11504" s="774" t="s">
        <v>7723</v>
      </c>
      <c r="E11504" s="717">
        <v>0.06</v>
      </c>
    </row>
    <row r="11505" spans="1:5">
      <c r="A11505" s="774">
        <v>11056</v>
      </c>
      <c r="B11505" s="774" t="s">
        <v>11246</v>
      </c>
      <c r="C11505" s="774" t="s">
        <v>7728</v>
      </c>
      <c r="D11505" s="774" t="s">
        <v>7723</v>
      </c>
      <c r="E11505" s="717">
        <v>7.0000000000000007E-2</v>
      </c>
    </row>
    <row r="11506" spans="1:5">
      <c r="A11506" s="774">
        <v>11057</v>
      </c>
      <c r="B11506" s="774" t="s">
        <v>11247</v>
      </c>
      <c r="C11506" s="774" t="s">
        <v>7728</v>
      </c>
      <c r="D11506" s="774" t="s">
        <v>7723</v>
      </c>
      <c r="E11506" s="717">
        <v>0.14000000000000001</v>
      </c>
    </row>
    <row r="11507" spans="1:5">
      <c r="A11507" s="774">
        <v>11059</v>
      </c>
      <c r="B11507" s="774" t="s">
        <v>11248</v>
      </c>
      <c r="C11507" s="774" t="s">
        <v>7728</v>
      </c>
      <c r="D11507" s="774" t="s">
        <v>7723</v>
      </c>
      <c r="E11507" s="717">
        <v>0.27</v>
      </c>
    </row>
    <row r="11508" spans="1:5">
      <c r="A11508" s="774">
        <v>11058</v>
      </c>
      <c r="B11508" s="774" t="s">
        <v>11249</v>
      </c>
      <c r="C11508" s="774" t="s">
        <v>7728</v>
      </c>
      <c r="D11508" s="774" t="s">
        <v>7723</v>
      </c>
      <c r="E11508" s="717">
        <v>0.35</v>
      </c>
    </row>
    <row r="11509" spans="1:5">
      <c r="A11509" s="774">
        <v>4380</v>
      </c>
      <c r="B11509" s="774" t="s">
        <v>11250</v>
      </c>
      <c r="C11509" s="774" t="s">
        <v>7728</v>
      </c>
      <c r="D11509" s="774" t="s">
        <v>7723</v>
      </c>
      <c r="E11509" s="717">
        <v>1.18</v>
      </c>
    </row>
    <row r="11510" spans="1:5">
      <c r="A11510" s="774">
        <v>4299</v>
      </c>
      <c r="B11510" s="774" t="s">
        <v>11251</v>
      </c>
      <c r="C11510" s="774" t="s">
        <v>7728</v>
      </c>
      <c r="D11510" s="774" t="s">
        <v>7726</v>
      </c>
      <c r="E11510" s="717">
        <v>1.1100000000000001</v>
      </c>
    </row>
    <row r="11511" spans="1:5">
      <c r="A11511" s="774">
        <v>4304</v>
      </c>
      <c r="B11511" s="774" t="s">
        <v>11252</v>
      </c>
      <c r="C11511" s="774" t="s">
        <v>7728</v>
      </c>
      <c r="D11511" s="774" t="s">
        <v>7723</v>
      </c>
      <c r="E11511" s="717">
        <v>1.51</v>
      </c>
    </row>
    <row r="11512" spans="1:5">
      <c r="A11512" s="774">
        <v>4305</v>
      </c>
      <c r="B11512" s="774" t="s">
        <v>11253</v>
      </c>
      <c r="C11512" s="774" t="s">
        <v>7728</v>
      </c>
      <c r="D11512" s="774" t="s">
        <v>7723</v>
      </c>
      <c r="E11512" s="717">
        <v>1.76</v>
      </c>
    </row>
    <row r="11513" spans="1:5">
      <c r="A11513" s="774">
        <v>4306</v>
      </c>
      <c r="B11513" s="774" t="s">
        <v>11254</v>
      </c>
      <c r="C11513" s="774" t="s">
        <v>7728</v>
      </c>
      <c r="D11513" s="774" t="s">
        <v>7723</v>
      </c>
      <c r="E11513" s="717">
        <v>2.04</v>
      </c>
    </row>
    <row r="11514" spans="1:5">
      <c r="A11514" s="774">
        <v>4308</v>
      </c>
      <c r="B11514" s="774" t="s">
        <v>11255</v>
      </c>
      <c r="C11514" s="774" t="s">
        <v>7728</v>
      </c>
      <c r="D11514" s="774" t="s">
        <v>7723</v>
      </c>
      <c r="E11514" s="717">
        <v>4.22</v>
      </c>
    </row>
    <row r="11515" spans="1:5">
      <c r="A11515" s="774">
        <v>4302</v>
      </c>
      <c r="B11515" s="774" t="s">
        <v>11256</v>
      </c>
      <c r="C11515" s="774" t="s">
        <v>7728</v>
      </c>
      <c r="D11515" s="774" t="s">
        <v>7723</v>
      </c>
      <c r="E11515" s="717">
        <v>3.17</v>
      </c>
    </row>
    <row r="11516" spans="1:5">
      <c r="A11516" s="774">
        <v>4300</v>
      </c>
      <c r="B11516" s="774" t="s">
        <v>11257</v>
      </c>
      <c r="C11516" s="774" t="s">
        <v>7728</v>
      </c>
      <c r="D11516" s="774" t="s">
        <v>7723</v>
      </c>
      <c r="E11516" s="717">
        <v>0.75</v>
      </c>
    </row>
    <row r="11517" spans="1:5">
      <c r="A11517" s="774">
        <v>4301</v>
      </c>
      <c r="B11517" s="774" t="s">
        <v>11258</v>
      </c>
      <c r="C11517" s="774" t="s">
        <v>7728</v>
      </c>
      <c r="D11517" s="774" t="s">
        <v>7723</v>
      </c>
      <c r="E11517" s="717">
        <v>0.92</v>
      </c>
    </row>
    <row r="11518" spans="1:5">
      <c r="A11518" s="774">
        <v>4320</v>
      </c>
      <c r="B11518" s="774" t="s">
        <v>11259</v>
      </c>
      <c r="C11518" s="774" t="s">
        <v>7728</v>
      </c>
      <c r="D11518" s="774" t="s">
        <v>7723</v>
      </c>
      <c r="E11518" s="717">
        <v>2.8</v>
      </c>
    </row>
    <row r="11519" spans="1:5">
      <c r="A11519" s="774">
        <v>4318</v>
      </c>
      <c r="B11519" s="774" t="s">
        <v>11260</v>
      </c>
      <c r="C11519" s="774" t="s">
        <v>7728</v>
      </c>
      <c r="D11519" s="774" t="s">
        <v>7723</v>
      </c>
      <c r="E11519" s="717">
        <v>1.36</v>
      </c>
    </row>
    <row r="11520" spans="1:5">
      <c r="A11520" s="774">
        <v>40547</v>
      </c>
      <c r="B11520" s="774" t="s">
        <v>11261</v>
      </c>
      <c r="C11520" s="774" t="s">
        <v>9996</v>
      </c>
      <c r="D11520" s="774" t="s">
        <v>7723</v>
      </c>
      <c r="E11520" s="717">
        <v>24.74</v>
      </c>
    </row>
    <row r="11521" spans="1:5">
      <c r="A11521" s="774">
        <v>11962</v>
      </c>
      <c r="B11521" s="774" t="s">
        <v>11262</v>
      </c>
      <c r="C11521" s="774" t="s">
        <v>7728</v>
      </c>
      <c r="D11521" s="774" t="s">
        <v>7723</v>
      </c>
      <c r="E11521" s="717">
        <v>0.2</v>
      </c>
    </row>
    <row r="11522" spans="1:5">
      <c r="A11522" s="774">
        <v>4332</v>
      </c>
      <c r="B11522" s="774" t="s">
        <v>11263</v>
      </c>
      <c r="C11522" s="774" t="s">
        <v>7728</v>
      </c>
      <c r="D11522" s="774" t="s">
        <v>7723</v>
      </c>
      <c r="E11522" s="717">
        <v>0.98</v>
      </c>
    </row>
    <row r="11523" spans="1:5">
      <c r="A11523" s="774">
        <v>4331</v>
      </c>
      <c r="B11523" s="774" t="s">
        <v>11264</v>
      </c>
      <c r="C11523" s="774" t="s">
        <v>7728</v>
      </c>
      <c r="D11523" s="774" t="s">
        <v>7723</v>
      </c>
      <c r="E11523" s="717">
        <v>3.71</v>
      </c>
    </row>
    <row r="11524" spans="1:5">
      <c r="A11524" s="774">
        <v>4336</v>
      </c>
      <c r="B11524" s="774" t="s">
        <v>11265</v>
      </c>
      <c r="C11524" s="774" t="s">
        <v>7728</v>
      </c>
      <c r="D11524" s="774" t="s">
        <v>7723</v>
      </c>
      <c r="E11524" s="717">
        <v>4.75</v>
      </c>
    </row>
    <row r="11525" spans="1:5">
      <c r="A11525" s="774">
        <v>13294</v>
      </c>
      <c r="B11525" s="774" t="s">
        <v>11266</v>
      </c>
      <c r="C11525" s="774" t="s">
        <v>7728</v>
      </c>
      <c r="D11525" s="774" t="s">
        <v>7723</v>
      </c>
      <c r="E11525" s="717">
        <v>1.36</v>
      </c>
    </row>
    <row r="11526" spans="1:5">
      <c r="A11526" s="774">
        <v>11948</v>
      </c>
      <c r="B11526" s="774" t="s">
        <v>11267</v>
      </c>
      <c r="C11526" s="774" t="s">
        <v>7728</v>
      </c>
      <c r="D11526" s="774" t="s">
        <v>7723</v>
      </c>
      <c r="E11526" s="717">
        <v>0.61</v>
      </c>
    </row>
    <row r="11527" spans="1:5">
      <c r="A11527" s="774">
        <v>4382</v>
      </c>
      <c r="B11527" s="774" t="s">
        <v>11268</v>
      </c>
      <c r="C11527" s="774" t="s">
        <v>7728</v>
      </c>
      <c r="D11527" s="774" t="s">
        <v>7723</v>
      </c>
      <c r="E11527" s="717">
        <v>1.02</v>
      </c>
    </row>
    <row r="11528" spans="1:5">
      <c r="A11528" s="774">
        <v>4354</v>
      </c>
      <c r="B11528" s="774" t="s">
        <v>11269</v>
      </c>
      <c r="C11528" s="774" t="s">
        <v>7728</v>
      </c>
      <c r="D11528" s="774" t="s">
        <v>7723</v>
      </c>
      <c r="E11528" s="717">
        <v>42.6</v>
      </c>
    </row>
    <row r="11529" spans="1:5">
      <c r="A11529" s="774">
        <v>40839</v>
      </c>
      <c r="B11529" s="774" t="s">
        <v>11270</v>
      </c>
      <c r="C11529" s="774" t="s">
        <v>9996</v>
      </c>
      <c r="D11529" s="774" t="s">
        <v>7723</v>
      </c>
      <c r="E11529" s="717">
        <v>102.52</v>
      </c>
    </row>
    <row r="11530" spans="1:5">
      <c r="A11530" s="774">
        <v>40552</v>
      </c>
      <c r="B11530" s="774" t="s">
        <v>11271</v>
      </c>
      <c r="C11530" s="774" t="s">
        <v>9996</v>
      </c>
      <c r="D11530" s="774" t="s">
        <v>7723</v>
      </c>
      <c r="E11530" s="717">
        <v>42.42</v>
      </c>
    </row>
    <row r="11531" spans="1:5">
      <c r="A11531" s="774">
        <v>40549</v>
      </c>
      <c r="B11531" s="774" t="s">
        <v>11272</v>
      </c>
      <c r="C11531" s="774" t="s">
        <v>9996</v>
      </c>
      <c r="D11531" s="774" t="s">
        <v>7723</v>
      </c>
      <c r="E11531" s="717">
        <v>167.92</v>
      </c>
    </row>
    <row r="11532" spans="1:5">
      <c r="A11532" s="774">
        <v>4385</v>
      </c>
      <c r="B11532" s="774" t="s">
        <v>11273</v>
      </c>
      <c r="C11532" s="774" t="s">
        <v>8275</v>
      </c>
      <c r="D11532" s="774" t="s">
        <v>7723</v>
      </c>
      <c r="E11532" s="718">
        <v>6068.4</v>
      </c>
    </row>
    <row r="11533" spans="1:5">
      <c r="A11533" s="774">
        <v>20078</v>
      </c>
      <c r="B11533" s="774" t="s">
        <v>11274</v>
      </c>
      <c r="C11533" s="774" t="s">
        <v>7728</v>
      </c>
      <c r="D11533" s="774" t="s">
        <v>7723</v>
      </c>
      <c r="E11533" s="717">
        <v>28.94</v>
      </c>
    </row>
    <row r="11534" spans="1:5">
      <c r="A11534" s="774">
        <v>20079</v>
      </c>
      <c r="B11534" s="774" t="s">
        <v>11275</v>
      </c>
      <c r="C11534" s="774" t="s">
        <v>7728</v>
      </c>
      <c r="D11534" s="774" t="s">
        <v>7723</v>
      </c>
      <c r="E11534" s="717">
        <v>180.5</v>
      </c>
    </row>
    <row r="11535" spans="1:5">
      <c r="A11535" s="774">
        <v>39897</v>
      </c>
      <c r="B11535" s="774" t="s">
        <v>11276</v>
      </c>
      <c r="C11535" s="774" t="s">
        <v>7728</v>
      </c>
      <c r="D11535" s="774" t="s">
        <v>7737</v>
      </c>
      <c r="E11535" s="717">
        <v>37.369999999999997</v>
      </c>
    </row>
    <row r="11536" spans="1:5">
      <c r="A11536" s="774">
        <v>118</v>
      </c>
      <c r="B11536" s="774" t="s">
        <v>11277</v>
      </c>
      <c r="C11536" s="774" t="s">
        <v>7728</v>
      </c>
      <c r="D11536" s="774" t="s">
        <v>7723</v>
      </c>
      <c r="E11536" s="717">
        <v>109.4</v>
      </c>
    </row>
    <row r="11537" spans="1:5">
      <c r="A11537" s="774">
        <v>4396</v>
      </c>
      <c r="B11537" s="774" t="s">
        <v>11278</v>
      </c>
      <c r="C11537" s="774" t="s">
        <v>7725</v>
      </c>
      <c r="D11537" s="774" t="s">
        <v>7726</v>
      </c>
      <c r="E11537" s="717">
        <v>123.08</v>
      </c>
    </row>
    <row r="11538" spans="1:5">
      <c r="A11538" s="774">
        <v>36881</v>
      </c>
      <c r="B11538" s="774" t="s">
        <v>11279</v>
      </c>
      <c r="C11538" s="774" t="s">
        <v>7725</v>
      </c>
      <c r="D11538" s="774" t="s">
        <v>7723</v>
      </c>
      <c r="E11538" s="717">
        <v>109.98</v>
      </c>
    </row>
    <row r="11539" spans="1:5">
      <c r="A11539" s="774">
        <v>36882</v>
      </c>
      <c r="B11539" s="774" t="s">
        <v>11280</v>
      </c>
      <c r="C11539" s="774" t="s">
        <v>7725</v>
      </c>
      <c r="D11539" s="774" t="s">
        <v>7723</v>
      </c>
      <c r="E11539" s="717">
        <v>128.31</v>
      </c>
    </row>
    <row r="11540" spans="1:5">
      <c r="A11540" s="774">
        <v>4397</v>
      </c>
      <c r="B11540" s="774" t="s">
        <v>11281</v>
      </c>
      <c r="C11540" s="774" t="s">
        <v>7725</v>
      </c>
      <c r="D11540" s="774" t="s">
        <v>7723</v>
      </c>
      <c r="E11540" s="717">
        <v>199.58</v>
      </c>
    </row>
    <row r="11541" spans="1:5">
      <c r="A11541" s="774">
        <v>34754</v>
      </c>
      <c r="B11541" s="774" t="s">
        <v>11282</v>
      </c>
      <c r="C11541" s="774" t="s">
        <v>7725</v>
      </c>
      <c r="D11541" s="774" t="s">
        <v>7723</v>
      </c>
      <c r="E11541" s="717">
        <v>369.57</v>
      </c>
    </row>
    <row r="11542" spans="1:5">
      <c r="A11542" s="774">
        <v>25962</v>
      </c>
      <c r="B11542" s="774" t="s">
        <v>11283</v>
      </c>
      <c r="C11542" s="774" t="s">
        <v>7725</v>
      </c>
      <c r="D11542" s="774" t="s">
        <v>7723</v>
      </c>
      <c r="E11542" s="717">
        <v>234.07</v>
      </c>
    </row>
    <row r="11543" spans="1:5">
      <c r="A11543" s="774">
        <v>34752</v>
      </c>
      <c r="B11543" s="774" t="s">
        <v>11284</v>
      </c>
      <c r="C11543" s="774" t="s">
        <v>7725</v>
      </c>
      <c r="D11543" s="774" t="s">
        <v>7723</v>
      </c>
      <c r="E11543" s="717">
        <v>412.19</v>
      </c>
    </row>
    <row r="11544" spans="1:5">
      <c r="A11544" s="774">
        <v>4751</v>
      </c>
      <c r="B11544" s="774" t="s">
        <v>11285</v>
      </c>
      <c r="C11544" s="774" t="s">
        <v>615</v>
      </c>
      <c r="D11544" s="774" t="s">
        <v>7723</v>
      </c>
      <c r="E11544" s="717">
        <v>15.85</v>
      </c>
    </row>
    <row r="11545" spans="1:5">
      <c r="A11545" s="774">
        <v>41066</v>
      </c>
      <c r="B11545" s="774" t="s">
        <v>11286</v>
      </c>
      <c r="C11545" s="774" t="s">
        <v>7941</v>
      </c>
      <c r="D11545" s="774" t="s">
        <v>7723</v>
      </c>
      <c r="E11545" s="718">
        <v>2826.88</v>
      </c>
    </row>
    <row r="11546" spans="1:5">
      <c r="A11546" s="774">
        <v>39604</v>
      </c>
      <c r="B11546" s="774" t="s">
        <v>11287</v>
      </c>
      <c r="C11546" s="774" t="s">
        <v>7728</v>
      </c>
      <c r="D11546" s="774" t="s">
        <v>7723</v>
      </c>
      <c r="E11546" s="717">
        <v>11.06</v>
      </c>
    </row>
    <row r="11547" spans="1:5">
      <c r="A11547" s="774">
        <v>39605</v>
      </c>
      <c r="B11547" s="774" t="s">
        <v>11288</v>
      </c>
      <c r="C11547" s="774" t="s">
        <v>7728</v>
      </c>
      <c r="D11547" s="774" t="s">
        <v>7723</v>
      </c>
      <c r="E11547" s="717">
        <v>15.35</v>
      </c>
    </row>
    <row r="11548" spans="1:5">
      <c r="A11548" s="774">
        <v>39606</v>
      </c>
      <c r="B11548" s="774" t="s">
        <v>11289</v>
      </c>
      <c r="C11548" s="774" t="s">
        <v>7728</v>
      </c>
      <c r="D11548" s="774" t="s">
        <v>7723</v>
      </c>
      <c r="E11548" s="717">
        <v>19.5</v>
      </c>
    </row>
    <row r="11549" spans="1:5">
      <c r="A11549" s="774">
        <v>39607</v>
      </c>
      <c r="B11549" s="774" t="s">
        <v>11290</v>
      </c>
      <c r="C11549" s="774" t="s">
        <v>7728</v>
      </c>
      <c r="D11549" s="774" t="s">
        <v>7723</v>
      </c>
      <c r="E11549" s="717">
        <v>22.37</v>
      </c>
    </row>
    <row r="11550" spans="1:5">
      <c r="A11550" s="774">
        <v>39594</v>
      </c>
      <c r="B11550" s="774" t="s">
        <v>11291</v>
      </c>
      <c r="C11550" s="774" t="s">
        <v>7728</v>
      </c>
      <c r="D11550" s="774" t="s">
        <v>7726</v>
      </c>
      <c r="E11550" s="717">
        <v>211.82</v>
      </c>
    </row>
    <row r="11551" spans="1:5">
      <c r="A11551" s="774">
        <v>39596</v>
      </c>
      <c r="B11551" s="774" t="s">
        <v>11292</v>
      </c>
      <c r="C11551" s="774" t="s">
        <v>7728</v>
      </c>
      <c r="D11551" s="774" t="s">
        <v>7723</v>
      </c>
      <c r="E11551" s="717">
        <v>369.19</v>
      </c>
    </row>
    <row r="11552" spans="1:5">
      <c r="A11552" s="774">
        <v>39595</v>
      </c>
      <c r="B11552" s="774" t="s">
        <v>11293</v>
      </c>
      <c r="C11552" s="774" t="s">
        <v>7728</v>
      </c>
      <c r="D11552" s="774" t="s">
        <v>7723</v>
      </c>
      <c r="E11552" s="717">
        <v>309.91000000000003</v>
      </c>
    </row>
    <row r="11553" spans="1:5">
      <c r="A11553" s="774">
        <v>39597</v>
      </c>
      <c r="B11553" s="774" t="s">
        <v>11294</v>
      </c>
      <c r="C11553" s="774" t="s">
        <v>7728</v>
      </c>
      <c r="D11553" s="774" t="s">
        <v>7723</v>
      </c>
      <c r="E11553" s="717">
        <v>497.87</v>
      </c>
    </row>
    <row r="11554" spans="1:5">
      <c r="A11554" s="774">
        <v>10731</v>
      </c>
      <c r="B11554" s="774" t="s">
        <v>11295</v>
      </c>
      <c r="C11554" s="774" t="s">
        <v>7725</v>
      </c>
      <c r="D11554" s="774" t="s">
        <v>7726</v>
      </c>
      <c r="E11554" s="717">
        <v>27.87</v>
      </c>
    </row>
    <row r="11555" spans="1:5">
      <c r="A11555" s="774">
        <v>4704</v>
      </c>
      <c r="B11555" s="774" t="s">
        <v>11296</v>
      </c>
      <c r="C11555" s="774" t="s">
        <v>7725</v>
      </c>
      <c r="D11555" s="774" t="s">
        <v>7723</v>
      </c>
      <c r="E11555" s="717">
        <v>25.15</v>
      </c>
    </row>
    <row r="11556" spans="1:5">
      <c r="A11556" s="774">
        <v>10730</v>
      </c>
      <c r="B11556" s="774" t="s">
        <v>11297</v>
      </c>
      <c r="C11556" s="774" t="s">
        <v>7725</v>
      </c>
      <c r="D11556" s="774" t="s">
        <v>7723</v>
      </c>
      <c r="E11556" s="717">
        <v>26.94</v>
      </c>
    </row>
    <row r="11557" spans="1:5">
      <c r="A11557" s="774">
        <v>4729</v>
      </c>
      <c r="B11557" s="774" t="s">
        <v>49</v>
      </c>
      <c r="C11557" s="774" t="s">
        <v>7938</v>
      </c>
      <c r="D11557" s="774" t="s">
        <v>7723</v>
      </c>
      <c r="E11557" s="717">
        <v>124.76</v>
      </c>
    </row>
    <row r="11558" spans="1:5">
      <c r="A11558" s="774">
        <v>4720</v>
      </c>
      <c r="B11558" s="774" t="s">
        <v>11298</v>
      </c>
      <c r="C11558" s="774" t="s">
        <v>7938</v>
      </c>
      <c r="D11558" s="774" t="s">
        <v>7723</v>
      </c>
      <c r="E11558" s="717">
        <v>142.96</v>
      </c>
    </row>
    <row r="11559" spans="1:5">
      <c r="A11559" s="774">
        <v>4721</v>
      </c>
      <c r="B11559" s="774" t="s">
        <v>275</v>
      </c>
      <c r="C11559" s="774" t="s">
        <v>7938</v>
      </c>
      <c r="D11559" s="774" t="s">
        <v>7723</v>
      </c>
      <c r="E11559" s="717">
        <v>123.83</v>
      </c>
    </row>
    <row r="11560" spans="1:5">
      <c r="A11560" s="774">
        <v>4718</v>
      </c>
      <c r="B11560" s="774" t="s">
        <v>274</v>
      </c>
      <c r="C11560" s="774" t="s">
        <v>7938</v>
      </c>
      <c r="D11560" s="774" t="s">
        <v>7726</v>
      </c>
      <c r="E11560" s="717">
        <v>124.48</v>
      </c>
    </row>
    <row r="11561" spans="1:5">
      <c r="A11561" s="774">
        <v>4722</v>
      </c>
      <c r="B11561" s="774" t="s">
        <v>11299</v>
      </c>
      <c r="C11561" s="774" t="s">
        <v>7938</v>
      </c>
      <c r="D11561" s="774" t="s">
        <v>7723</v>
      </c>
      <c r="E11561" s="717">
        <v>116.97</v>
      </c>
    </row>
    <row r="11562" spans="1:5">
      <c r="A11562" s="774">
        <v>4723</v>
      </c>
      <c r="B11562" s="774" t="s">
        <v>11300</v>
      </c>
      <c r="C11562" s="774" t="s">
        <v>7938</v>
      </c>
      <c r="D11562" s="774" t="s">
        <v>7723</v>
      </c>
      <c r="E11562" s="717">
        <v>115.95</v>
      </c>
    </row>
    <row r="11563" spans="1:5">
      <c r="A11563" s="774">
        <v>4727</v>
      </c>
      <c r="B11563" s="774" t="s">
        <v>11301</v>
      </c>
      <c r="C11563" s="774" t="s">
        <v>7938</v>
      </c>
      <c r="D11563" s="774" t="s">
        <v>7723</v>
      </c>
      <c r="E11563" s="717">
        <v>106.14</v>
      </c>
    </row>
    <row r="11564" spans="1:5">
      <c r="A11564" s="774">
        <v>4748</v>
      </c>
      <c r="B11564" s="774" t="s">
        <v>11302</v>
      </c>
      <c r="C11564" s="774" t="s">
        <v>7938</v>
      </c>
      <c r="D11564" s="774" t="s">
        <v>7723</v>
      </c>
      <c r="E11564" s="717">
        <v>114.37</v>
      </c>
    </row>
    <row r="11565" spans="1:5">
      <c r="A11565" s="774">
        <v>4730</v>
      </c>
      <c r="B11565" s="774" t="s">
        <v>855</v>
      </c>
      <c r="C11565" s="774" t="s">
        <v>7938</v>
      </c>
      <c r="D11565" s="774" t="s">
        <v>7723</v>
      </c>
      <c r="E11565" s="717">
        <v>116.39</v>
      </c>
    </row>
    <row r="11566" spans="1:5">
      <c r="A11566" s="774">
        <v>13186</v>
      </c>
      <c r="B11566" s="774" t="s">
        <v>11303</v>
      </c>
      <c r="C11566" s="774" t="s">
        <v>7938</v>
      </c>
      <c r="D11566" s="774" t="s">
        <v>7723</v>
      </c>
      <c r="E11566" s="717">
        <v>91.69</v>
      </c>
    </row>
    <row r="11567" spans="1:5">
      <c r="A11567" s="774">
        <v>10737</v>
      </c>
      <c r="B11567" s="774" t="s">
        <v>11304</v>
      </c>
      <c r="C11567" s="774" t="s">
        <v>7725</v>
      </c>
      <c r="D11567" s="774" t="s">
        <v>7723</v>
      </c>
      <c r="E11567" s="717">
        <v>87.58</v>
      </c>
    </row>
    <row r="11568" spans="1:5">
      <c r="A11568" s="774">
        <v>10734</v>
      </c>
      <c r="B11568" s="774" t="s">
        <v>11305</v>
      </c>
      <c r="C11568" s="774" t="s">
        <v>7725</v>
      </c>
      <c r="D11568" s="774" t="s">
        <v>7723</v>
      </c>
      <c r="E11568" s="717">
        <v>52.1</v>
      </c>
    </row>
    <row r="11569" spans="1:5">
      <c r="A11569" s="774">
        <v>4708</v>
      </c>
      <c r="B11569" s="774" t="s">
        <v>11306</v>
      </c>
      <c r="C11569" s="774" t="s">
        <v>7725</v>
      </c>
      <c r="D11569" s="774" t="s">
        <v>7723</v>
      </c>
      <c r="E11569" s="717">
        <v>101.05</v>
      </c>
    </row>
    <row r="11570" spans="1:5">
      <c r="A11570" s="774">
        <v>4712</v>
      </c>
      <c r="B11570" s="774" t="s">
        <v>11307</v>
      </c>
      <c r="C11570" s="774" t="s">
        <v>7725</v>
      </c>
      <c r="D11570" s="774" t="s">
        <v>7723</v>
      </c>
      <c r="E11570" s="717">
        <v>49.4</v>
      </c>
    </row>
    <row r="11571" spans="1:5">
      <c r="A11571" s="774">
        <v>4710</v>
      </c>
      <c r="B11571" s="774" t="s">
        <v>11308</v>
      </c>
      <c r="C11571" s="774" t="s">
        <v>7725</v>
      </c>
      <c r="D11571" s="774" t="s">
        <v>7723</v>
      </c>
      <c r="E11571" s="717">
        <v>158.43</v>
      </c>
    </row>
    <row r="11572" spans="1:5">
      <c r="A11572" s="774">
        <v>4746</v>
      </c>
      <c r="B11572" s="774" t="s">
        <v>11309</v>
      </c>
      <c r="C11572" s="774" t="s">
        <v>7938</v>
      </c>
      <c r="D11572" s="774" t="s">
        <v>7723</v>
      </c>
      <c r="E11572" s="717">
        <v>86.93</v>
      </c>
    </row>
    <row r="11573" spans="1:5">
      <c r="A11573" s="774">
        <v>4750</v>
      </c>
      <c r="B11573" s="774" t="s">
        <v>11310</v>
      </c>
      <c r="C11573" s="774" t="s">
        <v>615</v>
      </c>
      <c r="D11573" s="774" t="s">
        <v>7726</v>
      </c>
      <c r="E11573" s="717">
        <v>14.53</v>
      </c>
    </row>
    <row r="11574" spans="1:5">
      <c r="A11574" s="774">
        <v>41065</v>
      </c>
      <c r="B11574" s="774" t="s">
        <v>11311</v>
      </c>
      <c r="C11574" s="774" t="s">
        <v>7941</v>
      </c>
      <c r="D11574" s="774" t="s">
        <v>7723</v>
      </c>
      <c r="E11574" s="718">
        <v>2588.92</v>
      </c>
    </row>
    <row r="11575" spans="1:5">
      <c r="A11575" s="774">
        <v>34747</v>
      </c>
      <c r="B11575" s="774" t="s">
        <v>11312</v>
      </c>
      <c r="C11575" s="774" t="s">
        <v>7760</v>
      </c>
      <c r="D11575" s="774" t="s">
        <v>7723</v>
      </c>
      <c r="E11575" s="717">
        <v>54.31</v>
      </c>
    </row>
    <row r="11576" spans="1:5">
      <c r="A11576" s="774">
        <v>4826</v>
      </c>
      <c r="B11576" s="774" t="s">
        <v>11313</v>
      </c>
      <c r="C11576" s="774" t="s">
        <v>7760</v>
      </c>
      <c r="D11576" s="774" t="s">
        <v>7723</v>
      </c>
      <c r="E11576" s="717">
        <v>58.4</v>
      </c>
    </row>
    <row r="11577" spans="1:5">
      <c r="A11577" s="774">
        <v>41975</v>
      </c>
      <c r="B11577" s="774" t="s">
        <v>11314</v>
      </c>
      <c r="C11577" s="774" t="s">
        <v>7725</v>
      </c>
      <c r="D11577" s="774" t="s">
        <v>7737</v>
      </c>
      <c r="E11577" s="717">
        <v>71.3</v>
      </c>
    </row>
    <row r="11578" spans="1:5">
      <c r="A11578" s="774">
        <v>4825</v>
      </c>
      <c r="B11578" s="774" t="s">
        <v>11315</v>
      </c>
      <c r="C11578" s="774" t="s">
        <v>7760</v>
      </c>
      <c r="D11578" s="774" t="s">
        <v>7723</v>
      </c>
      <c r="E11578" s="717">
        <v>80.84</v>
      </c>
    </row>
    <row r="11579" spans="1:5">
      <c r="A11579" s="774">
        <v>34744</v>
      </c>
      <c r="B11579" s="774" t="s">
        <v>11316</v>
      </c>
      <c r="C11579" s="774" t="s">
        <v>7725</v>
      </c>
      <c r="D11579" s="774" t="s">
        <v>7737</v>
      </c>
      <c r="E11579" s="717">
        <v>18.600000000000001</v>
      </c>
    </row>
    <row r="11580" spans="1:5">
      <c r="A11580" s="774">
        <v>39430</v>
      </c>
      <c r="B11580" s="774" t="s">
        <v>11317</v>
      </c>
      <c r="C11580" s="774" t="s">
        <v>7728</v>
      </c>
      <c r="D11580" s="774" t="s">
        <v>7723</v>
      </c>
      <c r="E11580" s="717">
        <v>1.31</v>
      </c>
    </row>
    <row r="11581" spans="1:5">
      <c r="A11581" s="774">
        <v>39573</v>
      </c>
      <c r="B11581" s="774" t="s">
        <v>11318</v>
      </c>
      <c r="C11581" s="774" t="s">
        <v>7728</v>
      </c>
      <c r="D11581" s="774" t="s">
        <v>7723</v>
      </c>
      <c r="E11581" s="717">
        <v>1.29</v>
      </c>
    </row>
    <row r="11582" spans="1:5">
      <c r="A11582" s="774">
        <v>38410</v>
      </c>
      <c r="B11582" s="774" t="s">
        <v>11319</v>
      </c>
      <c r="C11582" s="774" t="s">
        <v>7728</v>
      </c>
      <c r="D11582" s="774" t="s">
        <v>7723</v>
      </c>
      <c r="E11582" s="718">
        <v>11591.1</v>
      </c>
    </row>
    <row r="11583" spans="1:5">
      <c r="A11583" s="774">
        <v>41596</v>
      </c>
      <c r="B11583" s="774" t="s">
        <v>11320</v>
      </c>
      <c r="C11583" s="774" t="s">
        <v>7748</v>
      </c>
      <c r="D11583" s="774" t="s">
        <v>7737</v>
      </c>
      <c r="E11583" s="717">
        <v>8.56</v>
      </c>
    </row>
    <row r="11584" spans="1:5">
      <c r="A11584" s="774">
        <v>41598</v>
      </c>
      <c r="B11584" s="774" t="s">
        <v>11321</v>
      </c>
      <c r="C11584" s="774" t="s">
        <v>7748</v>
      </c>
      <c r="D11584" s="774" t="s">
        <v>7737</v>
      </c>
      <c r="E11584" s="717">
        <v>8.56</v>
      </c>
    </row>
    <row r="11585" spans="1:5">
      <c r="A11585" s="774">
        <v>41594</v>
      </c>
      <c r="B11585" s="774" t="s">
        <v>11322</v>
      </c>
      <c r="C11585" s="774" t="s">
        <v>7748</v>
      </c>
      <c r="D11585" s="774" t="s">
        <v>7737</v>
      </c>
      <c r="E11585" s="717">
        <v>8.6999999999999993</v>
      </c>
    </row>
    <row r="11586" spans="1:5">
      <c r="A11586" s="774">
        <v>43663</v>
      </c>
      <c r="B11586" s="774" t="s">
        <v>11323</v>
      </c>
      <c r="C11586" s="774" t="s">
        <v>7748</v>
      </c>
      <c r="D11586" s="774" t="s">
        <v>7737</v>
      </c>
      <c r="E11586" s="717">
        <v>7.16</v>
      </c>
    </row>
    <row r="11587" spans="1:5">
      <c r="A11587" s="774">
        <v>4766</v>
      </c>
      <c r="B11587" s="774" t="s">
        <v>11324</v>
      </c>
      <c r="C11587" s="774" t="s">
        <v>7748</v>
      </c>
      <c r="D11587" s="774" t="s">
        <v>7737</v>
      </c>
      <c r="E11587" s="717">
        <v>6.74</v>
      </c>
    </row>
    <row r="11588" spans="1:5">
      <c r="A11588" s="774">
        <v>43664</v>
      </c>
      <c r="B11588" s="774" t="s">
        <v>11325</v>
      </c>
      <c r="C11588" s="774" t="s">
        <v>7748</v>
      </c>
      <c r="D11588" s="774" t="s">
        <v>7737</v>
      </c>
      <c r="E11588" s="717">
        <v>7.2</v>
      </c>
    </row>
    <row r="11589" spans="1:5">
      <c r="A11589" s="774">
        <v>43082</v>
      </c>
      <c r="B11589" s="774" t="s">
        <v>11326</v>
      </c>
      <c r="C11589" s="774" t="s">
        <v>7748</v>
      </c>
      <c r="D11589" s="774" t="s">
        <v>7737</v>
      </c>
      <c r="E11589" s="717">
        <v>7.85</v>
      </c>
    </row>
    <row r="11590" spans="1:5">
      <c r="A11590" s="774">
        <v>43665</v>
      </c>
      <c r="B11590" s="774" t="s">
        <v>11327</v>
      </c>
      <c r="C11590" s="774" t="s">
        <v>7748</v>
      </c>
      <c r="D11590" s="774" t="s">
        <v>7737</v>
      </c>
      <c r="E11590" s="717">
        <v>6.74</v>
      </c>
    </row>
    <row r="11591" spans="1:5">
      <c r="A11591" s="774">
        <v>10966</v>
      </c>
      <c r="B11591" s="774" t="s">
        <v>11328</v>
      </c>
      <c r="C11591" s="774" t="s">
        <v>7748</v>
      </c>
      <c r="D11591" s="774" t="s">
        <v>7737</v>
      </c>
      <c r="E11591" s="717">
        <v>7.16</v>
      </c>
    </row>
    <row r="11592" spans="1:5">
      <c r="A11592" s="774">
        <v>43692</v>
      </c>
      <c r="B11592" s="774" t="s">
        <v>11329</v>
      </c>
      <c r="C11592" s="774" t="s">
        <v>7748</v>
      </c>
      <c r="D11592" s="774" t="s">
        <v>7737</v>
      </c>
      <c r="E11592" s="717">
        <v>7.16</v>
      </c>
    </row>
    <row r="11593" spans="1:5">
      <c r="A11593" s="774">
        <v>43083</v>
      </c>
      <c r="B11593" s="774" t="s">
        <v>11330</v>
      </c>
      <c r="C11593" s="774" t="s">
        <v>7748</v>
      </c>
      <c r="D11593" s="774" t="s">
        <v>7737</v>
      </c>
      <c r="E11593" s="717">
        <v>6.8</v>
      </c>
    </row>
    <row r="11594" spans="1:5">
      <c r="A11594" s="774">
        <v>40535</v>
      </c>
      <c r="B11594" s="774" t="s">
        <v>11331</v>
      </c>
      <c r="C11594" s="774" t="s">
        <v>7748</v>
      </c>
      <c r="D11594" s="774" t="s">
        <v>7737</v>
      </c>
      <c r="E11594" s="717">
        <v>6.8</v>
      </c>
    </row>
    <row r="11595" spans="1:5">
      <c r="A11595" s="774">
        <v>39427</v>
      </c>
      <c r="B11595" s="774" t="s">
        <v>11332</v>
      </c>
      <c r="C11595" s="774" t="s">
        <v>7760</v>
      </c>
      <c r="D11595" s="774" t="s">
        <v>7723</v>
      </c>
      <c r="E11595" s="717">
        <v>3.49</v>
      </c>
    </row>
    <row r="11596" spans="1:5">
      <c r="A11596" s="774">
        <v>39424</v>
      </c>
      <c r="B11596" s="774" t="s">
        <v>11333</v>
      </c>
      <c r="C11596" s="774" t="s">
        <v>7760</v>
      </c>
      <c r="D11596" s="774" t="s">
        <v>7723</v>
      </c>
      <c r="E11596" s="717">
        <v>2.0699999999999998</v>
      </c>
    </row>
    <row r="11597" spans="1:5">
      <c r="A11597" s="774">
        <v>39425</v>
      </c>
      <c r="B11597" s="774" t="s">
        <v>11334</v>
      </c>
      <c r="C11597" s="774" t="s">
        <v>7760</v>
      </c>
      <c r="D11597" s="774" t="s">
        <v>7723</v>
      </c>
      <c r="E11597" s="717">
        <v>2.04</v>
      </c>
    </row>
    <row r="11598" spans="1:5">
      <c r="A11598" s="774">
        <v>40664</v>
      </c>
      <c r="B11598" s="774" t="s">
        <v>11335</v>
      </c>
      <c r="C11598" s="774" t="s">
        <v>7748</v>
      </c>
      <c r="D11598" s="774" t="s">
        <v>7737</v>
      </c>
      <c r="E11598" s="717">
        <v>13.95</v>
      </c>
    </row>
    <row r="11599" spans="1:5">
      <c r="A11599" s="774">
        <v>34360</v>
      </c>
      <c r="B11599" s="774" t="s">
        <v>11336</v>
      </c>
      <c r="C11599" s="774" t="s">
        <v>7748</v>
      </c>
      <c r="D11599" s="774" t="s">
        <v>7737</v>
      </c>
      <c r="E11599" s="717">
        <v>34.82</v>
      </c>
    </row>
    <row r="11600" spans="1:5">
      <c r="A11600" s="774">
        <v>20259</v>
      </c>
      <c r="B11600" s="774" t="s">
        <v>11337</v>
      </c>
      <c r="C11600" s="774" t="s">
        <v>7760</v>
      </c>
      <c r="D11600" s="774" t="s">
        <v>7723</v>
      </c>
      <c r="E11600" s="717">
        <v>9.5</v>
      </c>
    </row>
    <row r="11601" spans="1:5">
      <c r="A11601" s="774">
        <v>14077</v>
      </c>
      <c r="B11601" s="774" t="s">
        <v>11338</v>
      </c>
      <c r="C11601" s="774" t="s">
        <v>7760</v>
      </c>
      <c r="D11601" s="774" t="s">
        <v>7723</v>
      </c>
      <c r="E11601" s="717">
        <v>145.4</v>
      </c>
    </row>
    <row r="11602" spans="1:5">
      <c r="A11602" s="774">
        <v>3678</v>
      </c>
      <c r="B11602" s="774" t="s">
        <v>11339</v>
      </c>
      <c r="C11602" s="774" t="s">
        <v>7760</v>
      </c>
      <c r="D11602" s="774" t="s">
        <v>7723</v>
      </c>
      <c r="E11602" s="717">
        <v>65.72</v>
      </c>
    </row>
    <row r="11603" spans="1:5">
      <c r="A11603" s="774">
        <v>39418</v>
      </c>
      <c r="B11603" s="774" t="s">
        <v>11340</v>
      </c>
      <c r="C11603" s="774" t="s">
        <v>7760</v>
      </c>
      <c r="D11603" s="774" t="s">
        <v>7723</v>
      </c>
      <c r="E11603" s="717">
        <v>3.89</v>
      </c>
    </row>
    <row r="11604" spans="1:5">
      <c r="A11604" s="774">
        <v>39419</v>
      </c>
      <c r="B11604" s="774" t="s">
        <v>11341</v>
      </c>
      <c r="C11604" s="774" t="s">
        <v>7760</v>
      </c>
      <c r="D11604" s="774" t="s">
        <v>7723</v>
      </c>
      <c r="E11604" s="717">
        <v>4.74</v>
      </c>
    </row>
    <row r="11605" spans="1:5">
      <c r="A11605" s="774">
        <v>39420</v>
      </c>
      <c r="B11605" s="774" t="s">
        <v>11342</v>
      </c>
      <c r="C11605" s="774" t="s">
        <v>7760</v>
      </c>
      <c r="D11605" s="774" t="s">
        <v>7723</v>
      </c>
      <c r="E11605" s="717">
        <v>5.23</v>
      </c>
    </row>
    <row r="11606" spans="1:5">
      <c r="A11606" s="774">
        <v>39571</v>
      </c>
      <c r="B11606" s="774" t="s">
        <v>11343</v>
      </c>
      <c r="C11606" s="774" t="s">
        <v>7760</v>
      </c>
      <c r="D11606" s="774" t="s">
        <v>7723</v>
      </c>
      <c r="E11606" s="717">
        <v>3.16</v>
      </c>
    </row>
    <row r="11607" spans="1:5">
      <c r="A11607" s="774">
        <v>39421</v>
      </c>
      <c r="B11607" s="774" t="s">
        <v>11344</v>
      </c>
      <c r="C11607" s="774" t="s">
        <v>7760</v>
      </c>
      <c r="D11607" s="774" t="s">
        <v>7723</v>
      </c>
      <c r="E11607" s="717">
        <v>4.6100000000000003</v>
      </c>
    </row>
    <row r="11608" spans="1:5">
      <c r="A11608" s="774">
        <v>39422</v>
      </c>
      <c r="B11608" s="774" t="s">
        <v>11345</v>
      </c>
      <c r="C11608" s="774" t="s">
        <v>7760</v>
      </c>
      <c r="D11608" s="774" t="s">
        <v>7726</v>
      </c>
      <c r="E11608" s="717">
        <v>5.38</v>
      </c>
    </row>
    <row r="11609" spans="1:5">
      <c r="A11609" s="774">
        <v>39423</v>
      </c>
      <c r="B11609" s="774" t="s">
        <v>11346</v>
      </c>
      <c r="C11609" s="774" t="s">
        <v>7760</v>
      </c>
      <c r="D11609" s="774" t="s">
        <v>7723</v>
      </c>
      <c r="E11609" s="717">
        <v>6.24</v>
      </c>
    </row>
    <row r="11610" spans="1:5">
      <c r="A11610" s="774">
        <v>39426</v>
      </c>
      <c r="B11610" s="774" t="s">
        <v>11347</v>
      </c>
      <c r="C11610" s="774" t="s">
        <v>7760</v>
      </c>
      <c r="D11610" s="774" t="s">
        <v>7723</v>
      </c>
      <c r="E11610" s="717">
        <v>14.04</v>
      </c>
    </row>
    <row r="11611" spans="1:5">
      <c r="A11611" s="774">
        <v>39429</v>
      </c>
      <c r="B11611" s="774" t="s">
        <v>11348</v>
      </c>
      <c r="C11611" s="774" t="s">
        <v>7760</v>
      </c>
      <c r="D11611" s="774" t="s">
        <v>7723</v>
      </c>
      <c r="E11611" s="717">
        <v>4.43</v>
      </c>
    </row>
    <row r="11612" spans="1:5">
      <c r="A11612" s="774">
        <v>39428</v>
      </c>
      <c r="B11612" s="774" t="s">
        <v>11349</v>
      </c>
      <c r="C11612" s="774" t="s">
        <v>7760</v>
      </c>
      <c r="D11612" s="774" t="s">
        <v>7723</v>
      </c>
      <c r="E11612" s="717">
        <v>3.38</v>
      </c>
    </row>
    <row r="11613" spans="1:5">
      <c r="A11613" s="774">
        <v>39572</v>
      </c>
      <c r="B11613" s="774" t="s">
        <v>11350</v>
      </c>
      <c r="C11613" s="774" t="s">
        <v>7760</v>
      </c>
      <c r="D11613" s="774" t="s">
        <v>7723</v>
      </c>
      <c r="E11613" s="717">
        <v>2.93</v>
      </c>
    </row>
    <row r="11614" spans="1:5">
      <c r="A11614" s="774">
        <v>39570</v>
      </c>
      <c r="B11614" s="774" t="s">
        <v>11351</v>
      </c>
      <c r="C11614" s="774" t="s">
        <v>7760</v>
      </c>
      <c r="D11614" s="774" t="s">
        <v>7723</v>
      </c>
      <c r="E11614" s="717">
        <v>3.1</v>
      </c>
    </row>
    <row r="11615" spans="1:5">
      <c r="A11615" s="774">
        <v>39569</v>
      </c>
      <c r="B11615" s="774" t="s">
        <v>11352</v>
      </c>
      <c r="C11615" s="774" t="s">
        <v>7760</v>
      </c>
      <c r="D11615" s="774" t="s">
        <v>7723</v>
      </c>
      <c r="E11615" s="717">
        <v>3.07</v>
      </c>
    </row>
    <row r="11616" spans="1:5">
      <c r="A11616" s="774">
        <v>11552</v>
      </c>
      <c r="B11616" s="774" t="s">
        <v>11353</v>
      </c>
      <c r="C11616" s="774" t="s">
        <v>7760</v>
      </c>
      <c r="D11616" s="774" t="s">
        <v>7723</v>
      </c>
      <c r="E11616" s="717">
        <v>5.55</v>
      </c>
    </row>
    <row r="11617" spans="1:5">
      <c r="A11617" s="774">
        <v>40598</v>
      </c>
      <c r="B11617" s="774" t="s">
        <v>11354</v>
      </c>
      <c r="C11617" s="774" t="s">
        <v>7748</v>
      </c>
      <c r="D11617" s="774" t="s">
        <v>7737</v>
      </c>
      <c r="E11617" s="717">
        <v>6.63</v>
      </c>
    </row>
    <row r="11618" spans="1:5">
      <c r="A11618" s="774">
        <v>39029</v>
      </c>
      <c r="B11618" s="774" t="s">
        <v>11355</v>
      </c>
      <c r="C11618" s="774" t="s">
        <v>7760</v>
      </c>
      <c r="D11618" s="774" t="s">
        <v>7723</v>
      </c>
      <c r="E11618" s="717">
        <v>9.91</v>
      </c>
    </row>
    <row r="11619" spans="1:5">
      <c r="A11619" s="774">
        <v>39028</v>
      </c>
      <c r="B11619" s="774" t="s">
        <v>11356</v>
      </c>
      <c r="C11619" s="774" t="s">
        <v>7760</v>
      </c>
      <c r="D11619" s="774" t="s">
        <v>7723</v>
      </c>
      <c r="E11619" s="717">
        <v>5.77</v>
      </c>
    </row>
    <row r="11620" spans="1:5">
      <c r="A11620" s="774">
        <v>39328</v>
      </c>
      <c r="B11620" s="774" t="s">
        <v>11357</v>
      </c>
      <c r="C11620" s="774" t="s">
        <v>7760</v>
      </c>
      <c r="D11620" s="774" t="s">
        <v>7723</v>
      </c>
      <c r="E11620" s="717">
        <v>3.17</v>
      </c>
    </row>
    <row r="11621" spans="1:5">
      <c r="A11621" s="774">
        <v>38541</v>
      </c>
      <c r="B11621" s="774" t="s">
        <v>11358</v>
      </c>
      <c r="C11621" s="774" t="s">
        <v>7728</v>
      </c>
      <c r="D11621" s="774" t="s">
        <v>7737</v>
      </c>
      <c r="E11621" s="718">
        <v>2306710.5</v>
      </c>
    </row>
    <row r="11622" spans="1:5">
      <c r="A11622" s="774">
        <v>38542</v>
      </c>
      <c r="B11622" s="774" t="s">
        <v>11359</v>
      </c>
      <c r="C11622" s="774" t="s">
        <v>7728</v>
      </c>
      <c r="D11622" s="774" t="s">
        <v>7737</v>
      </c>
      <c r="E11622" s="718">
        <v>3586842.08</v>
      </c>
    </row>
    <row r="11623" spans="1:5">
      <c r="A11623" s="774">
        <v>38543</v>
      </c>
      <c r="B11623" s="774" t="s">
        <v>11360</v>
      </c>
      <c r="C11623" s="774" t="s">
        <v>7728</v>
      </c>
      <c r="D11623" s="774" t="s">
        <v>7737</v>
      </c>
      <c r="E11623" s="718">
        <v>878157.91</v>
      </c>
    </row>
    <row r="11624" spans="1:5">
      <c r="A11624" s="774">
        <v>40406</v>
      </c>
      <c r="B11624" s="774" t="s">
        <v>11361</v>
      </c>
      <c r="C11624" s="774" t="s">
        <v>7728</v>
      </c>
      <c r="D11624" s="774" t="s">
        <v>7737</v>
      </c>
      <c r="E11624" s="718">
        <v>51178.69</v>
      </c>
    </row>
    <row r="11625" spans="1:5">
      <c r="A11625" s="774">
        <v>40789</v>
      </c>
      <c r="B11625" s="774" t="s">
        <v>11362</v>
      </c>
      <c r="C11625" s="774" t="s">
        <v>7728</v>
      </c>
      <c r="D11625" s="774" t="s">
        <v>7737</v>
      </c>
      <c r="E11625" s="718">
        <v>7375.37</v>
      </c>
    </row>
    <row r="11626" spans="1:5">
      <c r="A11626" s="774">
        <v>40791</v>
      </c>
      <c r="B11626" s="774" t="s">
        <v>11363</v>
      </c>
      <c r="C11626" s="774" t="s">
        <v>7728</v>
      </c>
      <c r="D11626" s="774" t="s">
        <v>7737</v>
      </c>
      <c r="E11626" s="718">
        <v>23088.13</v>
      </c>
    </row>
    <row r="11627" spans="1:5">
      <c r="A11627" s="774">
        <v>11651</v>
      </c>
      <c r="B11627" s="774" t="s">
        <v>11364</v>
      </c>
      <c r="C11627" s="774" t="s">
        <v>7728</v>
      </c>
      <c r="D11627" s="774" t="s">
        <v>7737</v>
      </c>
      <c r="E11627" s="718">
        <v>12627.22</v>
      </c>
    </row>
    <row r="11628" spans="1:5">
      <c r="A11628" s="774">
        <v>42002</v>
      </c>
      <c r="B11628" s="774" t="s">
        <v>11365</v>
      </c>
      <c r="C11628" s="774" t="s">
        <v>7728</v>
      </c>
      <c r="D11628" s="774" t="s">
        <v>7737</v>
      </c>
      <c r="E11628" s="718">
        <v>752120.6</v>
      </c>
    </row>
    <row r="11629" spans="1:5">
      <c r="A11629" s="774">
        <v>40435</v>
      </c>
      <c r="B11629" s="774" t="s">
        <v>11366</v>
      </c>
      <c r="C11629" s="774" t="s">
        <v>7728</v>
      </c>
      <c r="D11629" s="774" t="s">
        <v>7737</v>
      </c>
      <c r="E11629" s="718">
        <v>481750</v>
      </c>
    </row>
    <row r="11630" spans="1:5">
      <c r="A11630" s="774">
        <v>39012</v>
      </c>
      <c r="B11630" s="774" t="s">
        <v>11367</v>
      </c>
      <c r="C11630" s="774" t="s">
        <v>7728</v>
      </c>
      <c r="D11630" s="774" t="s">
        <v>7737</v>
      </c>
      <c r="E11630" s="718">
        <v>502639.52</v>
      </c>
    </row>
    <row r="11631" spans="1:5">
      <c r="A11631" s="774">
        <v>13617</v>
      </c>
      <c r="B11631" s="774" t="s">
        <v>11368</v>
      </c>
      <c r="C11631" s="774" t="s">
        <v>7728</v>
      </c>
      <c r="D11631" s="774" t="s">
        <v>7723</v>
      </c>
      <c r="E11631" s="718">
        <v>53996.74</v>
      </c>
    </row>
    <row r="11632" spans="1:5">
      <c r="A11632" s="774">
        <v>5327</v>
      </c>
      <c r="B11632" s="774" t="s">
        <v>11369</v>
      </c>
      <c r="C11632" s="774" t="s">
        <v>7748</v>
      </c>
      <c r="D11632" s="774" t="s">
        <v>7723</v>
      </c>
      <c r="E11632" s="717">
        <v>26.97</v>
      </c>
    </row>
    <row r="11633" spans="1:5">
      <c r="A11633" s="774">
        <v>35274</v>
      </c>
      <c r="B11633" s="774" t="s">
        <v>11370</v>
      </c>
      <c r="C11633" s="774" t="s">
        <v>7760</v>
      </c>
      <c r="D11633" s="774" t="s">
        <v>7723</v>
      </c>
      <c r="E11633" s="717">
        <v>33.68</v>
      </c>
    </row>
    <row r="11634" spans="1:5">
      <c r="A11634" s="774">
        <v>35275</v>
      </c>
      <c r="B11634" s="774" t="s">
        <v>11371</v>
      </c>
      <c r="C11634" s="774" t="s">
        <v>7760</v>
      </c>
      <c r="D11634" s="774" t="s">
        <v>7723</v>
      </c>
      <c r="E11634" s="717">
        <v>71.489999999999995</v>
      </c>
    </row>
    <row r="11635" spans="1:5">
      <c r="A11635" s="774">
        <v>35276</v>
      </c>
      <c r="B11635" s="774" t="s">
        <v>11372</v>
      </c>
      <c r="C11635" s="774" t="s">
        <v>7760</v>
      </c>
      <c r="D11635" s="774" t="s">
        <v>7723</v>
      </c>
      <c r="E11635" s="717">
        <v>124.4</v>
      </c>
    </row>
    <row r="11636" spans="1:5">
      <c r="A11636" s="774">
        <v>38386</v>
      </c>
      <c r="B11636" s="774" t="s">
        <v>11373</v>
      </c>
      <c r="C11636" s="774" t="s">
        <v>7728</v>
      </c>
      <c r="D11636" s="774" t="s">
        <v>7723</v>
      </c>
      <c r="E11636" s="717">
        <v>4.5</v>
      </c>
    </row>
    <row r="11637" spans="1:5">
      <c r="A11637" s="774">
        <v>11091</v>
      </c>
      <c r="B11637" s="774" t="s">
        <v>11374</v>
      </c>
      <c r="C11637" s="774" t="s">
        <v>7728</v>
      </c>
      <c r="D11637" s="774" t="s">
        <v>7723</v>
      </c>
      <c r="E11637" s="717">
        <v>1.35</v>
      </c>
    </row>
    <row r="11638" spans="1:5">
      <c r="A11638" s="774">
        <v>37586</v>
      </c>
      <c r="B11638" s="774" t="s">
        <v>11375</v>
      </c>
      <c r="C11638" s="774" t="s">
        <v>9996</v>
      </c>
      <c r="D11638" s="774" t="s">
        <v>7737</v>
      </c>
      <c r="E11638" s="717">
        <v>44.85</v>
      </c>
    </row>
    <row r="11639" spans="1:5">
      <c r="A11639" s="774">
        <v>37395</v>
      </c>
      <c r="B11639" s="774" t="s">
        <v>11376</v>
      </c>
      <c r="C11639" s="774" t="s">
        <v>9996</v>
      </c>
      <c r="D11639" s="774" t="s">
        <v>7737</v>
      </c>
      <c r="E11639" s="717">
        <v>38.56</v>
      </c>
    </row>
    <row r="11640" spans="1:5">
      <c r="A11640" s="774">
        <v>14147</v>
      </c>
      <c r="B11640" s="774" t="s">
        <v>11377</v>
      </c>
      <c r="C11640" s="774" t="s">
        <v>9996</v>
      </c>
      <c r="D11640" s="774" t="s">
        <v>7737</v>
      </c>
      <c r="E11640" s="717">
        <v>51.15</v>
      </c>
    </row>
    <row r="11641" spans="1:5">
      <c r="A11641" s="774">
        <v>37396</v>
      </c>
      <c r="B11641" s="774" t="s">
        <v>11378</v>
      </c>
      <c r="C11641" s="774" t="s">
        <v>9996</v>
      </c>
      <c r="D11641" s="774" t="s">
        <v>7737</v>
      </c>
      <c r="E11641" s="717">
        <v>31.55</v>
      </c>
    </row>
    <row r="11642" spans="1:5">
      <c r="A11642" s="774">
        <v>37397</v>
      </c>
      <c r="B11642" s="774" t="s">
        <v>11379</v>
      </c>
      <c r="C11642" s="774" t="s">
        <v>9996</v>
      </c>
      <c r="D11642" s="774" t="s">
        <v>7737</v>
      </c>
      <c r="E11642" s="717">
        <v>33.049999999999997</v>
      </c>
    </row>
    <row r="11643" spans="1:5">
      <c r="A11643" s="774">
        <v>43606</v>
      </c>
      <c r="B11643" s="774" t="s">
        <v>11380</v>
      </c>
      <c r="C11643" s="774" t="s">
        <v>7728</v>
      </c>
      <c r="D11643" s="774" t="s">
        <v>7723</v>
      </c>
      <c r="E11643" s="717">
        <v>6.65</v>
      </c>
    </row>
    <row r="11644" spans="1:5">
      <c r="A11644" s="774">
        <v>444</v>
      </c>
      <c r="B11644" s="774" t="s">
        <v>11381</v>
      </c>
      <c r="C11644" s="774" t="s">
        <v>7728</v>
      </c>
      <c r="D11644" s="774" t="s">
        <v>7737</v>
      </c>
      <c r="E11644" s="717">
        <v>19.72</v>
      </c>
    </row>
    <row r="11645" spans="1:5">
      <c r="A11645" s="774">
        <v>445</v>
      </c>
      <c r="B11645" s="774" t="s">
        <v>11382</v>
      </c>
      <c r="C11645" s="774" t="s">
        <v>7728</v>
      </c>
      <c r="D11645" s="774" t="s">
        <v>7737</v>
      </c>
      <c r="E11645" s="717">
        <v>26.99</v>
      </c>
    </row>
    <row r="11646" spans="1:5">
      <c r="A11646" s="774">
        <v>4783</v>
      </c>
      <c r="B11646" s="774" t="s">
        <v>11383</v>
      </c>
      <c r="C11646" s="774" t="s">
        <v>615</v>
      </c>
      <c r="D11646" s="774" t="s">
        <v>7726</v>
      </c>
      <c r="E11646" s="717">
        <v>14.53</v>
      </c>
    </row>
    <row r="11647" spans="1:5">
      <c r="A11647" s="774">
        <v>41079</v>
      </c>
      <c r="B11647" s="774" t="s">
        <v>11384</v>
      </c>
      <c r="C11647" s="774" t="s">
        <v>7941</v>
      </c>
      <c r="D11647" s="774" t="s">
        <v>7723</v>
      </c>
      <c r="E11647" s="718">
        <v>2588.92</v>
      </c>
    </row>
    <row r="11648" spans="1:5">
      <c r="A11648" s="774">
        <v>12874</v>
      </c>
      <c r="B11648" s="774" t="s">
        <v>11385</v>
      </c>
      <c r="C11648" s="774" t="s">
        <v>615</v>
      </c>
      <c r="D11648" s="774" t="s">
        <v>7723</v>
      </c>
      <c r="E11648" s="717">
        <v>15.67</v>
      </c>
    </row>
    <row r="11649" spans="1:5">
      <c r="A11649" s="774">
        <v>41082</v>
      </c>
      <c r="B11649" s="774" t="s">
        <v>11386</v>
      </c>
      <c r="C11649" s="774" t="s">
        <v>7941</v>
      </c>
      <c r="D11649" s="774" t="s">
        <v>7723</v>
      </c>
      <c r="E11649" s="718">
        <v>2794.13</v>
      </c>
    </row>
    <row r="11650" spans="1:5">
      <c r="A11650" s="774">
        <v>4785</v>
      </c>
      <c r="B11650" s="774" t="s">
        <v>11387</v>
      </c>
      <c r="C11650" s="774" t="s">
        <v>615</v>
      </c>
      <c r="D11650" s="774" t="s">
        <v>7723</v>
      </c>
      <c r="E11650" s="717">
        <v>15.62</v>
      </c>
    </row>
    <row r="11651" spans="1:5">
      <c r="A11651" s="774">
        <v>41081</v>
      </c>
      <c r="B11651" s="774" t="s">
        <v>11388</v>
      </c>
      <c r="C11651" s="774" t="s">
        <v>7941</v>
      </c>
      <c r="D11651" s="774" t="s">
        <v>7723</v>
      </c>
      <c r="E11651" s="718">
        <v>2784.65</v>
      </c>
    </row>
    <row r="11652" spans="1:5">
      <c r="A11652" s="774">
        <v>4801</v>
      </c>
      <c r="B11652" s="774" t="s">
        <v>11389</v>
      </c>
      <c r="C11652" s="774" t="s">
        <v>7725</v>
      </c>
      <c r="D11652" s="774" t="s">
        <v>7723</v>
      </c>
      <c r="E11652" s="717">
        <v>95.22</v>
      </c>
    </row>
    <row r="11653" spans="1:5">
      <c r="A11653" s="774">
        <v>4794</v>
      </c>
      <c r="B11653" s="774" t="s">
        <v>11390</v>
      </c>
      <c r="C11653" s="774" t="s">
        <v>7725</v>
      </c>
      <c r="D11653" s="774" t="s">
        <v>7723</v>
      </c>
      <c r="E11653" s="717">
        <v>433.67</v>
      </c>
    </row>
    <row r="11654" spans="1:5">
      <c r="A11654" s="774">
        <v>4796</v>
      </c>
      <c r="B11654" s="774" t="s">
        <v>11391</v>
      </c>
      <c r="C11654" s="774" t="s">
        <v>7725</v>
      </c>
      <c r="D11654" s="774" t="s">
        <v>7723</v>
      </c>
      <c r="E11654" s="717">
        <v>263.39999999999998</v>
      </c>
    </row>
    <row r="11655" spans="1:5">
      <c r="A11655" s="774">
        <v>4800</v>
      </c>
      <c r="B11655" s="774" t="s">
        <v>11392</v>
      </c>
      <c r="C11655" s="774" t="s">
        <v>7725</v>
      </c>
      <c r="D11655" s="774" t="s">
        <v>7723</v>
      </c>
      <c r="E11655" s="717">
        <v>72.44</v>
      </c>
    </row>
    <row r="11656" spans="1:5">
      <c r="A11656" s="774">
        <v>4795</v>
      </c>
      <c r="B11656" s="774" t="s">
        <v>11393</v>
      </c>
      <c r="C11656" s="774" t="s">
        <v>7725</v>
      </c>
      <c r="D11656" s="774" t="s">
        <v>7723</v>
      </c>
      <c r="E11656" s="717">
        <v>422.15</v>
      </c>
    </row>
    <row r="11657" spans="1:5">
      <c r="A11657" s="774">
        <v>39694</v>
      </c>
      <c r="B11657" s="774" t="s">
        <v>11394</v>
      </c>
      <c r="C11657" s="774" t="s">
        <v>7725</v>
      </c>
      <c r="D11657" s="774" t="s">
        <v>7723</v>
      </c>
      <c r="E11657" s="717">
        <v>282.72000000000003</v>
      </c>
    </row>
    <row r="11658" spans="1:5">
      <c r="A11658" s="774">
        <v>1292</v>
      </c>
      <c r="B11658" s="774" t="s">
        <v>11395</v>
      </c>
      <c r="C11658" s="774" t="s">
        <v>7725</v>
      </c>
      <c r="D11658" s="774" t="s">
        <v>7723</v>
      </c>
      <c r="E11658" s="717">
        <v>42.54</v>
      </c>
    </row>
    <row r="11659" spans="1:5">
      <c r="A11659" s="774">
        <v>1287</v>
      </c>
      <c r="B11659" s="774" t="s">
        <v>11396</v>
      </c>
      <c r="C11659" s="774" t="s">
        <v>7725</v>
      </c>
      <c r="D11659" s="774" t="s">
        <v>7726</v>
      </c>
      <c r="E11659" s="717">
        <v>20.87</v>
      </c>
    </row>
    <row r="11660" spans="1:5">
      <c r="A11660" s="774">
        <v>1297</v>
      </c>
      <c r="B11660" s="774" t="s">
        <v>11397</v>
      </c>
      <c r="C11660" s="774" t="s">
        <v>7725</v>
      </c>
      <c r="D11660" s="774" t="s">
        <v>7723</v>
      </c>
      <c r="E11660" s="717">
        <v>17.309999999999999</v>
      </c>
    </row>
    <row r="11661" spans="1:5">
      <c r="A11661" s="774">
        <v>4786</v>
      </c>
      <c r="B11661" s="774" t="s">
        <v>11398</v>
      </c>
      <c r="C11661" s="774" t="s">
        <v>7725</v>
      </c>
      <c r="D11661" s="774" t="s">
        <v>7737</v>
      </c>
      <c r="E11661" s="717">
        <v>82</v>
      </c>
    </row>
    <row r="11662" spans="1:5">
      <c r="A11662" s="774">
        <v>10840</v>
      </c>
      <c r="B11662" s="774" t="s">
        <v>11399</v>
      </c>
      <c r="C11662" s="774" t="s">
        <v>7725</v>
      </c>
      <c r="D11662" s="774" t="s">
        <v>7726</v>
      </c>
      <c r="E11662" s="717">
        <v>330</v>
      </c>
    </row>
    <row r="11663" spans="1:5">
      <c r="A11663" s="774">
        <v>10841</v>
      </c>
      <c r="B11663" s="774" t="s">
        <v>11400</v>
      </c>
      <c r="C11663" s="774" t="s">
        <v>7725</v>
      </c>
      <c r="D11663" s="774" t="s">
        <v>7723</v>
      </c>
      <c r="E11663" s="717">
        <v>249.05</v>
      </c>
    </row>
    <row r="11664" spans="1:5">
      <c r="A11664" s="774">
        <v>25980</v>
      </c>
      <c r="B11664" s="774" t="s">
        <v>11401</v>
      </c>
      <c r="C11664" s="774" t="s">
        <v>7725</v>
      </c>
      <c r="D11664" s="774" t="s">
        <v>7723</v>
      </c>
      <c r="E11664" s="717">
        <v>318.23</v>
      </c>
    </row>
    <row r="11665" spans="1:5">
      <c r="A11665" s="774">
        <v>10842</v>
      </c>
      <c r="B11665" s="774" t="s">
        <v>11402</v>
      </c>
      <c r="C11665" s="774" t="s">
        <v>7725</v>
      </c>
      <c r="D11665" s="774" t="s">
        <v>7723</v>
      </c>
      <c r="E11665" s="717">
        <v>359.74</v>
      </c>
    </row>
    <row r="11666" spans="1:5">
      <c r="A11666" s="774">
        <v>21108</v>
      </c>
      <c r="B11666" s="774" t="s">
        <v>11403</v>
      </c>
      <c r="C11666" s="774" t="s">
        <v>7725</v>
      </c>
      <c r="D11666" s="774" t="s">
        <v>7723</v>
      </c>
      <c r="E11666" s="717">
        <v>56.7</v>
      </c>
    </row>
    <row r="11667" spans="1:5">
      <c r="A11667" s="774">
        <v>38180</v>
      </c>
      <c r="B11667" s="774" t="s">
        <v>11404</v>
      </c>
      <c r="C11667" s="774" t="s">
        <v>7725</v>
      </c>
      <c r="D11667" s="774" t="s">
        <v>7723</v>
      </c>
      <c r="E11667" s="717">
        <v>212.07</v>
      </c>
    </row>
    <row r="11668" spans="1:5">
      <c r="A11668" s="774">
        <v>40648</v>
      </c>
      <c r="B11668" s="774" t="s">
        <v>11405</v>
      </c>
      <c r="C11668" s="774" t="s">
        <v>7725</v>
      </c>
      <c r="D11668" s="774" t="s">
        <v>7737</v>
      </c>
      <c r="E11668" s="717">
        <v>157.44</v>
      </c>
    </row>
    <row r="11669" spans="1:5">
      <c r="A11669" s="774">
        <v>40649</v>
      </c>
      <c r="B11669" s="774" t="s">
        <v>11406</v>
      </c>
      <c r="C11669" s="774" t="s">
        <v>7725</v>
      </c>
      <c r="D11669" s="774" t="s">
        <v>7737</v>
      </c>
      <c r="E11669" s="717">
        <v>91.7</v>
      </c>
    </row>
    <row r="11670" spans="1:5">
      <c r="A11670" s="774">
        <v>40650</v>
      </c>
      <c r="B11670" s="774" t="s">
        <v>11407</v>
      </c>
      <c r="C11670" s="774" t="s">
        <v>7725</v>
      </c>
      <c r="D11670" s="774" t="s">
        <v>7737</v>
      </c>
      <c r="E11670" s="717">
        <v>118.08</v>
      </c>
    </row>
    <row r="11671" spans="1:5">
      <c r="A11671" s="774">
        <v>40651</v>
      </c>
      <c r="B11671" s="774" t="s">
        <v>11408</v>
      </c>
      <c r="C11671" s="774" t="s">
        <v>7725</v>
      </c>
      <c r="D11671" s="774" t="s">
        <v>7737</v>
      </c>
      <c r="E11671" s="717">
        <v>217.79</v>
      </c>
    </row>
    <row r="11672" spans="1:5">
      <c r="A11672" s="774">
        <v>40652</v>
      </c>
      <c r="B11672" s="774" t="s">
        <v>11409</v>
      </c>
      <c r="C11672" s="774" t="s">
        <v>7725</v>
      </c>
      <c r="D11672" s="774" t="s">
        <v>7737</v>
      </c>
      <c r="E11672" s="717">
        <v>116.76</v>
      </c>
    </row>
    <row r="11673" spans="1:5">
      <c r="A11673" s="774">
        <v>40647</v>
      </c>
      <c r="B11673" s="774" t="s">
        <v>11410</v>
      </c>
      <c r="C11673" s="774" t="s">
        <v>7725</v>
      </c>
      <c r="D11673" s="774" t="s">
        <v>7737</v>
      </c>
      <c r="E11673" s="717">
        <v>128.57</v>
      </c>
    </row>
    <row r="11674" spans="1:5">
      <c r="A11674" s="774">
        <v>40653</v>
      </c>
      <c r="B11674" s="774" t="s">
        <v>11411</v>
      </c>
      <c r="C11674" s="774" t="s">
        <v>7725</v>
      </c>
      <c r="D11674" s="774" t="s">
        <v>7737</v>
      </c>
      <c r="E11674" s="717">
        <v>98.4</v>
      </c>
    </row>
    <row r="11675" spans="1:5">
      <c r="A11675" s="774">
        <v>36178</v>
      </c>
      <c r="B11675" s="774" t="s">
        <v>11412</v>
      </c>
      <c r="C11675" s="774" t="s">
        <v>7728</v>
      </c>
      <c r="D11675" s="774" t="s">
        <v>7723</v>
      </c>
      <c r="E11675" s="717">
        <v>10.029999999999999</v>
      </c>
    </row>
    <row r="11676" spans="1:5">
      <c r="A11676" s="774">
        <v>38195</v>
      </c>
      <c r="B11676" s="774" t="s">
        <v>11413</v>
      </c>
      <c r="C11676" s="774" t="s">
        <v>7725</v>
      </c>
      <c r="D11676" s="774" t="s">
        <v>7723</v>
      </c>
      <c r="E11676" s="717">
        <v>66.97</v>
      </c>
    </row>
    <row r="11677" spans="1:5">
      <c r="A11677" s="774">
        <v>38181</v>
      </c>
      <c r="B11677" s="774" t="s">
        <v>11414</v>
      </c>
      <c r="C11677" s="774" t="s">
        <v>7725</v>
      </c>
      <c r="D11677" s="774" t="s">
        <v>7723</v>
      </c>
      <c r="E11677" s="717">
        <v>289.51</v>
      </c>
    </row>
    <row r="11678" spans="1:5">
      <c r="A11678" s="774">
        <v>38182</v>
      </c>
      <c r="B11678" s="774" t="s">
        <v>11415</v>
      </c>
      <c r="C11678" s="774" t="s">
        <v>7725</v>
      </c>
      <c r="D11678" s="774" t="s">
        <v>7723</v>
      </c>
      <c r="E11678" s="717">
        <v>275.77</v>
      </c>
    </row>
    <row r="11679" spans="1:5">
      <c r="A11679" s="774">
        <v>38186</v>
      </c>
      <c r="B11679" s="774" t="s">
        <v>11416</v>
      </c>
      <c r="C11679" s="774" t="s">
        <v>7725</v>
      </c>
      <c r="D11679" s="774" t="s">
        <v>7723</v>
      </c>
      <c r="E11679" s="717">
        <v>716.82</v>
      </c>
    </row>
    <row r="11680" spans="1:5">
      <c r="A11680" s="774">
        <v>38185</v>
      </c>
      <c r="B11680" s="774" t="s">
        <v>11417</v>
      </c>
      <c r="C11680" s="774" t="s">
        <v>7725</v>
      </c>
      <c r="D11680" s="774" t="s">
        <v>7723</v>
      </c>
      <c r="E11680" s="717">
        <v>638.22</v>
      </c>
    </row>
    <row r="11681" spans="1:5">
      <c r="A11681" s="774">
        <v>40654</v>
      </c>
      <c r="B11681" s="774" t="s">
        <v>11418</v>
      </c>
      <c r="C11681" s="774" t="s">
        <v>7725</v>
      </c>
      <c r="D11681" s="774" t="s">
        <v>7737</v>
      </c>
      <c r="E11681" s="717">
        <v>152.84</v>
      </c>
    </row>
    <row r="11682" spans="1:5">
      <c r="A11682" s="774">
        <v>25981</v>
      </c>
      <c r="B11682" s="774" t="s">
        <v>11419</v>
      </c>
      <c r="C11682" s="774" t="s">
        <v>7725</v>
      </c>
      <c r="D11682" s="774" t="s">
        <v>7723</v>
      </c>
      <c r="E11682" s="717">
        <v>262.89</v>
      </c>
    </row>
    <row r="11683" spans="1:5">
      <c r="A11683" s="774">
        <v>4822</v>
      </c>
      <c r="B11683" s="774" t="s">
        <v>11420</v>
      </c>
      <c r="C11683" s="774" t="s">
        <v>7725</v>
      </c>
      <c r="D11683" s="774" t="s">
        <v>7723</v>
      </c>
      <c r="E11683" s="717">
        <v>223.76</v>
      </c>
    </row>
    <row r="11684" spans="1:5">
      <c r="A11684" s="774">
        <v>4818</v>
      </c>
      <c r="B11684" s="774" t="s">
        <v>11421</v>
      </c>
      <c r="C11684" s="774" t="s">
        <v>7725</v>
      </c>
      <c r="D11684" s="774" t="s">
        <v>7726</v>
      </c>
      <c r="E11684" s="717">
        <v>230</v>
      </c>
    </row>
    <row r="11685" spans="1:5">
      <c r="A11685" s="774">
        <v>39567</v>
      </c>
      <c r="B11685" s="774" t="s">
        <v>11422</v>
      </c>
      <c r="C11685" s="774" t="s">
        <v>7725</v>
      </c>
      <c r="D11685" s="774" t="s">
        <v>7723</v>
      </c>
      <c r="E11685" s="717">
        <v>28.8</v>
      </c>
    </row>
    <row r="11686" spans="1:5">
      <c r="A11686" s="774">
        <v>39566</v>
      </c>
      <c r="B11686" s="774" t="s">
        <v>11423</v>
      </c>
      <c r="C11686" s="774" t="s">
        <v>7725</v>
      </c>
      <c r="D11686" s="774" t="s">
        <v>7723</v>
      </c>
      <c r="E11686" s="717">
        <v>33.270000000000003</v>
      </c>
    </row>
    <row r="11687" spans="1:5">
      <c r="A11687" s="774">
        <v>39416</v>
      </c>
      <c r="B11687" s="774" t="s">
        <v>11424</v>
      </c>
      <c r="C11687" s="774" t="s">
        <v>7725</v>
      </c>
      <c r="D11687" s="774" t="s">
        <v>7723</v>
      </c>
      <c r="E11687" s="717">
        <v>17.38</v>
      </c>
    </row>
    <row r="11688" spans="1:5">
      <c r="A11688" s="774">
        <v>39417</v>
      </c>
      <c r="B11688" s="774" t="s">
        <v>11425</v>
      </c>
      <c r="C11688" s="774" t="s">
        <v>7725</v>
      </c>
      <c r="D11688" s="774" t="s">
        <v>7723</v>
      </c>
      <c r="E11688" s="717">
        <v>18.22</v>
      </c>
    </row>
    <row r="11689" spans="1:5">
      <c r="A11689" s="774">
        <v>39414</v>
      </c>
      <c r="B11689" s="774" t="s">
        <v>11426</v>
      </c>
      <c r="C11689" s="774" t="s">
        <v>7725</v>
      </c>
      <c r="D11689" s="774" t="s">
        <v>7723</v>
      </c>
      <c r="E11689" s="717">
        <v>16.32</v>
      </c>
    </row>
    <row r="11690" spans="1:5">
      <c r="A11690" s="774">
        <v>39415</v>
      </c>
      <c r="B11690" s="774" t="s">
        <v>11427</v>
      </c>
      <c r="C11690" s="774" t="s">
        <v>7725</v>
      </c>
      <c r="D11690" s="774" t="s">
        <v>7723</v>
      </c>
      <c r="E11690" s="717">
        <v>17.29</v>
      </c>
    </row>
    <row r="11691" spans="1:5">
      <c r="A11691" s="774">
        <v>39412</v>
      </c>
      <c r="B11691" s="774" t="s">
        <v>11428</v>
      </c>
      <c r="C11691" s="774" t="s">
        <v>7725</v>
      </c>
      <c r="D11691" s="774" t="s">
        <v>7726</v>
      </c>
      <c r="E11691" s="717">
        <v>12.29</v>
      </c>
    </row>
    <row r="11692" spans="1:5">
      <c r="A11692" s="774">
        <v>39413</v>
      </c>
      <c r="B11692" s="774" t="s">
        <v>11429</v>
      </c>
      <c r="C11692" s="774" t="s">
        <v>7725</v>
      </c>
      <c r="D11692" s="774" t="s">
        <v>7723</v>
      </c>
      <c r="E11692" s="717">
        <v>12.17</v>
      </c>
    </row>
    <row r="11693" spans="1:5">
      <c r="A11693" s="774">
        <v>11062</v>
      </c>
      <c r="B11693" s="774" t="s">
        <v>11430</v>
      </c>
      <c r="C11693" s="774" t="s">
        <v>7725</v>
      </c>
      <c r="D11693" s="774" t="s">
        <v>7723</v>
      </c>
      <c r="E11693" s="717">
        <v>57.24</v>
      </c>
    </row>
    <row r="11694" spans="1:5">
      <c r="A11694" s="774">
        <v>11063</v>
      </c>
      <c r="B11694" s="774" t="s">
        <v>11431</v>
      </c>
      <c r="C11694" s="774" t="s">
        <v>7725</v>
      </c>
      <c r="D11694" s="774" t="s">
        <v>7723</v>
      </c>
      <c r="E11694" s="717">
        <v>55.42</v>
      </c>
    </row>
    <row r="11695" spans="1:5">
      <c r="A11695" s="774">
        <v>13521</v>
      </c>
      <c r="B11695" s="774" t="s">
        <v>11432</v>
      </c>
      <c r="C11695" s="774" t="s">
        <v>7728</v>
      </c>
      <c r="D11695" s="774" t="s">
        <v>7737</v>
      </c>
      <c r="E11695" s="717">
        <v>66</v>
      </c>
    </row>
    <row r="11696" spans="1:5">
      <c r="A11696" s="774">
        <v>10851</v>
      </c>
      <c r="B11696" s="774" t="s">
        <v>11433</v>
      </c>
      <c r="C11696" s="774" t="s">
        <v>7728</v>
      </c>
      <c r="D11696" s="774" t="s">
        <v>7737</v>
      </c>
      <c r="E11696" s="717">
        <v>45.08</v>
      </c>
    </row>
    <row r="11697" spans="1:5">
      <c r="A11697" s="774">
        <v>39515</v>
      </c>
      <c r="B11697" s="774" t="s">
        <v>11434</v>
      </c>
      <c r="C11697" s="774" t="s">
        <v>7728</v>
      </c>
      <c r="D11697" s="774" t="s">
        <v>7737</v>
      </c>
      <c r="E11697" s="717">
        <v>49.09</v>
      </c>
    </row>
    <row r="11698" spans="1:5">
      <c r="A11698" s="774">
        <v>39516</v>
      </c>
      <c r="B11698" s="774" t="s">
        <v>11435</v>
      </c>
      <c r="C11698" s="774" t="s">
        <v>7728</v>
      </c>
      <c r="D11698" s="774" t="s">
        <v>7737</v>
      </c>
      <c r="E11698" s="717">
        <v>41.39</v>
      </c>
    </row>
    <row r="11699" spans="1:5">
      <c r="A11699" s="774">
        <v>39514</v>
      </c>
      <c r="B11699" s="774" t="s">
        <v>11436</v>
      </c>
      <c r="C11699" s="774" t="s">
        <v>7728</v>
      </c>
      <c r="D11699" s="774" t="s">
        <v>7737</v>
      </c>
      <c r="E11699" s="717">
        <v>25.75</v>
      </c>
    </row>
    <row r="11700" spans="1:5">
      <c r="A11700" s="774">
        <v>4812</v>
      </c>
      <c r="B11700" s="774" t="s">
        <v>11437</v>
      </c>
      <c r="C11700" s="774" t="s">
        <v>7725</v>
      </c>
      <c r="D11700" s="774" t="s">
        <v>7723</v>
      </c>
      <c r="E11700" s="717">
        <v>7.95</v>
      </c>
    </row>
    <row r="11701" spans="1:5">
      <c r="A11701" s="774">
        <v>10849</v>
      </c>
      <c r="B11701" s="774" t="s">
        <v>11438</v>
      </c>
      <c r="C11701" s="774" t="s">
        <v>7728</v>
      </c>
      <c r="D11701" s="774" t="s">
        <v>7737</v>
      </c>
      <c r="E11701" s="717">
        <v>960</v>
      </c>
    </row>
    <row r="11702" spans="1:5">
      <c r="A11702" s="774">
        <v>10848</v>
      </c>
      <c r="B11702" s="774" t="s">
        <v>11439</v>
      </c>
      <c r="C11702" s="774" t="s">
        <v>7728</v>
      </c>
      <c r="D11702" s="774" t="s">
        <v>7737</v>
      </c>
      <c r="E11702" s="717">
        <v>603</v>
      </c>
    </row>
    <row r="11703" spans="1:5">
      <c r="A11703" s="774">
        <v>4813</v>
      </c>
      <c r="B11703" s="774" t="s">
        <v>868</v>
      </c>
      <c r="C11703" s="774" t="s">
        <v>7725</v>
      </c>
      <c r="D11703" s="774" t="s">
        <v>7737</v>
      </c>
      <c r="E11703" s="717">
        <v>200</v>
      </c>
    </row>
    <row r="11704" spans="1:5">
      <c r="A11704" s="774">
        <v>37560</v>
      </c>
      <c r="B11704" s="774" t="s">
        <v>11440</v>
      </c>
      <c r="C11704" s="774" t="s">
        <v>7728</v>
      </c>
      <c r="D11704" s="774" t="s">
        <v>7737</v>
      </c>
      <c r="E11704" s="717">
        <v>43.6</v>
      </c>
    </row>
    <row r="11705" spans="1:5">
      <c r="A11705" s="774">
        <v>37557</v>
      </c>
      <c r="B11705" s="774" t="s">
        <v>11441</v>
      </c>
      <c r="C11705" s="774" t="s">
        <v>7728</v>
      </c>
      <c r="D11705" s="774" t="s">
        <v>7737</v>
      </c>
      <c r="E11705" s="717">
        <v>13.24</v>
      </c>
    </row>
    <row r="11706" spans="1:5">
      <c r="A11706" s="774">
        <v>37556</v>
      </c>
      <c r="B11706" s="774" t="s">
        <v>11442</v>
      </c>
      <c r="C11706" s="774" t="s">
        <v>7728</v>
      </c>
      <c r="D11706" s="774" t="s">
        <v>7737</v>
      </c>
      <c r="E11706" s="717">
        <v>25.62</v>
      </c>
    </row>
    <row r="11707" spans="1:5">
      <c r="A11707" s="774">
        <v>37559</v>
      </c>
      <c r="B11707" s="774" t="s">
        <v>11443</v>
      </c>
      <c r="C11707" s="774" t="s">
        <v>7728</v>
      </c>
      <c r="D11707" s="774" t="s">
        <v>7737</v>
      </c>
      <c r="E11707" s="717">
        <v>31.42</v>
      </c>
    </row>
    <row r="11708" spans="1:5">
      <c r="A11708" s="774">
        <v>37539</v>
      </c>
      <c r="B11708" s="774" t="s">
        <v>11444</v>
      </c>
      <c r="C11708" s="774" t="s">
        <v>7728</v>
      </c>
      <c r="D11708" s="774" t="s">
        <v>7737</v>
      </c>
      <c r="E11708" s="717">
        <v>22.15</v>
      </c>
    </row>
    <row r="11709" spans="1:5">
      <c r="A11709" s="774">
        <v>37558</v>
      </c>
      <c r="B11709" s="774" t="s">
        <v>11445</v>
      </c>
      <c r="C11709" s="774" t="s">
        <v>7728</v>
      </c>
      <c r="D11709" s="774" t="s">
        <v>7737</v>
      </c>
      <c r="E11709" s="717">
        <v>41.3</v>
      </c>
    </row>
    <row r="11710" spans="1:5">
      <c r="A11710" s="774">
        <v>34723</v>
      </c>
      <c r="B11710" s="774" t="s">
        <v>11446</v>
      </c>
      <c r="C11710" s="774" t="s">
        <v>7725</v>
      </c>
      <c r="D11710" s="774" t="s">
        <v>7737</v>
      </c>
      <c r="E11710" s="717">
        <v>462</v>
      </c>
    </row>
    <row r="11711" spans="1:5">
      <c r="A11711" s="774">
        <v>34721</v>
      </c>
      <c r="B11711" s="774" t="s">
        <v>11447</v>
      </c>
      <c r="C11711" s="774" t="s">
        <v>7725</v>
      </c>
      <c r="D11711" s="774" t="s">
        <v>7737</v>
      </c>
      <c r="E11711" s="717">
        <v>576</v>
      </c>
    </row>
    <row r="11712" spans="1:5">
      <c r="A11712" s="774">
        <v>4309</v>
      </c>
      <c r="B11712" s="774" t="s">
        <v>11448</v>
      </c>
      <c r="C11712" s="774" t="s">
        <v>7728</v>
      </c>
      <c r="D11712" s="774" t="s">
        <v>7723</v>
      </c>
      <c r="E11712" s="717">
        <v>6.07</v>
      </c>
    </row>
    <row r="11713" spans="1:5">
      <c r="A11713" s="774">
        <v>4307</v>
      </c>
      <c r="B11713" s="774" t="s">
        <v>11449</v>
      </c>
      <c r="C11713" s="774" t="s">
        <v>7728</v>
      </c>
      <c r="D11713" s="774" t="s">
        <v>7723</v>
      </c>
      <c r="E11713" s="717">
        <v>10.39</v>
      </c>
    </row>
    <row r="11714" spans="1:5">
      <c r="A11714" s="774">
        <v>10850</v>
      </c>
      <c r="B11714" s="774" t="s">
        <v>11450</v>
      </c>
      <c r="C11714" s="774" t="s">
        <v>7728</v>
      </c>
      <c r="D11714" s="774" t="s">
        <v>7737</v>
      </c>
      <c r="E11714" s="717">
        <v>30</v>
      </c>
    </row>
    <row r="11715" spans="1:5">
      <c r="A11715" s="774">
        <v>42438</v>
      </c>
      <c r="B11715" s="774" t="s">
        <v>11451</v>
      </c>
      <c r="C11715" s="774" t="s">
        <v>7728</v>
      </c>
      <c r="D11715" s="774" t="s">
        <v>7737</v>
      </c>
      <c r="E11715" s="718">
        <v>1353.33</v>
      </c>
    </row>
    <row r="11716" spans="1:5">
      <c r="A11716" s="774">
        <v>4792</v>
      </c>
      <c r="B11716" s="774" t="s">
        <v>11452</v>
      </c>
      <c r="C11716" s="774" t="s">
        <v>7725</v>
      </c>
      <c r="D11716" s="774" t="s">
        <v>7723</v>
      </c>
      <c r="E11716" s="717">
        <v>203.58</v>
      </c>
    </row>
    <row r="11717" spans="1:5">
      <c r="A11717" s="774">
        <v>4790</v>
      </c>
      <c r="B11717" s="774" t="s">
        <v>11453</v>
      </c>
      <c r="C11717" s="774" t="s">
        <v>7725</v>
      </c>
      <c r="D11717" s="774" t="s">
        <v>7726</v>
      </c>
      <c r="E11717" s="717">
        <v>122.4</v>
      </c>
    </row>
    <row r="11718" spans="1:5">
      <c r="A11718" s="774">
        <v>40671</v>
      </c>
      <c r="B11718" s="774" t="s">
        <v>11454</v>
      </c>
      <c r="C11718" s="774" t="s">
        <v>7725</v>
      </c>
      <c r="D11718" s="774" t="s">
        <v>7723</v>
      </c>
      <c r="E11718" s="717">
        <v>65.819999999999993</v>
      </c>
    </row>
    <row r="11719" spans="1:5">
      <c r="A11719" s="774">
        <v>7552</v>
      </c>
      <c r="B11719" s="774" t="s">
        <v>11455</v>
      </c>
      <c r="C11719" s="774" t="s">
        <v>7728</v>
      </c>
      <c r="D11719" s="774" t="s">
        <v>7737</v>
      </c>
      <c r="E11719" s="717">
        <v>20.55</v>
      </c>
    </row>
    <row r="11720" spans="1:5">
      <c r="A11720" s="774">
        <v>4893</v>
      </c>
      <c r="B11720" s="774" t="s">
        <v>11456</v>
      </c>
      <c r="C11720" s="774" t="s">
        <v>7728</v>
      </c>
      <c r="D11720" s="774" t="s">
        <v>7723</v>
      </c>
      <c r="E11720" s="717">
        <v>7.89</v>
      </c>
    </row>
    <row r="11721" spans="1:5">
      <c r="A11721" s="774">
        <v>4894</v>
      </c>
      <c r="B11721" s="774" t="s">
        <v>11457</v>
      </c>
      <c r="C11721" s="774" t="s">
        <v>7728</v>
      </c>
      <c r="D11721" s="774" t="s">
        <v>7723</v>
      </c>
      <c r="E11721" s="717">
        <v>6.77</v>
      </c>
    </row>
    <row r="11722" spans="1:5">
      <c r="A11722" s="774">
        <v>4888</v>
      </c>
      <c r="B11722" s="774" t="s">
        <v>11458</v>
      </c>
      <c r="C11722" s="774" t="s">
        <v>7728</v>
      </c>
      <c r="D11722" s="774" t="s">
        <v>7723</v>
      </c>
      <c r="E11722" s="717">
        <v>2.2999999999999998</v>
      </c>
    </row>
    <row r="11723" spans="1:5">
      <c r="A11723" s="774">
        <v>4890</v>
      </c>
      <c r="B11723" s="774" t="s">
        <v>11459</v>
      </c>
      <c r="C11723" s="774" t="s">
        <v>7728</v>
      </c>
      <c r="D11723" s="774" t="s">
        <v>7723</v>
      </c>
      <c r="E11723" s="717">
        <v>4.33</v>
      </c>
    </row>
    <row r="11724" spans="1:5">
      <c r="A11724" s="774">
        <v>12411</v>
      </c>
      <c r="B11724" s="774" t="s">
        <v>11460</v>
      </c>
      <c r="C11724" s="774" t="s">
        <v>7728</v>
      </c>
      <c r="D11724" s="774" t="s">
        <v>7723</v>
      </c>
      <c r="E11724" s="717">
        <v>23.33</v>
      </c>
    </row>
    <row r="11725" spans="1:5">
      <c r="A11725" s="774">
        <v>4891</v>
      </c>
      <c r="B11725" s="774" t="s">
        <v>11461</v>
      </c>
      <c r="C11725" s="774" t="s">
        <v>7728</v>
      </c>
      <c r="D11725" s="774" t="s">
        <v>7723</v>
      </c>
      <c r="E11725" s="717">
        <v>11.66</v>
      </c>
    </row>
    <row r="11726" spans="1:5">
      <c r="A11726" s="774">
        <v>4889</v>
      </c>
      <c r="B11726" s="774" t="s">
        <v>11462</v>
      </c>
      <c r="C11726" s="774" t="s">
        <v>7728</v>
      </c>
      <c r="D11726" s="774" t="s">
        <v>7723</v>
      </c>
      <c r="E11726" s="717">
        <v>3.11</v>
      </c>
    </row>
    <row r="11727" spans="1:5">
      <c r="A11727" s="774">
        <v>4892</v>
      </c>
      <c r="B11727" s="774" t="s">
        <v>11463</v>
      </c>
      <c r="C11727" s="774" t="s">
        <v>7728</v>
      </c>
      <c r="D11727" s="774" t="s">
        <v>7723</v>
      </c>
      <c r="E11727" s="717">
        <v>32.67</v>
      </c>
    </row>
    <row r="11728" spans="1:5">
      <c r="A11728" s="774">
        <v>12412</v>
      </c>
      <c r="B11728" s="774" t="s">
        <v>11464</v>
      </c>
      <c r="C11728" s="774" t="s">
        <v>7728</v>
      </c>
      <c r="D11728" s="774" t="s">
        <v>7723</v>
      </c>
      <c r="E11728" s="717">
        <v>60.72</v>
      </c>
    </row>
    <row r="11729" spans="1:5">
      <c r="A11729" s="774">
        <v>11073</v>
      </c>
      <c r="B11729" s="774" t="s">
        <v>11465</v>
      </c>
      <c r="C11729" s="774" t="s">
        <v>7728</v>
      </c>
      <c r="D11729" s="774" t="s">
        <v>7723</v>
      </c>
      <c r="E11729" s="717">
        <v>5.2</v>
      </c>
    </row>
    <row r="11730" spans="1:5">
      <c r="A11730" s="774">
        <v>11071</v>
      </c>
      <c r="B11730" s="774" t="s">
        <v>11466</v>
      </c>
      <c r="C11730" s="774" t="s">
        <v>7728</v>
      </c>
      <c r="D11730" s="774" t="s">
        <v>7723</v>
      </c>
      <c r="E11730" s="717">
        <v>8.43</v>
      </c>
    </row>
    <row r="11731" spans="1:5">
      <c r="A11731" s="774">
        <v>11072</v>
      </c>
      <c r="B11731" s="774" t="s">
        <v>11467</v>
      </c>
      <c r="C11731" s="774" t="s">
        <v>7728</v>
      </c>
      <c r="D11731" s="774" t="s">
        <v>7723</v>
      </c>
      <c r="E11731" s="717">
        <v>2.94</v>
      </c>
    </row>
    <row r="11732" spans="1:5">
      <c r="A11732" s="774">
        <v>4895</v>
      </c>
      <c r="B11732" s="774" t="s">
        <v>11468</v>
      </c>
      <c r="C11732" s="774" t="s">
        <v>7728</v>
      </c>
      <c r="D11732" s="774" t="s">
        <v>7723</v>
      </c>
      <c r="E11732" s="717">
        <v>0.56999999999999995</v>
      </c>
    </row>
    <row r="11733" spans="1:5">
      <c r="A11733" s="774">
        <v>4907</v>
      </c>
      <c r="B11733" s="774" t="s">
        <v>11469</v>
      </c>
      <c r="C11733" s="774" t="s">
        <v>7728</v>
      </c>
      <c r="D11733" s="774" t="s">
        <v>7737</v>
      </c>
      <c r="E11733" s="717">
        <v>26.54</v>
      </c>
    </row>
    <row r="11734" spans="1:5">
      <c r="A11734" s="774">
        <v>4902</v>
      </c>
      <c r="B11734" s="774" t="s">
        <v>11470</v>
      </c>
      <c r="C11734" s="774" t="s">
        <v>7728</v>
      </c>
      <c r="D11734" s="774" t="s">
        <v>7737</v>
      </c>
      <c r="E11734" s="717">
        <v>60.08</v>
      </c>
    </row>
    <row r="11735" spans="1:5">
      <c r="A11735" s="774">
        <v>4908</v>
      </c>
      <c r="B11735" s="774" t="s">
        <v>11471</v>
      </c>
      <c r="C11735" s="774" t="s">
        <v>7728</v>
      </c>
      <c r="D11735" s="774" t="s">
        <v>7737</v>
      </c>
      <c r="E11735" s="717">
        <v>122</v>
      </c>
    </row>
    <row r="11736" spans="1:5">
      <c r="A11736" s="774">
        <v>4909</v>
      </c>
      <c r="B11736" s="774" t="s">
        <v>11472</v>
      </c>
      <c r="C11736" s="774" t="s">
        <v>7728</v>
      </c>
      <c r="D11736" s="774" t="s">
        <v>7737</v>
      </c>
      <c r="E11736" s="717">
        <v>235.61</v>
      </c>
    </row>
    <row r="11737" spans="1:5">
      <c r="A11737" s="774">
        <v>4903</v>
      </c>
      <c r="B11737" s="774" t="s">
        <v>11473</v>
      </c>
      <c r="C11737" s="774" t="s">
        <v>7728</v>
      </c>
      <c r="D11737" s="774" t="s">
        <v>7737</v>
      </c>
      <c r="E11737" s="717">
        <v>692.79</v>
      </c>
    </row>
    <row r="11738" spans="1:5">
      <c r="A11738" s="774">
        <v>4897</v>
      </c>
      <c r="B11738" s="774" t="s">
        <v>11474</v>
      </c>
      <c r="C11738" s="774" t="s">
        <v>7728</v>
      </c>
      <c r="D11738" s="774" t="s">
        <v>7723</v>
      </c>
      <c r="E11738" s="717">
        <v>2.4300000000000002</v>
      </c>
    </row>
    <row r="11739" spans="1:5">
      <c r="A11739" s="774">
        <v>4896</v>
      </c>
      <c r="B11739" s="774" t="s">
        <v>11475</v>
      </c>
      <c r="C11739" s="774" t="s">
        <v>7728</v>
      </c>
      <c r="D11739" s="774" t="s">
        <v>7723</v>
      </c>
      <c r="E11739" s="717">
        <v>0.87</v>
      </c>
    </row>
    <row r="11740" spans="1:5">
      <c r="A11740" s="774">
        <v>4900</v>
      </c>
      <c r="B11740" s="774" t="s">
        <v>11476</v>
      </c>
      <c r="C11740" s="774" t="s">
        <v>7728</v>
      </c>
      <c r="D11740" s="774" t="s">
        <v>7723</v>
      </c>
      <c r="E11740" s="717">
        <v>7.25</v>
      </c>
    </row>
    <row r="11741" spans="1:5">
      <c r="A11741" s="774">
        <v>4898</v>
      </c>
      <c r="B11741" s="774" t="s">
        <v>11477</v>
      </c>
      <c r="C11741" s="774" t="s">
        <v>7728</v>
      </c>
      <c r="D11741" s="774" t="s">
        <v>7723</v>
      </c>
      <c r="E11741" s="717">
        <v>2.71</v>
      </c>
    </row>
    <row r="11742" spans="1:5">
      <c r="A11742" s="774">
        <v>4899</v>
      </c>
      <c r="B11742" s="774" t="s">
        <v>11478</v>
      </c>
      <c r="C11742" s="774" t="s">
        <v>7728</v>
      </c>
      <c r="D11742" s="774" t="s">
        <v>7723</v>
      </c>
      <c r="E11742" s="717">
        <v>9.9499999999999993</v>
      </c>
    </row>
    <row r="11743" spans="1:5">
      <c r="A11743" s="774">
        <v>11096</v>
      </c>
      <c r="B11743" s="774" t="s">
        <v>11479</v>
      </c>
      <c r="C11743" s="774" t="s">
        <v>7748</v>
      </c>
      <c r="D11743" s="774" t="s">
        <v>7723</v>
      </c>
      <c r="E11743" s="717">
        <v>0.64</v>
      </c>
    </row>
    <row r="11744" spans="1:5">
      <c r="A11744" s="774">
        <v>4741</v>
      </c>
      <c r="B11744" s="774" t="s">
        <v>11480</v>
      </c>
      <c r="C11744" s="774" t="s">
        <v>7938</v>
      </c>
      <c r="D11744" s="774" t="s">
        <v>7723</v>
      </c>
      <c r="E11744" s="717">
        <v>116.97</v>
      </c>
    </row>
    <row r="11745" spans="1:5">
      <c r="A11745" s="774">
        <v>4752</v>
      </c>
      <c r="B11745" s="774" t="s">
        <v>11481</v>
      </c>
      <c r="C11745" s="774" t="s">
        <v>615</v>
      </c>
      <c r="D11745" s="774" t="s">
        <v>7723</v>
      </c>
      <c r="E11745" s="717">
        <v>9.69</v>
      </c>
    </row>
    <row r="11746" spans="1:5">
      <c r="A11746" s="774">
        <v>41091</v>
      </c>
      <c r="B11746" s="774" t="s">
        <v>11482</v>
      </c>
      <c r="C11746" s="774" t="s">
        <v>7941</v>
      </c>
      <c r="D11746" s="774" t="s">
        <v>7723</v>
      </c>
      <c r="E11746" s="718">
        <v>1730.3</v>
      </c>
    </row>
    <row r="11747" spans="1:5">
      <c r="A11747" s="774">
        <v>13954</v>
      </c>
      <c r="B11747" s="774" t="s">
        <v>11483</v>
      </c>
      <c r="C11747" s="774" t="s">
        <v>7728</v>
      </c>
      <c r="D11747" s="774" t="s">
        <v>7737</v>
      </c>
      <c r="E11747" s="718">
        <v>6328.18</v>
      </c>
    </row>
    <row r="11748" spans="1:5">
      <c r="A11748" s="774">
        <v>3411</v>
      </c>
      <c r="B11748" s="774" t="s">
        <v>11484</v>
      </c>
      <c r="C11748" s="774" t="s">
        <v>7748</v>
      </c>
      <c r="D11748" s="774" t="s">
        <v>7737</v>
      </c>
      <c r="E11748" s="717">
        <v>38.659999999999997</v>
      </c>
    </row>
    <row r="11749" spans="1:5">
      <c r="A11749" s="774">
        <v>39995</v>
      </c>
      <c r="B11749" s="774" t="s">
        <v>11485</v>
      </c>
      <c r="C11749" s="774" t="s">
        <v>7938</v>
      </c>
      <c r="D11749" s="774" t="s">
        <v>7737</v>
      </c>
      <c r="E11749" s="717">
        <v>297.42</v>
      </c>
    </row>
    <row r="11750" spans="1:5">
      <c r="A11750" s="774">
        <v>11615</v>
      </c>
      <c r="B11750" s="774" t="s">
        <v>11486</v>
      </c>
      <c r="C11750" s="774" t="s">
        <v>7725</v>
      </c>
      <c r="D11750" s="774" t="s">
        <v>7737</v>
      </c>
      <c r="E11750" s="717">
        <v>2.52</v>
      </c>
    </row>
    <row r="11751" spans="1:5">
      <c r="A11751" s="774">
        <v>3408</v>
      </c>
      <c r="B11751" s="774" t="s">
        <v>11487</v>
      </c>
      <c r="C11751" s="774" t="s">
        <v>7725</v>
      </c>
      <c r="D11751" s="774" t="s">
        <v>7737</v>
      </c>
      <c r="E11751" s="717">
        <v>6.7</v>
      </c>
    </row>
    <row r="11752" spans="1:5">
      <c r="A11752" s="774">
        <v>3409</v>
      </c>
      <c r="B11752" s="774" t="s">
        <v>11488</v>
      </c>
      <c r="C11752" s="774" t="s">
        <v>7725</v>
      </c>
      <c r="D11752" s="774" t="s">
        <v>7737</v>
      </c>
      <c r="E11752" s="717">
        <v>16.75</v>
      </c>
    </row>
    <row r="11753" spans="1:5">
      <c r="A11753" s="774">
        <v>11427</v>
      </c>
      <c r="B11753" s="774" t="s">
        <v>11489</v>
      </c>
      <c r="C11753" s="774" t="s">
        <v>7748</v>
      </c>
      <c r="D11753" s="774" t="s">
        <v>7737</v>
      </c>
      <c r="E11753" s="717">
        <v>76.66</v>
      </c>
    </row>
    <row r="11754" spans="1:5">
      <c r="A11754" s="774">
        <v>4491</v>
      </c>
      <c r="B11754" s="774" t="s">
        <v>11490</v>
      </c>
      <c r="C11754" s="774" t="s">
        <v>7760</v>
      </c>
      <c r="D11754" s="774" t="s">
        <v>7723</v>
      </c>
      <c r="E11754" s="717">
        <v>5.39</v>
      </c>
    </row>
    <row r="11755" spans="1:5">
      <c r="A11755" s="774">
        <v>2745</v>
      </c>
      <c r="B11755" s="774" t="s">
        <v>11491</v>
      </c>
      <c r="C11755" s="774" t="s">
        <v>7760</v>
      </c>
      <c r="D11755" s="774" t="s">
        <v>7737</v>
      </c>
      <c r="E11755" s="717">
        <v>2.42</v>
      </c>
    </row>
    <row r="11756" spans="1:5">
      <c r="A11756" s="774">
        <v>14439</v>
      </c>
      <c r="B11756" s="774" t="s">
        <v>11492</v>
      </c>
      <c r="C11756" s="774" t="s">
        <v>7760</v>
      </c>
      <c r="D11756" s="774" t="s">
        <v>7737</v>
      </c>
      <c r="E11756" s="717">
        <v>3</v>
      </c>
    </row>
    <row r="11757" spans="1:5">
      <c r="A11757" s="774">
        <v>26022</v>
      </c>
      <c r="B11757" s="774" t="s">
        <v>11493</v>
      </c>
      <c r="C11757" s="774" t="s">
        <v>7728</v>
      </c>
      <c r="D11757" s="774" t="s">
        <v>7723</v>
      </c>
      <c r="E11757" s="717">
        <v>153.36000000000001</v>
      </c>
    </row>
    <row r="11758" spans="1:5">
      <c r="A11758" s="774">
        <v>421</v>
      </c>
      <c r="B11758" s="774" t="s">
        <v>11494</v>
      </c>
      <c r="C11758" s="774" t="s">
        <v>7728</v>
      </c>
      <c r="D11758" s="774" t="s">
        <v>7737</v>
      </c>
      <c r="E11758" s="717">
        <v>10.87</v>
      </c>
    </row>
    <row r="11759" spans="1:5">
      <c r="A11759" s="774">
        <v>12362</v>
      </c>
      <c r="B11759" s="774" t="s">
        <v>11495</v>
      </c>
      <c r="C11759" s="774" t="s">
        <v>7728</v>
      </c>
      <c r="D11759" s="774" t="s">
        <v>7737</v>
      </c>
      <c r="E11759" s="717">
        <v>10.71</v>
      </c>
    </row>
    <row r="11760" spans="1:5">
      <c r="A11760" s="774">
        <v>14148</v>
      </c>
      <c r="B11760" s="774" t="s">
        <v>11496</v>
      </c>
      <c r="C11760" s="774" t="s">
        <v>7728</v>
      </c>
      <c r="D11760" s="774" t="s">
        <v>7737</v>
      </c>
      <c r="E11760" s="717">
        <v>0.87</v>
      </c>
    </row>
    <row r="11761" spans="1:5">
      <c r="A11761" s="774">
        <v>4341</v>
      </c>
      <c r="B11761" s="774" t="s">
        <v>11497</v>
      </c>
      <c r="C11761" s="774" t="s">
        <v>7728</v>
      </c>
      <c r="D11761" s="774" t="s">
        <v>7723</v>
      </c>
      <c r="E11761" s="717">
        <v>0.92</v>
      </c>
    </row>
    <row r="11762" spans="1:5">
      <c r="A11762" s="774">
        <v>4337</v>
      </c>
      <c r="B11762" s="774" t="s">
        <v>11498</v>
      </c>
      <c r="C11762" s="774" t="s">
        <v>7728</v>
      </c>
      <c r="D11762" s="774" t="s">
        <v>7723</v>
      </c>
      <c r="E11762" s="717">
        <v>2.31</v>
      </c>
    </row>
    <row r="11763" spans="1:5">
      <c r="A11763" s="774">
        <v>4339</v>
      </c>
      <c r="B11763" s="774" t="s">
        <v>11499</v>
      </c>
      <c r="C11763" s="774" t="s">
        <v>7728</v>
      </c>
      <c r="D11763" s="774" t="s">
        <v>7723</v>
      </c>
      <c r="E11763" s="717">
        <v>0.49</v>
      </c>
    </row>
    <row r="11764" spans="1:5">
      <c r="A11764" s="774">
        <v>39997</v>
      </c>
      <c r="B11764" s="774" t="s">
        <v>11500</v>
      </c>
      <c r="C11764" s="774" t="s">
        <v>7728</v>
      </c>
      <c r="D11764" s="774" t="s">
        <v>7723</v>
      </c>
      <c r="E11764" s="717">
        <v>0.27</v>
      </c>
    </row>
    <row r="11765" spans="1:5">
      <c r="A11765" s="774">
        <v>11971</v>
      </c>
      <c r="B11765" s="774" t="s">
        <v>11501</v>
      </c>
      <c r="C11765" s="774" t="s">
        <v>7728</v>
      </c>
      <c r="D11765" s="774" t="s">
        <v>7723</v>
      </c>
      <c r="E11765" s="717">
        <v>3.83</v>
      </c>
    </row>
    <row r="11766" spans="1:5">
      <c r="A11766" s="774">
        <v>4342</v>
      </c>
      <c r="B11766" s="774" t="s">
        <v>11502</v>
      </c>
      <c r="C11766" s="774" t="s">
        <v>7728</v>
      </c>
      <c r="D11766" s="774" t="s">
        <v>7723</v>
      </c>
      <c r="E11766" s="717">
        <v>0.2</v>
      </c>
    </row>
    <row r="11767" spans="1:5">
      <c r="A11767" s="774">
        <v>4330</v>
      </c>
      <c r="B11767" s="774" t="s">
        <v>11503</v>
      </c>
      <c r="C11767" s="774" t="s">
        <v>7728</v>
      </c>
      <c r="D11767" s="774" t="s">
        <v>7723</v>
      </c>
      <c r="E11767" s="717">
        <v>0.13</v>
      </c>
    </row>
    <row r="11768" spans="1:5">
      <c r="A11768" s="774">
        <v>4340</v>
      </c>
      <c r="B11768" s="774" t="s">
        <v>11504</v>
      </c>
      <c r="C11768" s="774" t="s">
        <v>7728</v>
      </c>
      <c r="D11768" s="774" t="s">
        <v>7723</v>
      </c>
      <c r="E11768" s="717">
        <v>1.07</v>
      </c>
    </row>
    <row r="11769" spans="1:5">
      <c r="A11769" s="774">
        <v>5088</v>
      </c>
      <c r="B11769" s="774" t="s">
        <v>11505</v>
      </c>
      <c r="C11769" s="774" t="s">
        <v>7728</v>
      </c>
      <c r="D11769" s="774" t="s">
        <v>7723</v>
      </c>
      <c r="E11769" s="717">
        <v>5.19</v>
      </c>
    </row>
    <row r="11770" spans="1:5">
      <c r="A11770" s="774">
        <v>11154</v>
      </c>
      <c r="B11770" s="774" t="s">
        <v>11506</v>
      </c>
      <c r="C11770" s="774" t="s">
        <v>7728</v>
      </c>
      <c r="D11770" s="774" t="s">
        <v>7723</v>
      </c>
      <c r="E11770" s="717">
        <v>602.23</v>
      </c>
    </row>
    <row r="11771" spans="1:5">
      <c r="A11771" s="774">
        <v>4989</v>
      </c>
      <c r="B11771" s="774" t="s">
        <v>11507</v>
      </c>
      <c r="C11771" s="774" t="s">
        <v>7728</v>
      </c>
      <c r="D11771" s="774" t="s">
        <v>7723</v>
      </c>
      <c r="E11771" s="717">
        <v>227.78</v>
      </c>
    </row>
    <row r="11772" spans="1:5">
      <c r="A11772" s="774">
        <v>4982</v>
      </c>
      <c r="B11772" s="774" t="s">
        <v>11508</v>
      </c>
      <c r="C11772" s="774" t="s">
        <v>7728</v>
      </c>
      <c r="D11772" s="774" t="s">
        <v>7723</v>
      </c>
      <c r="E11772" s="717">
        <v>213.65</v>
      </c>
    </row>
    <row r="11773" spans="1:5">
      <c r="A11773" s="774">
        <v>4962</v>
      </c>
      <c r="B11773" s="774" t="s">
        <v>11509</v>
      </c>
      <c r="C11773" s="774" t="s">
        <v>7728</v>
      </c>
      <c r="D11773" s="774" t="s">
        <v>7723</v>
      </c>
      <c r="E11773" s="717">
        <v>168.49</v>
      </c>
    </row>
    <row r="11774" spans="1:5">
      <c r="A11774" s="774">
        <v>4981</v>
      </c>
      <c r="B11774" s="774" t="s">
        <v>11510</v>
      </c>
      <c r="C11774" s="774" t="s">
        <v>7728</v>
      </c>
      <c r="D11774" s="774" t="s">
        <v>7726</v>
      </c>
      <c r="E11774" s="717">
        <v>150</v>
      </c>
    </row>
    <row r="11775" spans="1:5">
      <c r="A11775" s="774">
        <v>4964</v>
      </c>
      <c r="B11775" s="774" t="s">
        <v>11511</v>
      </c>
      <c r="C11775" s="774" t="s">
        <v>7728</v>
      </c>
      <c r="D11775" s="774" t="s">
        <v>7723</v>
      </c>
      <c r="E11775" s="717">
        <v>190.29</v>
      </c>
    </row>
    <row r="11776" spans="1:5">
      <c r="A11776" s="774">
        <v>4992</v>
      </c>
      <c r="B11776" s="774" t="s">
        <v>11512</v>
      </c>
      <c r="C11776" s="774" t="s">
        <v>7728</v>
      </c>
      <c r="D11776" s="774" t="s">
        <v>7723</v>
      </c>
      <c r="E11776" s="717">
        <v>185.88</v>
      </c>
    </row>
    <row r="11777" spans="1:5">
      <c r="A11777" s="774">
        <v>4987</v>
      </c>
      <c r="B11777" s="774" t="s">
        <v>11513</v>
      </c>
      <c r="C11777" s="774" t="s">
        <v>7728</v>
      </c>
      <c r="D11777" s="774" t="s">
        <v>7723</v>
      </c>
      <c r="E11777" s="717">
        <v>212.66</v>
      </c>
    </row>
    <row r="11778" spans="1:5">
      <c r="A11778" s="774">
        <v>39021</v>
      </c>
      <c r="B11778" s="774" t="s">
        <v>11514</v>
      </c>
      <c r="C11778" s="774" t="s">
        <v>7728</v>
      </c>
      <c r="D11778" s="774" t="s">
        <v>7723</v>
      </c>
      <c r="E11778" s="717">
        <v>270.88</v>
      </c>
    </row>
    <row r="11779" spans="1:5">
      <c r="A11779" s="774">
        <v>39022</v>
      </c>
      <c r="B11779" s="774" t="s">
        <v>11515</v>
      </c>
      <c r="C11779" s="774" t="s">
        <v>7728</v>
      </c>
      <c r="D11779" s="774" t="s">
        <v>7726</v>
      </c>
      <c r="E11779" s="717">
        <v>335</v>
      </c>
    </row>
    <row r="11780" spans="1:5">
      <c r="A11780" s="774">
        <v>39024</v>
      </c>
      <c r="B11780" s="774" t="s">
        <v>11516</v>
      </c>
      <c r="C11780" s="774" t="s">
        <v>7728</v>
      </c>
      <c r="D11780" s="774" t="s">
        <v>7737</v>
      </c>
      <c r="E11780" s="717">
        <v>750.51</v>
      </c>
    </row>
    <row r="11781" spans="1:5">
      <c r="A11781" s="774">
        <v>4914</v>
      </c>
      <c r="B11781" s="774" t="s">
        <v>11517</v>
      </c>
      <c r="C11781" s="774" t="s">
        <v>7725</v>
      </c>
      <c r="D11781" s="774" t="s">
        <v>7737</v>
      </c>
      <c r="E11781" s="717">
        <v>608.53</v>
      </c>
    </row>
    <row r="11782" spans="1:5">
      <c r="A11782" s="774">
        <v>4917</v>
      </c>
      <c r="B11782" s="774" t="s">
        <v>11518</v>
      </c>
      <c r="C11782" s="774" t="s">
        <v>7725</v>
      </c>
      <c r="D11782" s="774" t="s">
        <v>7737</v>
      </c>
      <c r="E11782" s="717">
        <v>420.26</v>
      </c>
    </row>
    <row r="11783" spans="1:5">
      <c r="A11783" s="774">
        <v>39025</v>
      </c>
      <c r="B11783" s="774" t="s">
        <v>11519</v>
      </c>
      <c r="C11783" s="774" t="s">
        <v>7728</v>
      </c>
      <c r="D11783" s="774" t="s">
        <v>7737</v>
      </c>
      <c r="E11783" s="717">
        <v>769.57</v>
      </c>
    </row>
    <row r="11784" spans="1:5">
      <c r="A11784" s="774">
        <v>4930</v>
      </c>
      <c r="B11784" s="774" t="s">
        <v>11520</v>
      </c>
      <c r="C11784" s="774" t="s">
        <v>7725</v>
      </c>
      <c r="D11784" s="774" t="s">
        <v>7723</v>
      </c>
      <c r="E11784" s="717">
        <v>291.12</v>
      </c>
    </row>
    <row r="11785" spans="1:5">
      <c r="A11785" s="774">
        <v>4922</v>
      </c>
      <c r="B11785" s="774" t="s">
        <v>11521</v>
      </c>
      <c r="C11785" s="774" t="s">
        <v>7725</v>
      </c>
      <c r="D11785" s="774" t="s">
        <v>7737</v>
      </c>
      <c r="E11785" s="717">
        <v>389.83</v>
      </c>
    </row>
    <row r="11786" spans="1:5">
      <c r="A11786" s="774">
        <v>4911</v>
      </c>
      <c r="B11786" s="774" t="s">
        <v>11522</v>
      </c>
      <c r="C11786" s="774" t="s">
        <v>7725</v>
      </c>
      <c r="D11786" s="774" t="s">
        <v>7723</v>
      </c>
      <c r="E11786" s="717">
        <v>299.60000000000002</v>
      </c>
    </row>
    <row r="11787" spans="1:5">
      <c r="A11787" s="774">
        <v>37518</v>
      </c>
      <c r="B11787" s="774" t="s">
        <v>11523</v>
      </c>
      <c r="C11787" s="774" t="s">
        <v>7725</v>
      </c>
      <c r="D11787" s="774" t="s">
        <v>7723</v>
      </c>
      <c r="E11787" s="717">
        <v>486.85</v>
      </c>
    </row>
    <row r="11788" spans="1:5">
      <c r="A11788" s="774">
        <v>4910</v>
      </c>
      <c r="B11788" s="774" t="s">
        <v>11524</v>
      </c>
      <c r="C11788" s="774" t="s">
        <v>7725</v>
      </c>
      <c r="D11788" s="774" t="s">
        <v>7723</v>
      </c>
      <c r="E11788" s="717">
        <v>410.42</v>
      </c>
    </row>
    <row r="11789" spans="1:5">
      <c r="A11789" s="774">
        <v>4943</v>
      </c>
      <c r="B11789" s="774" t="s">
        <v>11525</v>
      </c>
      <c r="C11789" s="774" t="s">
        <v>7725</v>
      </c>
      <c r="D11789" s="774" t="s">
        <v>7723</v>
      </c>
      <c r="E11789" s="717">
        <v>611.41999999999996</v>
      </c>
    </row>
    <row r="11790" spans="1:5">
      <c r="A11790" s="774">
        <v>5002</v>
      </c>
      <c r="B11790" s="774" t="s">
        <v>11526</v>
      </c>
      <c r="C11790" s="774" t="s">
        <v>7725</v>
      </c>
      <c r="D11790" s="774" t="s">
        <v>7737</v>
      </c>
      <c r="E11790" s="717">
        <v>277.19</v>
      </c>
    </row>
    <row r="11791" spans="1:5">
      <c r="A11791" s="774">
        <v>4977</v>
      </c>
      <c r="B11791" s="774" t="s">
        <v>11527</v>
      </c>
      <c r="C11791" s="774" t="s">
        <v>7725</v>
      </c>
      <c r="D11791" s="774" t="s">
        <v>7737</v>
      </c>
      <c r="E11791" s="717">
        <v>187.11</v>
      </c>
    </row>
    <row r="11792" spans="1:5">
      <c r="A11792" s="774">
        <v>5028</v>
      </c>
      <c r="B11792" s="774" t="s">
        <v>11528</v>
      </c>
      <c r="C11792" s="774" t="s">
        <v>7725</v>
      </c>
      <c r="D11792" s="774" t="s">
        <v>7737</v>
      </c>
      <c r="E11792" s="717">
        <v>457.84</v>
      </c>
    </row>
    <row r="11793" spans="1:5">
      <c r="A11793" s="774">
        <v>4998</v>
      </c>
      <c r="B11793" s="774" t="s">
        <v>11529</v>
      </c>
      <c r="C11793" s="774" t="s">
        <v>7725</v>
      </c>
      <c r="D11793" s="774" t="s">
        <v>7737</v>
      </c>
      <c r="E11793" s="717">
        <v>380.25</v>
      </c>
    </row>
    <row r="11794" spans="1:5">
      <c r="A11794" s="774">
        <v>4969</v>
      </c>
      <c r="B11794" s="774" t="s">
        <v>11530</v>
      </c>
      <c r="C11794" s="774" t="s">
        <v>7725</v>
      </c>
      <c r="D11794" s="774" t="s">
        <v>7737</v>
      </c>
      <c r="E11794" s="717">
        <v>264.64</v>
      </c>
    </row>
    <row r="11795" spans="1:5">
      <c r="A11795" s="774">
        <v>11364</v>
      </c>
      <c r="B11795" s="774" t="s">
        <v>11531</v>
      </c>
      <c r="C11795" s="774" t="s">
        <v>7728</v>
      </c>
      <c r="D11795" s="774" t="s">
        <v>7723</v>
      </c>
      <c r="E11795" s="717">
        <v>128.86000000000001</v>
      </c>
    </row>
    <row r="11796" spans="1:5">
      <c r="A11796" s="774">
        <v>11365</v>
      </c>
      <c r="B11796" s="774" t="s">
        <v>11532</v>
      </c>
      <c r="C11796" s="774" t="s">
        <v>7728</v>
      </c>
      <c r="D11796" s="774" t="s">
        <v>7723</v>
      </c>
      <c r="E11796" s="717">
        <v>133.72999999999999</v>
      </c>
    </row>
    <row r="11797" spans="1:5">
      <c r="A11797" s="774">
        <v>11366</v>
      </c>
      <c r="B11797" s="774" t="s">
        <v>11533</v>
      </c>
      <c r="C11797" s="774" t="s">
        <v>7728</v>
      </c>
      <c r="D11797" s="774" t="s">
        <v>7723</v>
      </c>
      <c r="E11797" s="717">
        <v>142.15</v>
      </c>
    </row>
    <row r="11798" spans="1:5">
      <c r="A11798" s="774">
        <v>43777</v>
      </c>
      <c r="B11798" s="774" t="s">
        <v>11534</v>
      </c>
      <c r="C11798" s="774" t="s">
        <v>7728</v>
      </c>
      <c r="D11798" s="774" t="s">
        <v>7723</v>
      </c>
      <c r="E11798" s="717">
        <v>166.98</v>
      </c>
    </row>
    <row r="11799" spans="1:5">
      <c r="A11799" s="774">
        <v>20322</v>
      </c>
      <c r="B11799" s="774" t="s">
        <v>11535</v>
      </c>
      <c r="C11799" s="774" t="s">
        <v>7728</v>
      </c>
      <c r="D11799" s="774" t="s">
        <v>7723</v>
      </c>
      <c r="E11799" s="717">
        <v>155</v>
      </c>
    </row>
    <row r="11800" spans="1:5">
      <c r="A11800" s="774">
        <v>10553</v>
      </c>
      <c r="B11800" s="774" t="s">
        <v>11536</v>
      </c>
      <c r="C11800" s="774" t="s">
        <v>7728</v>
      </c>
      <c r="D11800" s="774" t="s">
        <v>7723</v>
      </c>
      <c r="E11800" s="717">
        <v>140.74</v>
      </c>
    </row>
    <row r="11801" spans="1:5">
      <c r="A11801" s="774">
        <v>5020</v>
      </c>
      <c r="B11801" s="774" t="s">
        <v>11537</v>
      </c>
      <c r="C11801" s="774" t="s">
        <v>7728</v>
      </c>
      <c r="D11801" s="774" t="s">
        <v>7723</v>
      </c>
      <c r="E11801" s="717">
        <v>148.38999999999999</v>
      </c>
    </row>
    <row r="11802" spans="1:5">
      <c r="A11802" s="774">
        <v>10554</v>
      </c>
      <c r="B11802" s="774" t="s">
        <v>11538</v>
      </c>
      <c r="C11802" s="774" t="s">
        <v>7728</v>
      </c>
      <c r="D11802" s="774" t="s">
        <v>7723</v>
      </c>
      <c r="E11802" s="717">
        <v>141.99</v>
      </c>
    </row>
    <row r="11803" spans="1:5">
      <c r="A11803" s="774">
        <v>10555</v>
      </c>
      <c r="B11803" s="774" t="s">
        <v>11539</v>
      </c>
      <c r="C11803" s="774" t="s">
        <v>7728</v>
      </c>
      <c r="D11803" s="774" t="s">
        <v>7723</v>
      </c>
      <c r="E11803" s="717">
        <v>154.85</v>
      </c>
    </row>
    <row r="11804" spans="1:5">
      <c r="A11804" s="774">
        <v>10556</v>
      </c>
      <c r="B11804" s="774" t="s">
        <v>11540</v>
      </c>
      <c r="C11804" s="774" t="s">
        <v>7728</v>
      </c>
      <c r="D11804" s="774" t="s">
        <v>7723</v>
      </c>
      <c r="E11804" s="717">
        <v>205.89</v>
      </c>
    </row>
    <row r="11805" spans="1:5">
      <c r="A11805" s="774">
        <v>39502</v>
      </c>
      <c r="B11805" s="774" t="s">
        <v>11541</v>
      </c>
      <c r="C11805" s="774" t="s">
        <v>7728</v>
      </c>
      <c r="D11805" s="774" t="s">
        <v>7723</v>
      </c>
      <c r="E11805" s="717">
        <v>289.11</v>
      </c>
    </row>
    <row r="11806" spans="1:5">
      <c r="A11806" s="774">
        <v>39504</v>
      </c>
      <c r="B11806" s="774" t="s">
        <v>11542</v>
      </c>
      <c r="C11806" s="774" t="s">
        <v>7728</v>
      </c>
      <c r="D11806" s="774" t="s">
        <v>7723</v>
      </c>
      <c r="E11806" s="717">
        <v>319.70999999999998</v>
      </c>
    </row>
    <row r="11807" spans="1:5">
      <c r="A11807" s="774">
        <v>39503</v>
      </c>
      <c r="B11807" s="774" t="s">
        <v>11543</v>
      </c>
      <c r="C11807" s="774" t="s">
        <v>7728</v>
      </c>
      <c r="D11807" s="774" t="s">
        <v>7723</v>
      </c>
      <c r="E11807" s="717">
        <v>336.48</v>
      </c>
    </row>
    <row r="11808" spans="1:5">
      <c r="A11808" s="774">
        <v>39505</v>
      </c>
      <c r="B11808" s="774" t="s">
        <v>11544</v>
      </c>
      <c r="C11808" s="774" t="s">
        <v>7728</v>
      </c>
      <c r="D11808" s="774" t="s">
        <v>7723</v>
      </c>
      <c r="E11808" s="717">
        <v>362.6</v>
      </c>
    </row>
    <row r="11809" spans="1:5">
      <c r="A11809" s="774">
        <v>25969</v>
      </c>
      <c r="B11809" s="774" t="s">
        <v>11545</v>
      </c>
      <c r="C11809" s="774" t="s">
        <v>7728</v>
      </c>
      <c r="D11809" s="774" t="s">
        <v>7737</v>
      </c>
      <c r="E11809" s="717">
        <v>386.63</v>
      </c>
    </row>
    <row r="11810" spans="1:5">
      <c r="A11810" s="774">
        <v>4944</v>
      </c>
      <c r="B11810" s="774" t="s">
        <v>11546</v>
      </c>
      <c r="C11810" s="774" t="s">
        <v>7725</v>
      </c>
      <c r="D11810" s="774" t="s">
        <v>7723</v>
      </c>
      <c r="E11810" s="717">
        <v>914.08</v>
      </c>
    </row>
    <row r="11811" spans="1:5">
      <c r="A11811" s="774">
        <v>21102</v>
      </c>
      <c r="B11811" s="774" t="s">
        <v>11547</v>
      </c>
      <c r="C11811" s="774" t="s">
        <v>7728</v>
      </c>
      <c r="D11811" s="774" t="s">
        <v>7723</v>
      </c>
      <c r="E11811" s="717">
        <v>36.49</v>
      </c>
    </row>
    <row r="11812" spans="1:5">
      <c r="A11812" s="774">
        <v>21101</v>
      </c>
      <c r="B11812" s="774" t="s">
        <v>11548</v>
      </c>
      <c r="C11812" s="774" t="s">
        <v>7728</v>
      </c>
      <c r="D11812" s="774" t="s">
        <v>7723</v>
      </c>
      <c r="E11812" s="717">
        <v>23.43</v>
      </c>
    </row>
    <row r="11813" spans="1:5">
      <c r="A11813" s="774">
        <v>34713</v>
      </c>
      <c r="B11813" s="774" t="s">
        <v>11549</v>
      </c>
      <c r="C11813" s="774" t="s">
        <v>7725</v>
      </c>
      <c r="D11813" s="774" t="s">
        <v>7723</v>
      </c>
      <c r="E11813" s="717">
        <v>168.76</v>
      </c>
    </row>
    <row r="11814" spans="1:5">
      <c r="A11814" s="774">
        <v>4947</v>
      </c>
      <c r="B11814" s="774" t="s">
        <v>11550</v>
      </c>
      <c r="C11814" s="774" t="s">
        <v>7725</v>
      </c>
      <c r="D11814" s="774" t="s">
        <v>7723</v>
      </c>
      <c r="E11814" s="717">
        <v>374.11</v>
      </c>
    </row>
    <row r="11815" spans="1:5">
      <c r="A11815" s="774">
        <v>37563</v>
      </c>
      <c r="B11815" s="774" t="s">
        <v>11551</v>
      </c>
      <c r="C11815" s="774" t="s">
        <v>7725</v>
      </c>
      <c r="D11815" s="774" t="s">
        <v>7723</v>
      </c>
      <c r="E11815" s="717">
        <v>287.25</v>
      </c>
    </row>
    <row r="11816" spans="1:5">
      <c r="A11816" s="774">
        <v>4948</v>
      </c>
      <c r="B11816" s="774" t="s">
        <v>11552</v>
      </c>
      <c r="C11816" s="774" t="s">
        <v>7725</v>
      </c>
      <c r="D11816" s="774" t="s">
        <v>7723</v>
      </c>
      <c r="E11816" s="717">
        <v>260.7</v>
      </c>
    </row>
    <row r="11817" spans="1:5">
      <c r="A11817" s="774">
        <v>37561</v>
      </c>
      <c r="B11817" s="774" t="s">
        <v>11553</v>
      </c>
      <c r="C11817" s="774" t="s">
        <v>7725</v>
      </c>
      <c r="D11817" s="774" t="s">
        <v>7723</v>
      </c>
      <c r="E11817" s="717">
        <v>536.23</v>
      </c>
    </row>
    <row r="11818" spans="1:5">
      <c r="A11818" s="774">
        <v>37562</v>
      </c>
      <c r="B11818" s="774" t="s">
        <v>11554</v>
      </c>
      <c r="C11818" s="774" t="s">
        <v>7725</v>
      </c>
      <c r="D11818" s="774" t="s">
        <v>7723</v>
      </c>
      <c r="E11818" s="717">
        <v>343.94</v>
      </c>
    </row>
    <row r="11819" spans="1:5">
      <c r="A11819" s="774">
        <v>37585</v>
      </c>
      <c r="B11819" s="774" t="s">
        <v>11555</v>
      </c>
      <c r="C11819" s="774" t="s">
        <v>7728</v>
      </c>
      <c r="D11819" s="774" t="s">
        <v>7737</v>
      </c>
      <c r="E11819" s="717">
        <v>209.54</v>
      </c>
    </row>
    <row r="11820" spans="1:5">
      <c r="A11820" s="774">
        <v>14164</v>
      </c>
      <c r="B11820" s="774" t="s">
        <v>11556</v>
      </c>
      <c r="C11820" s="774" t="s">
        <v>7728</v>
      </c>
      <c r="D11820" s="774" t="s">
        <v>7737</v>
      </c>
      <c r="E11820" s="718">
        <v>1457.93</v>
      </c>
    </row>
    <row r="11821" spans="1:5">
      <c r="A11821" s="774">
        <v>14163</v>
      </c>
      <c r="B11821" s="774" t="s">
        <v>11557</v>
      </c>
      <c r="C11821" s="774" t="s">
        <v>7728</v>
      </c>
      <c r="D11821" s="774" t="s">
        <v>7737</v>
      </c>
      <c r="E11821" s="718">
        <v>1657.03</v>
      </c>
    </row>
    <row r="11822" spans="1:5">
      <c r="A11822" s="774">
        <v>5051</v>
      </c>
      <c r="B11822" s="774" t="s">
        <v>11558</v>
      </c>
      <c r="C11822" s="774" t="s">
        <v>7728</v>
      </c>
      <c r="D11822" s="774" t="s">
        <v>7737</v>
      </c>
      <c r="E11822" s="718">
        <v>1409.29</v>
      </c>
    </row>
    <row r="11823" spans="1:5">
      <c r="A11823" s="774">
        <v>14162</v>
      </c>
      <c r="B11823" s="774" t="s">
        <v>11559</v>
      </c>
      <c r="C11823" s="774" t="s">
        <v>7728</v>
      </c>
      <c r="D11823" s="774" t="s">
        <v>7737</v>
      </c>
      <c r="E11823" s="718">
        <v>1407.24</v>
      </c>
    </row>
    <row r="11824" spans="1:5">
      <c r="A11824" s="774">
        <v>5052</v>
      </c>
      <c r="B11824" s="774" t="s">
        <v>11560</v>
      </c>
      <c r="C11824" s="774" t="s">
        <v>7728</v>
      </c>
      <c r="D11824" s="774" t="s">
        <v>7737</v>
      </c>
      <c r="E11824" s="718">
        <v>1050</v>
      </c>
    </row>
    <row r="11825" spans="1:5">
      <c r="A11825" s="774">
        <v>14166</v>
      </c>
      <c r="B11825" s="774" t="s">
        <v>11561</v>
      </c>
      <c r="C11825" s="774" t="s">
        <v>7728</v>
      </c>
      <c r="D11825" s="774" t="s">
        <v>7737</v>
      </c>
      <c r="E11825" s="718">
        <v>1063.33</v>
      </c>
    </row>
    <row r="11826" spans="1:5">
      <c r="A11826" s="774">
        <v>14165</v>
      </c>
      <c r="B11826" s="774" t="s">
        <v>11562</v>
      </c>
      <c r="C11826" s="774" t="s">
        <v>7728</v>
      </c>
      <c r="D11826" s="774" t="s">
        <v>7737</v>
      </c>
      <c r="E11826" s="718">
        <v>1473.1</v>
      </c>
    </row>
    <row r="11827" spans="1:5">
      <c r="A11827" s="774">
        <v>5050</v>
      </c>
      <c r="B11827" s="774" t="s">
        <v>11563</v>
      </c>
      <c r="C11827" s="774" t="s">
        <v>7728</v>
      </c>
      <c r="D11827" s="774" t="s">
        <v>7737</v>
      </c>
      <c r="E11827" s="717">
        <v>362.56</v>
      </c>
    </row>
    <row r="11828" spans="1:5">
      <c r="A11828" s="774">
        <v>12378</v>
      </c>
      <c r="B11828" s="774" t="s">
        <v>11564</v>
      </c>
      <c r="C11828" s="774" t="s">
        <v>7728</v>
      </c>
      <c r="D11828" s="774" t="s">
        <v>7737</v>
      </c>
      <c r="E11828" s="717">
        <v>861.79</v>
      </c>
    </row>
    <row r="11829" spans="1:5">
      <c r="A11829" s="774">
        <v>12366</v>
      </c>
      <c r="B11829" s="774" t="s">
        <v>11565</v>
      </c>
      <c r="C11829" s="774" t="s">
        <v>7728</v>
      </c>
      <c r="D11829" s="774" t="s">
        <v>7737</v>
      </c>
      <c r="E11829" s="717">
        <v>607.12</v>
      </c>
    </row>
    <row r="11830" spans="1:5">
      <c r="A11830" s="774">
        <v>5045</v>
      </c>
      <c r="B11830" s="774" t="s">
        <v>11566</v>
      </c>
      <c r="C11830" s="774" t="s">
        <v>7728</v>
      </c>
      <c r="D11830" s="774" t="s">
        <v>7737</v>
      </c>
      <c r="E11830" s="717">
        <v>845.45</v>
      </c>
    </row>
    <row r="11831" spans="1:5">
      <c r="A11831" s="774">
        <v>5044</v>
      </c>
      <c r="B11831" s="774" t="s">
        <v>11567</v>
      </c>
      <c r="C11831" s="774" t="s">
        <v>7728</v>
      </c>
      <c r="D11831" s="774" t="s">
        <v>7737</v>
      </c>
      <c r="E11831" s="717">
        <v>596.47</v>
      </c>
    </row>
    <row r="11832" spans="1:5">
      <c r="A11832" s="774">
        <v>5055</v>
      </c>
      <c r="B11832" s="774" t="s">
        <v>11568</v>
      </c>
      <c r="C11832" s="774" t="s">
        <v>7728</v>
      </c>
      <c r="D11832" s="774" t="s">
        <v>7737</v>
      </c>
      <c r="E11832" s="717">
        <v>848.03</v>
      </c>
    </row>
    <row r="11833" spans="1:5">
      <c r="A11833" s="774">
        <v>5053</v>
      </c>
      <c r="B11833" s="774" t="s">
        <v>11569</v>
      </c>
      <c r="C11833" s="774" t="s">
        <v>7728</v>
      </c>
      <c r="D11833" s="774" t="s">
        <v>7737</v>
      </c>
      <c r="E11833" s="717">
        <v>660.05</v>
      </c>
    </row>
    <row r="11834" spans="1:5">
      <c r="A11834" s="774">
        <v>5035</v>
      </c>
      <c r="B11834" s="774" t="s">
        <v>11570</v>
      </c>
      <c r="C11834" s="774" t="s">
        <v>7728</v>
      </c>
      <c r="D11834" s="774" t="s">
        <v>7737</v>
      </c>
      <c r="E11834" s="718">
        <v>1079.1600000000001</v>
      </c>
    </row>
    <row r="11835" spans="1:5">
      <c r="A11835" s="774">
        <v>5036</v>
      </c>
      <c r="B11835" s="774" t="s">
        <v>11571</v>
      </c>
      <c r="C11835" s="774" t="s">
        <v>7728</v>
      </c>
      <c r="D11835" s="774" t="s">
        <v>7737</v>
      </c>
      <c r="E11835" s="718">
        <v>1801.47</v>
      </c>
    </row>
    <row r="11836" spans="1:5">
      <c r="A11836" s="774">
        <v>5059</v>
      </c>
      <c r="B11836" s="774" t="s">
        <v>11572</v>
      </c>
      <c r="C11836" s="774" t="s">
        <v>7728</v>
      </c>
      <c r="D11836" s="774" t="s">
        <v>7737</v>
      </c>
      <c r="E11836" s="717">
        <v>844</v>
      </c>
    </row>
    <row r="11837" spans="1:5">
      <c r="A11837" s="774">
        <v>5034</v>
      </c>
      <c r="B11837" s="774" t="s">
        <v>11573</v>
      </c>
      <c r="C11837" s="774" t="s">
        <v>7728</v>
      </c>
      <c r="D11837" s="774" t="s">
        <v>7737</v>
      </c>
      <c r="E11837" s="718">
        <v>1164.6500000000001</v>
      </c>
    </row>
    <row r="11838" spans="1:5">
      <c r="A11838" s="774">
        <v>5056</v>
      </c>
      <c r="B11838" s="774" t="s">
        <v>11574</v>
      </c>
      <c r="C11838" s="774" t="s">
        <v>7728</v>
      </c>
      <c r="D11838" s="774" t="s">
        <v>7737</v>
      </c>
      <c r="E11838" s="717">
        <v>904.95</v>
      </c>
    </row>
    <row r="11839" spans="1:5">
      <c r="A11839" s="774">
        <v>5057</v>
      </c>
      <c r="B11839" s="774" t="s">
        <v>11575</v>
      </c>
      <c r="C11839" s="774" t="s">
        <v>7728</v>
      </c>
      <c r="D11839" s="774" t="s">
        <v>7737</v>
      </c>
      <c r="E11839" s="717">
        <v>725.77</v>
      </c>
    </row>
    <row r="11840" spans="1:5">
      <c r="A11840" s="774">
        <v>5033</v>
      </c>
      <c r="B11840" s="774" t="s">
        <v>11576</v>
      </c>
      <c r="C11840" s="774" t="s">
        <v>7728</v>
      </c>
      <c r="D11840" s="774" t="s">
        <v>7737</v>
      </c>
      <c r="E11840" s="717">
        <v>602.5</v>
      </c>
    </row>
    <row r="11841" spans="1:5">
      <c r="A11841" s="774">
        <v>5038</v>
      </c>
      <c r="B11841" s="774" t="s">
        <v>11577</v>
      </c>
      <c r="C11841" s="774" t="s">
        <v>7728</v>
      </c>
      <c r="D11841" s="774" t="s">
        <v>7737</v>
      </c>
      <c r="E11841" s="717">
        <v>491.03</v>
      </c>
    </row>
    <row r="11842" spans="1:5">
      <c r="A11842" s="774">
        <v>12372</v>
      </c>
      <c r="B11842" s="774" t="s">
        <v>11578</v>
      </c>
      <c r="C11842" s="774" t="s">
        <v>7728</v>
      </c>
      <c r="D11842" s="774" t="s">
        <v>7737</v>
      </c>
      <c r="E11842" s="717">
        <v>647.08000000000004</v>
      </c>
    </row>
    <row r="11843" spans="1:5">
      <c r="A11843" s="774">
        <v>13339</v>
      </c>
      <c r="B11843" s="774" t="s">
        <v>11579</v>
      </c>
      <c r="C11843" s="774" t="s">
        <v>7728</v>
      </c>
      <c r="D11843" s="774" t="s">
        <v>7737</v>
      </c>
      <c r="E11843" s="717">
        <v>961.96</v>
      </c>
    </row>
    <row r="11844" spans="1:5">
      <c r="A11844" s="774">
        <v>12373</v>
      </c>
      <c r="B11844" s="774" t="s">
        <v>11580</v>
      </c>
      <c r="C11844" s="774" t="s">
        <v>7728</v>
      </c>
      <c r="D11844" s="774" t="s">
        <v>7737</v>
      </c>
      <c r="E11844" s="718">
        <v>1007.38</v>
      </c>
    </row>
    <row r="11845" spans="1:5">
      <c r="A11845" s="774">
        <v>12388</v>
      </c>
      <c r="B11845" s="774" t="s">
        <v>11581</v>
      </c>
      <c r="C11845" s="774" t="s">
        <v>7728</v>
      </c>
      <c r="D11845" s="774" t="s">
        <v>7737</v>
      </c>
      <c r="E11845" s="717">
        <v>214.61</v>
      </c>
    </row>
    <row r="11846" spans="1:5">
      <c r="A11846" s="774">
        <v>34695</v>
      </c>
      <c r="B11846" s="774" t="s">
        <v>11582</v>
      </c>
      <c r="C11846" s="774" t="s">
        <v>7728</v>
      </c>
      <c r="D11846" s="774" t="s">
        <v>7737</v>
      </c>
      <c r="E11846" s="717">
        <v>692.87</v>
      </c>
    </row>
    <row r="11847" spans="1:5">
      <c r="A11847" s="774">
        <v>34692</v>
      </c>
      <c r="B11847" s="774" t="s">
        <v>11583</v>
      </c>
      <c r="C11847" s="774" t="s">
        <v>7728</v>
      </c>
      <c r="D11847" s="774" t="s">
        <v>7737</v>
      </c>
      <c r="E11847" s="718">
        <v>1662.9</v>
      </c>
    </row>
    <row r="11848" spans="1:5">
      <c r="A11848" s="774">
        <v>2731</v>
      </c>
      <c r="B11848" s="774" t="s">
        <v>11584</v>
      </c>
      <c r="C11848" s="774" t="s">
        <v>7760</v>
      </c>
      <c r="D11848" s="774" t="s">
        <v>7737</v>
      </c>
      <c r="E11848" s="717">
        <v>69.25</v>
      </c>
    </row>
    <row r="11849" spans="1:5">
      <c r="A11849" s="774">
        <v>26028</v>
      </c>
      <c r="B11849" s="774" t="s">
        <v>11585</v>
      </c>
      <c r="C11849" s="774" t="s">
        <v>8900</v>
      </c>
      <c r="D11849" s="774" t="s">
        <v>7723</v>
      </c>
      <c r="E11849" s="717">
        <v>274.19</v>
      </c>
    </row>
    <row r="11850" spans="1:5">
      <c r="A11850" s="774">
        <v>11844</v>
      </c>
      <c r="B11850" s="774" t="s">
        <v>11586</v>
      </c>
      <c r="C11850" s="774" t="s">
        <v>7760</v>
      </c>
      <c r="D11850" s="774" t="s">
        <v>7723</v>
      </c>
      <c r="E11850" s="717">
        <v>35.270000000000003</v>
      </c>
    </row>
    <row r="11851" spans="1:5">
      <c r="A11851" s="774">
        <v>4465</v>
      </c>
      <c r="B11851" s="774" t="s">
        <v>11587</v>
      </c>
      <c r="C11851" s="774" t="s">
        <v>7760</v>
      </c>
      <c r="D11851" s="774" t="s">
        <v>7723</v>
      </c>
      <c r="E11851" s="717">
        <v>29.31</v>
      </c>
    </row>
    <row r="11852" spans="1:5">
      <c r="A11852" s="774">
        <v>35273</v>
      </c>
      <c r="B11852" s="774" t="s">
        <v>11588</v>
      </c>
      <c r="C11852" s="774" t="s">
        <v>7760</v>
      </c>
      <c r="D11852" s="774" t="s">
        <v>7723</v>
      </c>
      <c r="E11852" s="717">
        <v>35.15</v>
      </c>
    </row>
    <row r="11853" spans="1:5">
      <c r="A11853" s="774">
        <v>4470</v>
      </c>
      <c r="B11853" s="774" t="s">
        <v>11589</v>
      </c>
      <c r="C11853" s="774" t="s">
        <v>7760</v>
      </c>
      <c r="D11853" s="774" t="s">
        <v>7723</v>
      </c>
      <c r="E11853" s="717">
        <v>81.13</v>
      </c>
    </row>
    <row r="11854" spans="1:5">
      <c r="A11854" s="774">
        <v>20208</v>
      </c>
      <c r="B11854" s="774" t="s">
        <v>11590</v>
      </c>
      <c r="C11854" s="774" t="s">
        <v>7760</v>
      </c>
      <c r="D11854" s="774" t="s">
        <v>7723</v>
      </c>
      <c r="E11854" s="717">
        <v>73.010000000000005</v>
      </c>
    </row>
    <row r="11855" spans="1:5">
      <c r="A11855" s="774">
        <v>20204</v>
      </c>
      <c r="B11855" s="774" t="s">
        <v>11591</v>
      </c>
      <c r="C11855" s="774" t="s">
        <v>7760</v>
      </c>
      <c r="D11855" s="774" t="s">
        <v>7723</v>
      </c>
      <c r="E11855" s="717">
        <v>54.08</v>
      </c>
    </row>
    <row r="11856" spans="1:5">
      <c r="A11856" s="774">
        <v>4437</v>
      </c>
      <c r="B11856" s="774" t="s">
        <v>11592</v>
      </c>
      <c r="C11856" s="774" t="s">
        <v>7760</v>
      </c>
      <c r="D11856" s="774" t="s">
        <v>7723</v>
      </c>
      <c r="E11856" s="717">
        <v>60.84</v>
      </c>
    </row>
    <row r="11857" spans="1:5">
      <c r="A11857" s="774">
        <v>14580</v>
      </c>
      <c r="B11857" s="774" t="s">
        <v>11593</v>
      </c>
      <c r="C11857" s="774" t="s">
        <v>7760</v>
      </c>
      <c r="D11857" s="774" t="s">
        <v>7723</v>
      </c>
      <c r="E11857" s="717">
        <v>60.84</v>
      </c>
    </row>
    <row r="11858" spans="1:5">
      <c r="A11858" s="774">
        <v>40304</v>
      </c>
      <c r="B11858" s="774" t="s">
        <v>11594</v>
      </c>
      <c r="C11858" s="774" t="s">
        <v>7748</v>
      </c>
      <c r="D11858" s="774" t="s">
        <v>7723</v>
      </c>
      <c r="E11858" s="717">
        <v>17.829999999999998</v>
      </c>
    </row>
    <row r="11859" spans="1:5">
      <c r="A11859" s="774">
        <v>5065</v>
      </c>
      <c r="B11859" s="774" t="s">
        <v>11595</v>
      </c>
      <c r="C11859" s="774" t="s">
        <v>7748</v>
      </c>
      <c r="D11859" s="774" t="s">
        <v>7723</v>
      </c>
      <c r="E11859" s="717">
        <v>27.47</v>
      </c>
    </row>
    <row r="11860" spans="1:5">
      <c r="A11860" s="774">
        <v>5072</v>
      </c>
      <c r="B11860" s="774" t="s">
        <v>11596</v>
      </c>
      <c r="C11860" s="774" t="s">
        <v>7748</v>
      </c>
      <c r="D11860" s="774" t="s">
        <v>7723</v>
      </c>
      <c r="E11860" s="717">
        <v>25.41</v>
      </c>
    </row>
    <row r="11861" spans="1:5">
      <c r="A11861" s="774">
        <v>5066</v>
      </c>
      <c r="B11861" s="774" t="s">
        <v>11597</v>
      </c>
      <c r="C11861" s="774" t="s">
        <v>7748</v>
      </c>
      <c r="D11861" s="774" t="s">
        <v>7723</v>
      </c>
      <c r="E11861" s="717">
        <v>19.03</v>
      </c>
    </row>
    <row r="11862" spans="1:5">
      <c r="A11862" s="774">
        <v>5063</v>
      </c>
      <c r="B11862" s="774" t="s">
        <v>11598</v>
      </c>
      <c r="C11862" s="774" t="s">
        <v>7748</v>
      </c>
      <c r="D11862" s="774" t="s">
        <v>7723</v>
      </c>
      <c r="E11862" s="717">
        <v>17.23</v>
      </c>
    </row>
    <row r="11863" spans="1:5">
      <c r="A11863" s="774">
        <v>20247</v>
      </c>
      <c r="B11863" s="774" t="s">
        <v>11599</v>
      </c>
      <c r="C11863" s="774" t="s">
        <v>7748</v>
      </c>
      <c r="D11863" s="774" t="s">
        <v>7723</v>
      </c>
      <c r="E11863" s="717">
        <v>15.99</v>
      </c>
    </row>
    <row r="11864" spans="1:5">
      <c r="A11864" s="774">
        <v>5074</v>
      </c>
      <c r="B11864" s="774" t="s">
        <v>11600</v>
      </c>
      <c r="C11864" s="774" t="s">
        <v>7748</v>
      </c>
      <c r="D11864" s="774" t="s">
        <v>7723</v>
      </c>
      <c r="E11864" s="717">
        <v>16.18</v>
      </c>
    </row>
    <row r="11865" spans="1:5">
      <c r="A11865" s="774">
        <v>5067</v>
      </c>
      <c r="B11865" s="774" t="s">
        <v>11601</v>
      </c>
      <c r="C11865" s="774" t="s">
        <v>7748</v>
      </c>
      <c r="D11865" s="774" t="s">
        <v>7723</v>
      </c>
      <c r="E11865" s="717">
        <v>15.39</v>
      </c>
    </row>
    <row r="11866" spans="1:5">
      <c r="A11866" s="774">
        <v>5078</v>
      </c>
      <c r="B11866" s="774" t="s">
        <v>11602</v>
      </c>
      <c r="C11866" s="774" t="s">
        <v>7748</v>
      </c>
      <c r="D11866" s="774" t="s">
        <v>7723</v>
      </c>
      <c r="E11866" s="717">
        <v>15.22</v>
      </c>
    </row>
    <row r="11867" spans="1:5">
      <c r="A11867" s="774">
        <v>5068</v>
      </c>
      <c r="B11867" s="774" t="s">
        <v>11603</v>
      </c>
      <c r="C11867" s="774" t="s">
        <v>7748</v>
      </c>
      <c r="D11867" s="774" t="s">
        <v>7723</v>
      </c>
      <c r="E11867" s="717">
        <v>14.44</v>
      </c>
    </row>
    <row r="11868" spans="1:5">
      <c r="A11868" s="774">
        <v>5073</v>
      </c>
      <c r="B11868" s="774" t="s">
        <v>11604</v>
      </c>
      <c r="C11868" s="774" t="s">
        <v>7748</v>
      </c>
      <c r="D11868" s="774" t="s">
        <v>7723</v>
      </c>
      <c r="E11868" s="717">
        <v>14.72</v>
      </c>
    </row>
    <row r="11869" spans="1:5">
      <c r="A11869" s="774">
        <v>5069</v>
      </c>
      <c r="B11869" s="774" t="s">
        <v>11605</v>
      </c>
      <c r="C11869" s="774" t="s">
        <v>7748</v>
      </c>
      <c r="D11869" s="774" t="s">
        <v>7723</v>
      </c>
      <c r="E11869" s="717">
        <v>14.72</v>
      </c>
    </row>
    <row r="11870" spans="1:5">
      <c r="A11870" s="774">
        <v>5070</v>
      </c>
      <c r="B11870" s="774" t="s">
        <v>11606</v>
      </c>
      <c r="C11870" s="774" t="s">
        <v>7748</v>
      </c>
      <c r="D11870" s="774" t="s">
        <v>7723</v>
      </c>
      <c r="E11870" s="717">
        <v>14.88</v>
      </c>
    </row>
    <row r="11871" spans="1:5">
      <c r="A11871" s="774">
        <v>5071</v>
      </c>
      <c r="B11871" s="774" t="s">
        <v>11607</v>
      </c>
      <c r="C11871" s="774" t="s">
        <v>7748</v>
      </c>
      <c r="D11871" s="774" t="s">
        <v>7723</v>
      </c>
      <c r="E11871" s="717">
        <v>14.44</v>
      </c>
    </row>
    <row r="11872" spans="1:5">
      <c r="A11872" s="774">
        <v>5061</v>
      </c>
      <c r="B11872" s="774" t="s">
        <v>877</v>
      </c>
      <c r="C11872" s="774" t="s">
        <v>7748</v>
      </c>
      <c r="D11872" s="774" t="s">
        <v>7726</v>
      </c>
      <c r="E11872" s="717">
        <v>14.2</v>
      </c>
    </row>
    <row r="11873" spans="1:5">
      <c r="A11873" s="774">
        <v>5075</v>
      </c>
      <c r="B11873" s="774" t="s">
        <v>869</v>
      </c>
      <c r="C11873" s="774" t="s">
        <v>7748</v>
      </c>
      <c r="D11873" s="774" t="s">
        <v>7723</v>
      </c>
      <c r="E11873" s="717">
        <v>14.44</v>
      </c>
    </row>
    <row r="11874" spans="1:5">
      <c r="A11874" s="774">
        <v>39027</v>
      </c>
      <c r="B11874" s="774" t="s">
        <v>11608</v>
      </c>
      <c r="C11874" s="774" t="s">
        <v>7748</v>
      </c>
      <c r="D11874" s="774" t="s">
        <v>7723</v>
      </c>
      <c r="E11874" s="717">
        <v>14.43</v>
      </c>
    </row>
    <row r="11875" spans="1:5">
      <c r="A11875" s="774">
        <v>5062</v>
      </c>
      <c r="B11875" s="774" t="s">
        <v>11609</v>
      </c>
      <c r="C11875" s="774" t="s">
        <v>7748</v>
      </c>
      <c r="D11875" s="774" t="s">
        <v>7723</v>
      </c>
      <c r="E11875" s="717">
        <v>14.63</v>
      </c>
    </row>
    <row r="11876" spans="1:5">
      <c r="A11876" s="774">
        <v>40568</v>
      </c>
      <c r="B11876" s="774" t="s">
        <v>11610</v>
      </c>
      <c r="C11876" s="774" t="s">
        <v>7748</v>
      </c>
      <c r="D11876" s="774" t="s">
        <v>7723</v>
      </c>
      <c r="E11876" s="717">
        <v>14.55</v>
      </c>
    </row>
    <row r="11877" spans="1:5">
      <c r="A11877" s="774">
        <v>39026</v>
      </c>
      <c r="B11877" s="774" t="s">
        <v>11611</v>
      </c>
      <c r="C11877" s="774" t="s">
        <v>7748</v>
      </c>
      <c r="D11877" s="774" t="s">
        <v>7723</v>
      </c>
      <c r="E11877" s="717">
        <v>16.239999999999998</v>
      </c>
    </row>
    <row r="11878" spans="1:5">
      <c r="A11878" s="774">
        <v>42431</v>
      </c>
      <c r="B11878" s="774" t="s">
        <v>11612</v>
      </c>
      <c r="C11878" s="774" t="s">
        <v>7728</v>
      </c>
      <c r="D11878" s="774" t="s">
        <v>7737</v>
      </c>
      <c r="E11878" s="718">
        <v>2561.88</v>
      </c>
    </row>
    <row r="11879" spans="1:5">
      <c r="A11879" s="774">
        <v>11149</v>
      </c>
      <c r="B11879" s="774" t="s">
        <v>11613</v>
      </c>
      <c r="C11879" s="774" t="s">
        <v>7742</v>
      </c>
      <c r="D11879" s="774" t="s">
        <v>7723</v>
      </c>
      <c r="E11879" s="717">
        <v>158.30000000000001</v>
      </c>
    </row>
    <row r="11880" spans="1:5">
      <c r="A11880" s="774">
        <v>511</v>
      </c>
      <c r="B11880" s="774" t="s">
        <v>11614</v>
      </c>
      <c r="C11880" s="774" t="s">
        <v>7722</v>
      </c>
      <c r="D11880" s="774" t="s">
        <v>7726</v>
      </c>
      <c r="E11880" s="717">
        <v>12.14</v>
      </c>
    </row>
    <row r="11881" spans="1:5">
      <c r="A11881" s="774">
        <v>11174</v>
      </c>
      <c r="B11881" s="774" t="s">
        <v>11615</v>
      </c>
      <c r="C11881" s="774" t="s">
        <v>7763</v>
      </c>
      <c r="D11881" s="774" t="s">
        <v>7723</v>
      </c>
      <c r="E11881" s="717">
        <v>449.47</v>
      </c>
    </row>
    <row r="11882" spans="1:5">
      <c r="A11882" s="774">
        <v>37540</v>
      </c>
      <c r="B11882" s="774" t="s">
        <v>11616</v>
      </c>
      <c r="C11882" s="774" t="s">
        <v>7728</v>
      </c>
      <c r="D11882" s="774" t="s">
        <v>7723</v>
      </c>
      <c r="E11882" s="718">
        <v>64406.09</v>
      </c>
    </row>
    <row r="11883" spans="1:5">
      <c r="A11883" s="774">
        <v>37548</v>
      </c>
      <c r="B11883" s="774" t="s">
        <v>11617</v>
      </c>
      <c r="C11883" s="774" t="s">
        <v>7728</v>
      </c>
      <c r="D11883" s="774" t="s">
        <v>7723</v>
      </c>
      <c r="E11883" s="718">
        <v>85369.95</v>
      </c>
    </row>
    <row r="11884" spans="1:5">
      <c r="A11884" s="774">
        <v>39828</v>
      </c>
      <c r="B11884" s="774" t="s">
        <v>11618</v>
      </c>
      <c r="C11884" s="774" t="s">
        <v>7728</v>
      </c>
      <c r="D11884" s="774" t="s">
        <v>7723</v>
      </c>
      <c r="E11884" s="717">
        <v>512.13</v>
      </c>
    </row>
    <row r="11885" spans="1:5">
      <c r="A11885" s="774">
        <v>12273</v>
      </c>
      <c r="B11885" s="774" t="s">
        <v>11619</v>
      </c>
      <c r="C11885" s="774" t="s">
        <v>7728</v>
      </c>
      <c r="D11885" s="774" t="s">
        <v>7737</v>
      </c>
      <c r="E11885" s="717">
        <v>63.31</v>
      </c>
    </row>
    <row r="11886" spans="1:5">
      <c r="A11886" s="774">
        <v>38392</v>
      </c>
      <c r="B11886" s="774" t="s">
        <v>11620</v>
      </c>
      <c r="C11886" s="774" t="s">
        <v>7728</v>
      </c>
      <c r="D11886" s="774" t="s">
        <v>7723</v>
      </c>
      <c r="E11886" s="717">
        <v>49.62</v>
      </c>
    </row>
    <row r="11887" spans="1:5">
      <c r="A11887" s="774">
        <v>11735</v>
      </c>
      <c r="B11887" s="774" t="s">
        <v>11621</v>
      </c>
      <c r="C11887" s="774" t="s">
        <v>7728</v>
      </c>
      <c r="D11887" s="774" t="s">
        <v>7723</v>
      </c>
      <c r="E11887" s="717">
        <v>5.53</v>
      </c>
    </row>
    <row r="11888" spans="1:5">
      <c r="A11888" s="774">
        <v>11733</v>
      </c>
      <c r="B11888" s="774" t="s">
        <v>11622</v>
      </c>
      <c r="C11888" s="774" t="s">
        <v>7728</v>
      </c>
      <c r="D11888" s="774" t="s">
        <v>7723</v>
      </c>
      <c r="E11888" s="717">
        <v>2.71</v>
      </c>
    </row>
    <row r="11889" spans="1:5">
      <c r="A11889" s="774">
        <v>11734</v>
      </c>
      <c r="B11889" s="774" t="s">
        <v>11623</v>
      </c>
      <c r="C11889" s="774" t="s">
        <v>7728</v>
      </c>
      <c r="D11889" s="774" t="s">
        <v>7723</v>
      </c>
      <c r="E11889" s="717">
        <v>4.17</v>
      </c>
    </row>
    <row r="11890" spans="1:5">
      <c r="A11890" s="774">
        <v>11737</v>
      </c>
      <c r="B11890" s="774" t="s">
        <v>11624</v>
      </c>
      <c r="C11890" s="774" t="s">
        <v>7728</v>
      </c>
      <c r="D11890" s="774" t="s">
        <v>7723</v>
      </c>
      <c r="E11890" s="717">
        <v>7.38</v>
      </c>
    </row>
    <row r="11891" spans="1:5">
      <c r="A11891" s="774">
        <v>11738</v>
      </c>
      <c r="B11891" s="774" t="s">
        <v>11625</v>
      </c>
      <c r="C11891" s="774" t="s">
        <v>7728</v>
      </c>
      <c r="D11891" s="774" t="s">
        <v>7723</v>
      </c>
      <c r="E11891" s="717">
        <v>12.01</v>
      </c>
    </row>
    <row r="11892" spans="1:5">
      <c r="A11892" s="774">
        <v>36143</v>
      </c>
      <c r="B11892" s="774" t="s">
        <v>11626</v>
      </c>
      <c r="C11892" s="774" t="s">
        <v>7728</v>
      </c>
      <c r="D11892" s="774" t="s">
        <v>7723</v>
      </c>
      <c r="E11892" s="717">
        <v>24.6</v>
      </c>
    </row>
    <row r="11893" spans="1:5">
      <c r="A11893" s="774">
        <v>36142</v>
      </c>
      <c r="B11893" s="774" t="s">
        <v>11627</v>
      </c>
      <c r="C11893" s="774" t="s">
        <v>7728</v>
      </c>
      <c r="D11893" s="774" t="s">
        <v>7723</v>
      </c>
      <c r="E11893" s="717">
        <v>1.8</v>
      </c>
    </row>
    <row r="11894" spans="1:5">
      <c r="A11894" s="774">
        <v>36146</v>
      </c>
      <c r="B11894" s="774" t="s">
        <v>11628</v>
      </c>
      <c r="C11894" s="774" t="s">
        <v>7728</v>
      </c>
      <c r="D11894" s="774" t="s">
        <v>7723</v>
      </c>
      <c r="E11894" s="717">
        <v>204</v>
      </c>
    </row>
    <row r="11895" spans="1:5">
      <c r="A11895" s="774">
        <v>39015</v>
      </c>
      <c r="B11895" s="774" t="s">
        <v>11629</v>
      </c>
      <c r="C11895" s="774" t="s">
        <v>7728</v>
      </c>
      <c r="D11895" s="774" t="s">
        <v>7737</v>
      </c>
      <c r="E11895" s="717">
        <v>0.67</v>
      </c>
    </row>
    <row r="11896" spans="1:5">
      <c r="A11896" s="774">
        <v>38377</v>
      </c>
      <c r="B11896" s="774" t="s">
        <v>11630</v>
      </c>
      <c r="C11896" s="774" t="s">
        <v>7728</v>
      </c>
      <c r="D11896" s="774" t="s">
        <v>7723</v>
      </c>
      <c r="E11896" s="717">
        <v>29.48</v>
      </c>
    </row>
    <row r="11897" spans="1:5">
      <c r="A11897" s="774">
        <v>38376</v>
      </c>
      <c r="B11897" s="774" t="s">
        <v>11631</v>
      </c>
      <c r="C11897" s="774" t="s">
        <v>7728</v>
      </c>
      <c r="D11897" s="774" t="s">
        <v>7723</v>
      </c>
      <c r="E11897" s="717">
        <v>33.61</v>
      </c>
    </row>
    <row r="11898" spans="1:5">
      <c r="A11898" s="774">
        <v>38116</v>
      </c>
      <c r="B11898" s="774" t="s">
        <v>11632</v>
      </c>
      <c r="C11898" s="774" t="s">
        <v>7728</v>
      </c>
      <c r="D11898" s="774" t="s">
        <v>7723</v>
      </c>
      <c r="E11898" s="717">
        <v>5.56</v>
      </c>
    </row>
    <row r="11899" spans="1:5">
      <c r="A11899" s="774">
        <v>38066</v>
      </c>
      <c r="B11899" s="774" t="s">
        <v>11633</v>
      </c>
      <c r="C11899" s="774" t="s">
        <v>7728</v>
      </c>
      <c r="D11899" s="774" t="s">
        <v>7723</v>
      </c>
      <c r="E11899" s="717">
        <v>9.18</v>
      </c>
    </row>
    <row r="11900" spans="1:5">
      <c r="A11900" s="774">
        <v>38117</v>
      </c>
      <c r="B11900" s="774" t="s">
        <v>11634</v>
      </c>
      <c r="C11900" s="774" t="s">
        <v>7728</v>
      </c>
      <c r="D11900" s="774" t="s">
        <v>7723</v>
      </c>
      <c r="E11900" s="717">
        <v>9.4700000000000006</v>
      </c>
    </row>
    <row r="11901" spans="1:5">
      <c r="A11901" s="774">
        <v>38067</v>
      </c>
      <c r="B11901" s="774" t="s">
        <v>11635</v>
      </c>
      <c r="C11901" s="774" t="s">
        <v>7728</v>
      </c>
      <c r="D11901" s="774" t="s">
        <v>7723</v>
      </c>
      <c r="E11901" s="717">
        <v>12.93</v>
      </c>
    </row>
    <row r="11902" spans="1:5">
      <c r="A11902" s="774">
        <v>41757</v>
      </c>
      <c r="B11902" s="774" t="s">
        <v>11636</v>
      </c>
      <c r="C11902" s="774" t="s">
        <v>7728</v>
      </c>
      <c r="D11902" s="774" t="s">
        <v>7737</v>
      </c>
      <c r="E11902" s="718">
        <v>3305.27</v>
      </c>
    </row>
    <row r="11903" spans="1:5">
      <c r="A11903" s="774">
        <v>11522</v>
      </c>
      <c r="B11903" s="774" t="s">
        <v>11637</v>
      </c>
      <c r="C11903" s="774" t="s">
        <v>7728</v>
      </c>
      <c r="D11903" s="774" t="s">
        <v>7723</v>
      </c>
      <c r="E11903" s="717">
        <v>10.06</v>
      </c>
    </row>
    <row r="11904" spans="1:5">
      <c r="A11904" s="774">
        <v>43600</v>
      </c>
      <c r="B11904" s="774" t="s">
        <v>11638</v>
      </c>
      <c r="C11904" s="774" t="s">
        <v>7728</v>
      </c>
      <c r="D11904" s="774" t="s">
        <v>7723</v>
      </c>
      <c r="E11904" s="717">
        <v>40.31</v>
      </c>
    </row>
    <row r="11905" spans="1:5">
      <c r="A11905" s="774">
        <v>5080</v>
      </c>
      <c r="B11905" s="774" t="s">
        <v>11639</v>
      </c>
      <c r="C11905" s="774" t="s">
        <v>7728</v>
      </c>
      <c r="D11905" s="774" t="s">
        <v>7723</v>
      </c>
      <c r="E11905" s="717">
        <v>15.72</v>
      </c>
    </row>
    <row r="11906" spans="1:5">
      <c r="A11906" s="774">
        <v>38168</v>
      </c>
      <c r="B11906" s="774" t="s">
        <v>11640</v>
      </c>
      <c r="C11906" s="774" t="s">
        <v>7728</v>
      </c>
      <c r="D11906" s="774" t="s">
        <v>7723</v>
      </c>
      <c r="E11906" s="717">
        <v>109.75</v>
      </c>
    </row>
    <row r="11907" spans="1:5">
      <c r="A11907" s="774">
        <v>43601</v>
      </c>
      <c r="B11907" s="774" t="s">
        <v>11641</v>
      </c>
      <c r="C11907" s="774" t="s">
        <v>7728</v>
      </c>
      <c r="D11907" s="774" t="s">
        <v>7723</v>
      </c>
      <c r="E11907" s="717">
        <v>54.87</v>
      </c>
    </row>
    <row r="11908" spans="1:5">
      <c r="A11908" s="774">
        <v>13393</v>
      </c>
      <c r="B11908" s="774" t="s">
        <v>11642</v>
      </c>
      <c r="C11908" s="774" t="s">
        <v>7728</v>
      </c>
      <c r="D11908" s="774" t="s">
        <v>7723</v>
      </c>
      <c r="E11908" s="717">
        <v>310.86</v>
      </c>
    </row>
    <row r="11909" spans="1:5">
      <c r="A11909" s="774">
        <v>13395</v>
      </c>
      <c r="B11909" s="774" t="s">
        <v>11643</v>
      </c>
      <c r="C11909" s="774" t="s">
        <v>7728</v>
      </c>
      <c r="D11909" s="774" t="s">
        <v>7723</v>
      </c>
      <c r="E11909" s="717">
        <v>435.64</v>
      </c>
    </row>
    <row r="11910" spans="1:5">
      <c r="A11910" s="774">
        <v>12039</v>
      </c>
      <c r="B11910" s="774" t="s">
        <v>11644</v>
      </c>
      <c r="C11910" s="774" t="s">
        <v>7728</v>
      </c>
      <c r="D11910" s="774" t="s">
        <v>7723</v>
      </c>
      <c r="E11910" s="717">
        <v>457.81</v>
      </c>
    </row>
    <row r="11911" spans="1:5">
      <c r="A11911" s="774">
        <v>13396</v>
      </c>
      <c r="B11911" s="774" t="s">
        <v>11645</v>
      </c>
      <c r="C11911" s="774" t="s">
        <v>7728</v>
      </c>
      <c r="D11911" s="774" t="s">
        <v>7723</v>
      </c>
      <c r="E11911" s="717">
        <v>642.97</v>
      </c>
    </row>
    <row r="11912" spans="1:5">
      <c r="A11912" s="774">
        <v>12041</v>
      </c>
      <c r="B11912" s="774" t="s">
        <v>11646</v>
      </c>
      <c r="C11912" s="774" t="s">
        <v>7728</v>
      </c>
      <c r="D11912" s="774" t="s">
        <v>7723</v>
      </c>
      <c r="E11912" s="717">
        <v>525.02</v>
      </c>
    </row>
    <row r="11913" spans="1:5">
      <c r="A11913" s="774">
        <v>12043</v>
      </c>
      <c r="B11913" s="774" t="s">
        <v>11647</v>
      </c>
      <c r="C11913" s="774" t="s">
        <v>7728</v>
      </c>
      <c r="D11913" s="774" t="s">
        <v>7723</v>
      </c>
      <c r="E11913" s="718">
        <v>1108.5</v>
      </c>
    </row>
    <row r="11914" spans="1:5">
      <c r="A11914" s="774">
        <v>39762</v>
      </c>
      <c r="B11914" s="774" t="s">
        <v>11648</v>
      </c>
      <c r="C11914" s="774" t="s">
        <v>7728</v>
      </c>
      <c r="D11914" s="774" t="s">
        <v>7723</v>
      </c>
      <c r="E11914" s="717">
        <v>527.66999999999996</v>
      </c>
    </row>
    <row r="11915" spans="1:5">
      <c r="A11915" s="774">
        <v>12042</v>
      </c>
      <c r="B11915" s="774" t="s">
        <v>11649</v>
      </c>
      <c r="C11915" s="774" t="s">
        <v>7728</v>
      </c>
      <c r="D11915" s="774" t="s">
        <v>7723</v>
      </c>
      <c r="E11915" s="717">
        <v>770.39</v>
      </c>
    </row>
    <row r="11916" spans="1:5">
      <c r="A11916" s="774">
        <v>39763</v>
      </c>
      <c r="B11916" s="774" t="s">
        <v>11650</v>
      </c>
      <c r="C11916" s="774" t="s">
        <v>7728</v>
      </c>
      <c r="D11916" s="774" t="s">
        <v>7723</v>
      </c>
      <c r="E11916" s="717">
        <v>901.64</v>
      </c>
    </row>
    <row r="11917" spans="1:5">
      <c r="A11917" s="774">
        <v>39760</v>
      </c>
      <c r="B11917" s="774" t="s">
        <v>11651</v>
      </c>
      <c r="C11917" s="774" t="s">
        <v>7728</v>
      </c>
      <c r="D11917" s="774" t="s">
        <v>7723</v>
      </c>
      <c r="E11917" s="717">
        <v>898.67</v>
      </c>
    </row>
    <row r="11918" spans="1:5">
      <c r="A11918" s="774">
        <v>39756</v>
      </c>
      <c r="B11918" s="774" t="s">
        <v>11652</v>
      </c>
      <c r="C11918" s="774" t="s">
        <v>7728</v>
      </c>
      <c r="D11918" s="774" t="s">
        <v>7723</v>
      </c>
      <c r="E11918" s="717">
        <v>322.68</v>
      </c>
    </row>
    <row r="11919" spans="1:5">
      <c r="A11919" s="774">
        <v>12038</v>
      </c>
      <c r="B11919" s="774" t="s">
        <v>11653</v>
      </c>
      <c r="C11919" s="774" t="s">
        <v>7728</v>
      </c>
      <c r="D11919" s="774" t="s">
        <v>7723</v>
      </c>
      <c r="E11919" s="717">
        <v>403.19</v>
      </c>
    </row>
    <row r="11920" spans="1:5">
      <c r="A11920" s="774">
        <v>39757</v>
      </c>
      <c r="B11920" s="774" t="s">
        <v>11654</v>
      </c>
      <c r="C11920" s="774" t="s">
        <v>7728</v>
      </c>
      <c r="D11920" s="774" t="s">
        <v>7723</v>
      </c>
      <c r="E11920" s="717">
        <v>372.83</v>
      </c>
    </row>
    <row r="11921" spans="1:5">
      <c r="A11921" s="774">
        <v>39758</v>
      </c>
      <c r="B11921" s="774" t="s">
        <v>11655</v>
      </c>
      <c r="C11921" s="774" t="s">
        <v>7728</v>
      </c>
      <c r="D11921" s="774" t="s">
        <v>7723</v>
      </c>
      <c r="E11921" s="717">
        <v>543.35</v>
      </c>
    </row>
    <row r="11922" spans="1:5">
      <c r="A11922" s="774">
        <v>39759</v>
      </c>
      <c r="B11922" s="774" t="s">
        <v>11656</v>
      </c>
      <c r="C11922" s="774" t="s">
        <v>7728</v>
      </c>
      <c r="D11922" s="774" t="s">
        <v>7723</v>
      </c>
      <c r="E11922" s="717">
        <v>671.04</v>
      </c>
    </row>
    <row r="11923" spans="1:5">
      <c r="A11923" s="774">
        <v>39761</v>
      </c>
      <c r="B11923" s="774" t="s">
        <v>11657</v>
      </c>
      <c r="C11923" s="774" t="s">
        <v>7728</v>
      </c>
      <c r="D11923" s="774" t="s">
        <v>7723</v>
      </c>
      <c r="E11923" s="717">
        <v>806.61</v>
      </c>
    </row>
    <row r="11924" spans="1:5">
      <c r="A11924" s="774">
        <v>39805</v>
      </c>
      <c r="B11924" s="774" t="s">
        <v>11658</v>
      </c>
      <c r="C11924" s="774" t="s">
        <v>7728</v>
      </c>
      <c r="D11924" s="774" t="s">
        <v>7723</v>
      </c>
      <c r="E11924" s="717">
        <v>114.69</v>
      </c>
    </row>
    <row r="11925" spans="1:5">
      <c r="A11925" s="774">
        <v>39806</v>
      </c>
      <c r="B11925" s="774" t="s">
        <v>11659</v>
      </c>
      <c r="C11925" s="774" t="s">
        <v>7728</v>
      </c>
      <c r="D11925" s="774" t="s">
        <v>7723</v>
      </c>
      <c r="E11925" s="717">
        <v>212.49</v>
      </c>
    </row>
    <row r="11926" spans="1:5">
      <c r="A11926" s="774">
        <v>39807</v>
      </c>
      <c r="B11926" s="774" t="s">
        <v>11660</v>
      </c>
      <c r="C11926" s="774" t="s">
        <v>7728</v>
      </c>
      <c r="D11926" s="774" t="s">
        <v>7723</v>
      </c>
      <c r="E11926" s="717">
        <v>460.52</v>
      </c>
    </row>
    <row r="11927" spans="1:5">
      <c r="A11927" s="774">
        <v>43100</v>
      </c>
      <c r="B11927" s="774" t="s">
        <v>11661</v>
      </c>
      <c r="C11927" s="774" t="s">
        <v>7728</v>
      </c>
      <c r="D11927" s="774" t="s">
        <v>7723</v>
      </c>
      <c r="E11927" s="717">
        <v>360.03</v>
      </c>
    </row>
    <row r="11928" spans="1:5">
      <c r="A11928" s="774">
        <v>39804</v>
      </c>
      <c r="B11928" s="774" t="s">
        <v>11662</v>
      </c>
      <c r="C11928" s="774" t="s">
        <v>7728</v>
      </c>
      <c r="D11928" s="774" t="s">
        <v>7723</v>
      </c>
      <c r="E11928" s="717">
        <v>67.34</v>
      </c>
    </row>
    <row r="11929" spans="1:5">
      <c r="A11929" s="774">
        <v>39796</v>
      </c>
      <c r="B11929" s="774" t="s">
        <v>11663</v>
      </c>
      <c r="C11929" s="774" t="s">
        <v>7728</v>
      </c>
      <c r="D11929" s="774" t="s">
        <v>7723</v>
      </c>
      <c r="E11929" s="717">
        <v>69.75</v>
      </c>
    </row>
    <row r="11930" spans="1:5">
      <c r="A11930" s="774">
        <v>39797</v>
      </c>
      <c r="B11930" s="774" t="s">
        <v>11664</v>
      </c>
      <c r="C11930" s="774" t="s">
        <v>7728</v>
      </c>
      <c r="D11930" s="774" t="s">
        <v>7726</v>
      </c>
      <c r="E11930" s="717">
        <v>109.5</v>
      </c>
    </row>
    <row r="11931" spans="1:5">
      <c r="A11931" s="774">
        <v>39798</v>
      </c>
      <c r="B11931" s="774" t="s">
        <v>11665</v>
      </c>
      <c r="C11931" s="774" t="s">
        <v>7728</v>
      </c>
      <c r="D11931" s="774" t="s">
        <v>7723</v>
      </c>
      <c r="E11931" s="717">
        <v>187.82</v>
      </c>
    </row>
    <row r="11932" spans="1:5">
      <c r="A11932" s="774">
        <v>39794</v>
      </c>
      <c r="B11932" s="774" t="s">
        <v>11666</v>
      </c>
      <c r="C11932" s="774" t="s">
        <v>7728</v>
      </c>
      <c r="D11932" s="774" t="s">
        <v>7723</v>
      </c>
      <c r="E11932" s="717">
        <v>29.61</v>
      </c>
    </row>
    <row r="11933" spans="1:5">
      <c r="A11933" s="774">
        <v>39795</v>
      </c>
      <c r="B11933" s="774" t="s">
        <v>11667</v>
      </c>
      <c r="C11933" s="774" t="s">
        <v>7728</v>
      </c>
      <c r="D11933" s="774" t="s">
        <v>7723</v>
      </c>
      <c r="E11933" s="717">
        <v>46.77</v>
      </c>
    </row>
    <row r="11934" spans="1:5">
      <c r="A11934" s="774">
        <v>39799</v>
      </c>
      <c r="B11934" s="774" t="s">
        <v>11668</v>
      </c>
      <c r="C11934" s="774" t="s">
        <v>7728</v>
      </c>
      <c r="D11934" s="774" t="s">
        <v>7723</v>
      </c>
      <c r="E11934" s="717">
        <v>34.51</v>
      </c>
    </row>
    <row r="11935" spans="1:5">
      <c r="A11935" s="774">
        <v>39801</v>
      </c>
      <c r="B11935" s="774" t="s">
        <v>11669</v>
      </c>
      <c r="C11935" s="774" t="s">
        <v>7728</v>
      </c>
      <c r="D11935" s="774" t="s">
        <v>7723</v>
      </c>
      <c r="E11935" s="717">
        <v>98.77</v>
      </c>
    </row>
    <row r="11936" spans="1:5">
      <c r="A11936" s="774">
        <v>39802</v>
      </c>
      <c r="B11936" s="774" t="s">
        <v>11670</v>
      </c>
      <c r="C11936" s="774" t="s">
        <v>7728</v>
      </c>
      <c r="D11936" s="774" t="s">
        <v>7723</v>
      </c>
      <c r="E11936" s="717">
        <v>144.79</v>
      </c>
    </row>
    <row r="11937" spans="1:5">
      <c r="A11937" s="774">
        <v>39803</v>
      </c>
      <c r="B11937" s="774" t="s">
        <v>11671</v>
      </c>
      <c r="C11937" s="774" t="s">
        <v>7728</v>
      </c>
      <c r="D11937" s="774" t="s">
        <v>7723</v>
      </c>
      <c r="E11937" s="717">
        <v>201.98</v>
      </c>
    </row>
    <row r="11938" spans="1:5">
      <c r="A11938" s="774">
        <v>39800</v>
      </c>
      <c r="B11938" s="774" t="s">
        <v>11672</v>
      </c>
      <c r="C11938" s="774" t="s">
        <v>7728</v>
      </c>
      <c r="D11938" s="774" t="s">
        <v>7723</v>
      </c>
      <c r="E11938" s="717">
        <v>58.79</v>
      </c>
    </row>
    <row r="11939" spans="1:5">
      <c r="A11939" s="774">
        <v>4224</v>
      </c>
      <c r="B11939" s="774" t="s">
        <v>11673</v>
      </c>
      <c r="C11939" s="774" t="s">
        <v>7722</v>
      </c>
      <c r="D11939" s="774" t="s">
        <v>7723</v>
      </c>
      <c r="E11939" s="717">
        <v>11.77</v>
      </c>
    </row>
    <row r="11940" spans="1:5">
      <c r="A11940" s="774">
        <v>21059</v>
      </c>
      <c r="B11940" s="774" t="s">
        <v>11674</v>
      </c>
      <c r="C11940" s="774" t="s">
        <v>7728</v>
      </c>
      <c r="D11940" s="774" t="s">
        <v>7737</v>
      </c>
      <c r="E11940" s="717">
        <v>51.34</v>
      </c>
    </row>
    <row r="11941" spans="1:5">
      <c r="A11941" s="774">
        <v>11234</v>
      </c>
      <c r="B11941" s="774" t="s">
        <v>11675</v>
      </c>
      <c r="C11941" s="774" t="s">
        <v>7728</v>
      </c>
      <c r="D11941" s="774" t="s">
        <v>7737</v>
      </c>
      <c r="E11941" s="717">
        <v>77.39</v>
      </c>
    </row>
    <row r="11942" spans="1:5">
      <c r="A11942" s="774">
        <v>21060</v>
      </c>
      <c r="B11942" s="774" t="s">
        <v>11676</v>
      </c>
      <c r="C11942" s="774" t="s">
        <v>7728</v>
      </c>
      <c r="D11942" s="774" t="s">
        <v>7737</v>
      </c>
      <c r="E11942" s="717">
        <v>95.25</v>
      </c>
    </row>
    <row r="11943" spans="1:5">
      <c r="A11943" s="774">
        <v>21061</v>
      </c>
      <c r="B11943" s="774" t="s">
        <v>11677</v>
      </c>
      <c r="C11943" s="774" t="s">
        <v>7728</v>
      </c>
      <c r="D11943" s="774" t="s">
        <v>7737</v>
      </c>
      <c r="E11943" s="717">
        <v>119.06</v>
      </c>
    </row>
    <row r="11944" spans="1:5">
      <c r="A11944" s="774">
        <v>21062</v>
      </c>
      <c r="B11944" s="774" t="s">
        <v>11678</v>
      </c>
      <c r="C11944" s="774" t="s">
        <v>7728</v>
      </c>
      <c r="D11944" s="774" t="s">
        <v>7737</v>
      </c>
      <c r="E11944" s="717">
        <v>187.53</v>
      </c>
    </row>
    <row r="11945" spans="1:5">
      <c r="A11945" s="774">
        <v>11708</v>
      </c>
      <c r="B11945" s="774" t="s">
        <v>11679</v>
      </c>
      <c r="C11945" s="774" t="s">
        <v>7728</v>
      </c>
      <c r="D11945" s="774" t="s">
        <v>7737</v>
      </c>
      <c r="E11945" s="717">
        <v>20.46</v>
      </c>
    </row>
    <row r="11946" spans="1:5">
      <c r="A11946" s="774">
        <v>11709</v>
      </c>
      <c r="B11946" s="774" t="s">
        <v>11680</v>
      </c>
      <c r="C11946" s="774" t="s">
        <v>7728</v>
      </c>
      <c r="D11946" s="774" t="s">
        <v>7737</v>
      </c>
      <c r="E11946" s="717">
        <v>48.07</v>
      </c>
    </row>
    <row r="11947" spans="1:5">
      <c r="A11947" s="774">
        <v>11710</v>
      </c>
      <c r="B11947" s="774" t="s">
        <v>11681</v>
      </c>
      <c r="C11947" s="774" t="s">
        <v>7728</v>
      </c>
      <c r="D11947" s="774" t="s">
        <v>7737</v>
      </c>
      <c r="E11947" s="717">
        <v>110.51</v>
      </c>
    </row>
    <row r="11948" spans="1:5">
      <c r="A11948" s="774">
        <v>11707</v>
      </c>
      <c r="B11948" s="774" t="s">
        <v>11682</v>
      </c>
      <c r="C11948" s="774" t="s">
        <v>7728</v>
      </c>
      <c r="D11948" s="774" t="s">
        <v>7737</v>
      </c>
      <c r="E11948" s="717">
        <v>15.33</v>
      </c>
    </row>
    <row r="11949" spans="1:5">
      <c r="A11949" s="774">
        <v>11739</v>
      </c>
      <c r="B11949" s="774" t="s">
        <v>11683</v>
      </c>
      <c r="C11949" s="774" t="s">
        <v>7728</v>
      </c>
      <c r="D11949" s="774" t="s">
        <v>7723</v>
      </c>
      <c r="E11949" s="717">
        <v>8.0500000000000007</v>
      </c>
    </row>
    <row r="11950" spans="1:5">
      <c r="A11950" s="774">
        <v>11711</v>
      </c>
      <c r="B11950" s="774" t="s">
        <v>11684</v>
      </c>
      <c r="C11950" s="774" t="s">
        <v>7728</v>
      </c>
      <c r="D11950" s="774" t="s">
        <v>7723</v>
      </c>
      <c r="E11950" s="717">
        <v>11.78</v>
      </c>
    </row>
    <row r="11951" spans="1:5">
      <c r="A11951" s="774">
        <v>5102</v>
      </c>
      <c r="B11951" s="774" t="s">
        <v>11685</v>
      </c>
      <c r="C11951" s="774" t="s">
        <v>7728</v>
      </c>
      <c r="D11951" s="774" t="s">
        <v>7723</v>
      </c>
      <c r="E11951" s="717">
        <v>11.4</v>
      </c>
    </row>
    <row r="11952" spans="1:5">
      <c r="A11952" s="774">
        <v>11741</v>
      </c>
      <c r="B11952" s="774" t="s">
        <v>11686</v>
      </c>
      <c r="C11952" s="774" t="s">
        <v>7728</v>
      </c>
      <c r="D11952" s="774" t="s">
        <v>7723</v>
      </c>
      <c r="E11952" s="717">
        <v>8.3000000000000007</v>
      </c>
    </row>
    <row r="11953" spans="1:5">
      <c r="A11953" s="774">
        <v>11743</v>
      </c>
      <c r="B11953" s="774" t="s">
        <v>11687</v>
      </c>
      <c r="C11953" s="774" t="s">
        <v>7728</v>
      </c>
      <c r="D11953" s="774" t="s">
        <v>7723</v>
      </c>
      <c r="E11953" s="717">
        <v>7.54</v>
      </c>
    </row>
    <row r="11954" spans="1:5">
      <c r="A11954" s="774">
        <v>11745</v>
      </c>
      <c r="B11954" s="774" t="s">
        <v>11688</v>
      </c>
      <c r="C11954" s="774" t="s">
        <v>7728</v>
      </c>
      <c r="D11954" s="774" t="s">
        <v>7723</v>
      </c>
      <c r="E11954" s="717">
        <v>10.71</v>
      </c>
    </row>
    <row r="11955" spans="1:5">
      <c r="A11955" s="774">
        <v>25961</v>
      </c>
      <c r="B11955" s="774" t="s">
        <v>11689</v>
      </c>
      <c r="C11955" s="774" t="s">
        <v>615</v>
      </c>
      <c r="D11955" s="774" t="s">
        <v>7723</v>
      </c>
      <c r="E11955" s="717">
        <v>9.42</v>
      </c>
    </row>
    <row r="11956" spans="1:5">
      <c r="A11956" s="774">
        <v>40985</v>
      </c>
      <c r="B11956" s="774" t="s">
        <v>11690</v>
      </c>
      <c r="C11956" s="774" t="s">
        <v>7941</v>
      </c>
      <c r="D11956" s="774" t="s">
        <v>7723</v>
      </c>
      <c r="E11956" s="718">
        <v>1678.49</v>
      </c>
    </row>
    <row r="11957" spans="1:5">
      <c r="A11957" s="774">
        <v>1088</v>
      </c>
      <c r="B11957" s="774" t="s">
        <v>11691</v>
      </c>
      <c r="C11957" s="774" t="s">
        <v>7728</v>
      </c>
      <c r="D11957" s="774" t="s">
        <v>7737</v>
      </c>
      <c r="E11957" s="717">
        <v>16.82</v>
      </c>
    </row>
    <row r="11958" spans="1:5">
      <c r="A11958" s="774">
        <v>1087</v>
      </c>
      <c r="B11958" s="774" t="s">
        <v>11692</v>
      </c>
      <c r="C11958" s="774" t="s">
        <v>7728</v>
      </c>
      <c r="D11958" s="774" t="s">
        <v>7737</v>
      </c>
      <c r="E11958" s="717">
        <v>21.01</v>
      </c>
    </row>
    <row r="11959" spans="1:5">
      <c r="A11959" s="774">
        <v>38777</v>
      </c>
      <c r="B11959" s="774" t="s">
        <v>11693</v>
      </c>
      <c r="C11959" s="774" t="s">
        <v>7728</v>
      </c>
      <c r="D11959" s="774" t="s">
        <v>7737</v>
      </c>
      <c r="E11959" s="717">
        <v>41.85</v>
      </c>
    </row>
    <row r="11960" spans="1:5">
      <c r="A11960" s="774">
        <v>1086</v>
      </c>
      <c r="B11960" s="774" t="s">
        <v>11694</v>
      </c>
      <c r="C11960" s="774" t="s">
        <v>7728</v>
      </c>
      <c r="D11960" s="774" t="s">
        <v>7737</v>
      </c>
      <c r="E11960" s="717">
        <v>22.08</v>
      </c>
    </row>
    <row r="11961" spans="1:5">
      <c r="A11961" s="774">
        <v>1079</v>
      </c>
      <c r="B11961" s="774" t="s">
        <v>11695</v>
      </c>
      <c r="C11961" s="774" t="s">
        <v>7728</v>
      </c>
      <c r="D11961" s="774" t="s">
        <v>7737</v>
      </c>
      <c r="E11961" s="717">
        <v>22.83</v>
      </c>
    </row>
    <row r="11962" spans="1:5">
      <c r="A11962" s="774">
        <v>39374</v>
      </c>
      <c r="B11962" s="774" t="s">
        <v>11696</v>
      </c>
      <c r="C11962" s="774" t="s">
        <v>7728</v>
      </c>
      <c r="D11962" s="774" t="s">
        <v>7726</v>
      </c>
      <c r="E11962" s="717">
        <v>175</v>
      </c>
    </row>
    <row r="11963" spans="1:5">
      <c r="A11963" s="774">
        <v>1082</v>
      </c>
      <c r="B11963" s="774" t="s">
        <v>11697</v>
      </c>
      <c r="C11963" s="774" t="s">
        <v>7728</v>
      </c>
      <c r="D11963" s="774" t="s">
        <v>7737</v>
      </c>
      <c r="E11963" s="717">
        <v>143.52000000000001</v>
      </c>
    </row>
    <row r="11964" spans="1:5">
      <c r="A11964" s="774">
        <v>12316</v>
      </c>
      <c r="B11964" s="774" t="s">
        <v>11698</v>
      </c>
      <c r="C11964" s="774" t="s">
        <v>7728</v>
      </c>
      <c r="D11964" s="774" t="s">
        <v>7737</v>
      </c>
      <c r="E11964" s="717">
        <v>65.78</v>
      </c>
    </row>
    <row r="11965" spans="1:5">
      <c r="A11965" s="774">
        <v>12317</v>
      </c>
      <c r="B11965" s="774" t="s">
        <v>11699</v>
      </c>
      <c r="C11965" s="774" t="s">
        <v>7728</v>
      </c>
      <c r="D11965" s="774" t="s">
        <v>7737</v>
      </c>
      <c r="E11965" s="717">
        <v>78.44</v>
      </c>
    </row>
    <row r="11966" spans="1:5">
      <c r="A11966" s="774">
        <v>12318</v>
      </c>
      <c r="B11966" s="774" t="s">
        <v>11700</v>
      </c>
      <c r="C11966" s="774" t="s">
        <v>7728</v>
      </c>
      <c r="D11966" s="774" t="s">
        <v>7737</v>
      </c>
      <c r="E11966" s="717">
        <v>90.37</v>
      </c>
    </row>
    <row r="11967" spans="1:5">
      <c r="A11967" s="774">
        <v>5104</v>
      </c>
      <c r="B11967" s="774" t="s">
        <v>11701</v>
      </c>
      <c r="C11967" s="774" t="s">
        <v>7748</v>
      </c>
      <c r="D11967" s="774" t="s">
        <v>7737</v>
      </c>
      <c r="E11967" s="717">
        <v>56.77</v>
      </c>
    </row>
    <row r="11968" spans="1:5">
      <c r="A11968" s="774">
        <v>26023</v>
      </c>
      <c r="B11968" s="774" t="s">
        <v>11702</v>
      </c>
      <c r="C11968" s="774" t="s">
        <v>7728</v>
      </c>
      <c r="D11968" s="774" t="s">
        <v>7723</v>
      </c>
      <c r="E11968" s="717">
        <v>54.48</v>
      </c>
    </row>
    <row r="11969" spans="1:5">
      <c r="A11969" s="774">
        <v>2710</v>
      </c>
      <c r="B11969" s="774" t="s">
        <v>11703</v>
      </c>
      <c r="C11969" s="774" t="s">
        <v>7728</v>
      </c>
      <c r="D11969" s="774" t="s">
        <v>7723</v>
      </c>
      <c r="E11969" s="717">
        <v>43.51</v>
      </c>
    </row>
    <row r="11970" spans="1:5">
      <c r="A11970" s="774">
        <v>14575</v>
      </c>
      <c r="B11970" s="774" t="s">
        <v>11704</v>
      </c>
      <c r="C11970" s="774" t="s">
        <v>7728</v>
      </c>
      <c r="D11970" s="774" t="s">
        <v>7737</v>
      </c>
      <c r="E11970" s="718">
        <v>3905271.1</v>
      </c>
    </row>
    <row r="11971" spans="1:5">
      <c r="A11971" s="774">
        <v>20034</v>
      </c>
      <c r="B11971" s="774" t="s">
        <v>11705</v>
      </c>
      <c r="C11971" s="774" t="s">
        <v>7728</v>
      </c>
      <c r="D11971" s="774" t="s">
        <v>7737</v>
      </c>
      <c r="E11971" s="717">
        <v>86.8</v>
      </c>
    </row>
    <row r="11972" spans="1:5">
      <c r="A11972" s="774">
        <v>20036</v>
      </c>
      <c r="B11972" s="774" t="s">
        <v>11706</v>
      </c>
      <c r="C11972" s="774" t="s">
        <v>7728</v>
      </c>
      <c r="D11972" s="774" t="s">
        <v>7737</v>
      </c>
      <c r="E11972" s="717">
        <v>166.96</v>
      </c>
    </row>
    <row r="11973" spans="1:5">
      <c r="A11973" s="774">
        <v>20037</v>
      </c>
      <c r="B11973" s="774" t="s">
        <v>11707</v>
      </c>
      <c r="C11973" s="774" t="s">
        <v>7728</v>
      </c>
      <c r="D11973" s="774" t="s">
        <v>7737</v>
      </c>
      <c r="E11973" s="717">
        <v>314.92</v>
      </c>
    </row>
    <row r="11974" spans="1:5">
      <c r="A11974" s="774">
        <v>20043</v>
      </c>
      <c r="B11974" s="774" t="s">
        <v>11708</v>
      </c>
      <c r="C11974" s="774" t="s">
        <v>7728</v>
      </c>
      <c r="D11974" s="774" t="s">
        <v>7723</v>
      </c>
      <c r="E11974" s="717">
        <v>7.08</v>
      </c>
    </row>
    <row r="11975" spans="1:5">
      <c r="A11975" s="774">
        <v>20044</v>
      </c>
      <c r="B11975" s="774" t="s">
        <v>11709</v>
      </c>
      <c r="C11975" s="774" t="s">
        <v>7728</v>
      </c>
      <c r="D11975" s="774" t="s">
        <v>7723</v>
      </c>
      <c r="E11975" s="717">
        <v>8.27</v>
      </c>
    </row>
    <row r="11976" spans="1:5">
      <c r="A11976" s="774">
        <v>20042</v>
      </c>
      <c r="B11976" s="774" t="s">
        <v>11710</v>
      </c>
      <c r="C11976" s="774" t="s">
        <v>7728</v>
      </c>
      <c r="D11976" s="774" t="s">
        <v>7723</v>
      </c>
      <c r="E11976" s="717">
        <v>5.99</v>
      </c>
    </row>
    <row r="11977" spans="1:5">
      <c r="A11977" s="774">
        <v>20046</v>
      </c>
      <c r="B11977" s="774" t="s">
        <v>11711</v>
      </c>
      <c r="C11977" s="774" t="s">
        <v>7728</v>
      </c>
      <c r="D11977" s="774" t="s">
        <v>7723</v>
      </c>
      <c r="E11977" s="717">
        <v>17.55</v>
      </c>
    </row>
    <row r="11978" spans="1:5">
      <c r="A11978" s="774">
        <v>20047</v>
      </c>
      <c r="B11978" s="774" t="s">
        <v>11712</v>
      </c>
      <c r="C11978" s="774" t="s">
        <v>7728</v>
      </c>
      <c r="D11978" s="774" t="s">
        <v>7723</v>
      </c>
      <c r="E11978" s="717">
        <v>47.95</v>
      </c>
    </row>
    <row r="11979" spans="1:5">
      <c r="A11979" s="774">
        <v>20045</v>
      </c>
      <c r="B11979" s="774" t="s">
        <v>11713</v>
      </c>
      <c r="C11979" s="774" t="s">
        <v>7728</v>
      </c>
      <c r="D11979" s="774" t="s">
        <v>7723</v>
      </c>
      <c r="E11979" s="717">
        <v>7.21</v>
      </c>
    </row>
    <row r="11980" spans="1:5">
      <c r="A11980" s="774">
        <v>20972</v>
      </c>
      <c r="B11980" s="774" t="s">
        <v>11714</v>
      </c>
      <c r="C11980" s="774" t="s">
        <v>7728</v>
      </c>
      <c r="D11980" s="774" t="s">
        <v>7723</v>
      </c>
      <c r="E11980" s="717">
        <v>72.98</v>
      </c>
    </row>
    <row r="11981" spans="1:5">
      <c r="A11981" s="774">
        <v>20032</v>
      </c>
      <c r="B11981" s="774" t="s">
        <v>11715</v>
      </c>
      <c r="C11981" s="774" t="s">
        <v>7728</v>
      </c>
      <c r="D11981" s="774" t="s">
        <v>7737</v>
      </c>
      <c r="E11981" s="717">
        <v>59.83</v>
      </c>
    </row>
    <row r="11982" spans="1:5">
      <c r="A11982" s="774">
        <v>11321</v>
      </c>
      <c r="B11982" s="774" t="s">
        <v>11716</v>
      </c>
      <c r="C11982" s="774" t="s">
        <v>7728</v>
      </c>
      <c r="D11982" s="774" t="s">
        <v>7737</v>
      </c>
      <c r="E11982" s="717">
        <v>27.28</v>
      </c>
    </row>
    <row r="11983" spans="1:5">
      <c r="A11983" s="774">
        <v>11323</v>
      </c>
      <c r="B11983" s="774" t="s">
        <v>11717</v>
      </c>
      <c r="C11983" s="774" t="s">
        <v>7728</v>
      </c>
      <c r="D11983" s="774" t="s">
        <v>7737</v>
      </c>
      <c r="E11983" s="717">
        <v>31.37</v>
      </c>
    </row>
    <row r="11984" spans="1:5">
      <c r="A11984" s="774">
        <v>20327</v>
      </c>
      <c r="B11984" s="774" t="s">
        <v>11718</v>
      </c>
      <c r="C11984" s="774" t="s">
        <v>7728</v>
      </c>
      <c r="D11984" s="774" t="s">
        <v>7737</v>
      </c>
      <c r="E11984" s="717">
        <v>17.8</v>
      </c>
    </row>
    <row r="11985" spans="1:5">
      <c r="A11985" s="774">
        <v>25966</v>
      </c>
      <c r="B11985" s="774" t="s">
        <v>11719</v>
      </c>
      <c r="C11985" s="774" t="s">
        <v>7722</v>
      </c>
      <c r="D11985" s="774" t="s">
        <v>7723</v>
      </c>
      <c r="E11985" s="717">
        <v>15.04</v>
      </c>
    </row>
    <row r="11986" spans="1:5">
      <c r="A11986" s="774">
        <v>13390</v>
      </c>
      <c r="B11986" s="774" t="s">
        <v>11720</v>
      </c>
      <c r="C11986" s="774" t="s">
        <v>7728</v>
      </c>
      <c r="D11986" s="774" t="s">
        <v>7737</v>
      </c>
      <c r="E11986" s="717">
        <v>83.01</v>
      </c>
    </row>
    <row r="11987" spans="1:5">
      <c r="A11987" s="774">
        <v>6034</v>
      </c>
      <c r="B11987" s="774" t="s">
        <v>11721</v>
      </c>
      <c r="C11987" s="774" t="s">
        <v>7728</v>
      </c>
      <c r="D11987" s="774" t="s">
        <v>7723</v>
      </c>
      <c r="E11987" s="717">
        <v>14.53</v>
      </c>
    </row>
    <row r="11988" spans="1:5">
      <c r="A11988" s="774">
        <v>6036</v>
      </c>
      <c r="B11988" s="774" t="s">
        <v>11722</v>
      </c>
      <c r="C11988" s="774" t="s">
        <v>7728</v>
      </c>
      <c r="D11988" s="774" t="s">
        <v>7723</v>
      </c>
      <c r="E11988" s="717">
        <v>19.79</v>
      </c>
    </row>
    <row r="11989" spans="1:5">
      <c r="A11989" s="774">
        <v>6031</v>
      </c>
      <c r="B11989" s="774" t="s">
        <v>11723</v>
      </c>
      <c r="C11989" s="774" t="s">
        <v>7728</v>
      </c>
      <c r="D11989" s="774" t="s">
        <v>7726</v>
      </c>
      <c r="E11989" s="717">
        <v>23.25</v>
      </c>
    </row>
    <row r="11990" spans="1:5">
      <c r="A11990" s="774">
        <v>6029</v>
      </c>
      <c r="B11990" s="774" t="s">
        <v>11724</v>
      </c>
      <c r="C11990" s="774" t="s">
        <v>7728</v>
      </c>
      <c r="D11990" s="774" t="s">
        <v>7723</v>
      </c>
      <c r="E11990" s="717">
        <v>23.49</v>
      </c>
    </row>
    <row r="11991" spans="1:5">
      <c r="A11991" s="774">
        <v>6033</v>
      </c>
      <c r="B11991" s="774" t="s">
        <v>11725</v>
      </c>
      <c r="C11991" s="774" t="s">
        <v>7728</v>
      </c>
      <c r="D11991" s="774" t="s">
        <v>7723</v>
      </c>
      <c r="E11991" s="717">
        <v>30.97</v>
      </c>
    </row>
    <row r="11992" spans="1:5">
      <c r="A11992" s="774">
        <v>11672</v>
      </c>
      <c r="B11992" s="774" t="s">
        <v>11726</v>
      </c>
      <c r="C11992" s="774" t="s">
        <v>7728</v>
      </c>
      <c r="D11992" s="774" t="s">
        <v>7723</v>
      </c>
      <c r="E11992" s="717">
        <v>67.36</v>
      </c>
    </row>
    <row r="11993" spans="1:5">
      <c r="A11993" s="774">
        <v>11669</v>
      </c>
      <c r="B11993" s="774" t="s">
        <v>11727</v>
      </c>
      <c r="C11993" s="774" t="s">
        <v>7728</v>
      </c>
      <c r="D11993" s="774" t="s">
        <v>7723</v>
      </c>
      <c r="E11993" s="717">
        <v>64.150000000000006</v>
      </c>
    </row>
    <row r="11994" spans="1:5">
      <c r="A11994" s="774">
        <v>11670</v>
      </c>
      <c r="B11994" s="774" t="s">
        <v>11728</v>
      </c>
      <c r="C11994" s="774" t="s">
        <v>7728</v>
      </c>
      <c r="D11994" s="774" t="s">
        <v>7723</v>
      </c>
      <c r="E11994" s="717">
        <v>24.57</v>
      </c>
    </row>
    <row r="11995" spans="1:5">
      <c r="A11995" s="774">
        <v>20055</v>
      </c>
      <c r="B11995" s="774" t="s">
        <v>11729</v>
      </c>
      <c r="C11995" s="774" t="s">
        <v>7728</v>
      </c>
      <c r="D11995" s="774" t="s">
        <v>7723</v>
      </c>
      <c r="E11995" s="717">
        <v>48.05</v>
      </c>
    </row>
    <row r="11996" spans="1:5">
      <c r="A11996" s="774">
        <v>11671</v>
      </c>
      <c r="B11996" s="774" t="s">
        <v>11730</v>
      </c>
      <c r="C11996" s="774" t="s">
        <v>7728</v>
      </c>
      <c r="D11996" s="774" t="s">
        <v>7723</v>
      </c>
      <c r="E11996" s="717">
        <v>103.1</v>
      </c>
    </row>
    <row r="11997" spans="1:5">
      <c r="A11997" s="774">
        <v>6032</v>
      </c>
      <c r="B11997" s="774" t="s">
        <v>11731</v>
      </c>
      <c r="C11997" s="774" t="s">
        <v>7728</v>
      </c>
      <c r="D11997" s="774" t="s">
        <v>7723</v>
      </c>
      <c r="E11997" s="717">
        <v>29.45</v>
      </c>
    </row>
    <row r="11998" spans="1:5">
      <c r="A11998" s="774">
        <v>11673</v>
      </c>
      <c r="B11998" s="774" t="s">
        <v>11732</v>
      </c>
      <c r="C11998" s="774" t="s">
        <v>7728</v>
      </c>
      <c r="D11998" s="774" t="s">
        <v>7723</v>
      </c>
      <c r="E11998" s="717">
        <v>23.19</v>
      </c>
    </row>
    <row r="11999" spans="1:5">
      <c r="A11999" s="774">
        <v>11674</v>
      </c>
      <c r="B11999" s="774" t="s">
        <v>11733</v>
      </c>
      <c r="C11999" s="774" t="s">
        <v>7728</v>
      </c>
      <c r="D11999" s="774" t="s">
        <v>7723</v>
      </c>
      <c r="E11999" s="717">
        <v>29.86</v>
      </c>
    </row>
    <row r="12000" spans="1:5">
      <c r="A12000" s="774">
        <v>11675</v>
      </c>
      <c r="B12000" s="774" t="s">
        <v>11734</v>
      </c>
      <c r="C12000" s="774" t="s">
        <v>7728</v>
      </c>
      <c r="D12000" s="774" t="s">
        <v>7723</v>
      </c>
      <c r="E12000" s="717">
        <v>47.41</v>
      </c>
    </row>
    <row r="12001" spans="1:5">
      <c r="A12001" s="774">
        <v>11676</v>
      </c>
      <c r="B12001" s="774" t="s">
        <v>11735</v>
      </c>
      <c r="C12001" s="774" t="s">
        <v>7728</v>
      </c>
      <c r="D12001" s="774" t="s">
        <v>7723</v>
      </c>
      <c r="E12001" s="717">
        <v>63.41</v>
      </c>
    </row>
    <row r="12002" spans="1:5">
      <c r="A12002" s="774">
        <v>11677</v>
      </c>
      <c r="B12002" s="774" t="s">
        <v>11736</v>
      </c>
      <c r="C12002" s="774" t="s">
        <v>7728</v>
      </c>
      <c r="D12002" s="774" t="s">
        <v>7723</v>
      </c>
      <c r="E12002" s="717">
        <v>65.48</v>
      </c>
    </row>
    <row r="12003" spans="1:5">
      <c r="A12003" s="774">
        <v>11678</v>
      </c>
      <c r="B12003" s="774" t="s">
        <v>11737</v>
      </c>
      <c r="C12003" s="774" t="s">
        <v>7728</v>
      </c>
      <c r="D12003" s="774" t="s">
        <v>7723</v>
      </c>
      <c r="E12003" s="717">
        <v>119.93</v>
      </c>
    </row>
    <row r="12004" spans="1:5">
      <c r="A12004" s="774">
        <v>6038</v>
      </c>
      <c r="B12004" s="774" t="s">
        <v>11738</v>
      </c>
      <c r="C12004" s="774" t="s">
        <v>7728</v>
      </c>
      <c r="D12004" s="774" t="s">
        <v>7723</v>
      </c>
      <c r="E12004" s="717">
        <v>7.61</v>
      </c>
    </row>
    <row r="12005" spans="1:5">
      <c r="A12005" s="774">
        <v>11718</v>
      </c>
      <c r="B12005" s="774" t="s">
        <v>11739</v>
      </c>
      <c r="C12005" s="774" t="s">
        <v>7728</v>
      </c>
      <c r="D12005" s="774" t="s">
        <v>7723</v>
      </c>
      <c r="E12005" s="717">
        <v>21.69</v>
      </c>
    </row>
    <row r="12006" spans="1:5">
      <c r="A12006" s="774">
        <v>6037</v>
      </c>
      <c r="B12006" s="774" t="s">
        <v>11740</v>
      </c>
      <c r="C12006" s="774" t="s">
        <v>7728</v>
      </c>
      <c r="D12006" s="774" t="s">
        <v>7723</v>
      </c>
      <c r="E12006" s="717">
        <v>15.83</v>
      </c>
    </row>
    <row r="12007" spans="1:5">
      <c r="A12007" s="774">
        <v>11719</v>
      </c>
      <c r="B12007" s="774" t="s">
        <v>11741</v>
      </c>
      <c r="C12007" s="774" t="s">
        <v>7728</v>
      </c>
      <c r="D12007" s="774" t="s">
        <v>7723</v>
      </c>
      <c r="E12007" s="717">
        <v>17.600000000000001</v>
      </c>
    </row>
    <row r="12008" spans="1:5">
      <c r="A12008" s="774">
        <v>6019</v>
      </c>
      <c r="B12008" s="774" t="s">
        <v>11742</v>
      </c>
      <c r="C12008" s="774" t="s">
        <v>7728</v>
      </c>
      <c r="D12008" s="774" t="s">
        <v>7723</v>
      </c>
      <c r="E12008" s="717">
        <v>47.81</v>
      </c>
    </row>
    <row r="12009" spans="1:5">
      <c r="A12009" s="774">
        <v>6010</v>
      </c>
      <c r="B12009" s="774" t="s">
        <v>11743</v>
      </c>
      <c r="C12009" s="774" t="s">
        <v>7728</v>
      </c>
      <c r="D12009" s="774" t="s">
        <v>7723</v>
      </c>
      <c r="E12009" s="717">
        <v>82.27</v>
      </c>
    </row>
    <row r="12010" spans="1:5">
      <c r="A12010" s="774">
        <v>6017</v>
      </c>
      <c r="B12010" s="774" t="s">
        <v>11744</v>
      </c>
      <c r="C12010" s="774" t="s">
        <v>7728</v>
      </c>
      <c r="D12010" s="774" t="s">
        <v>7723</v>
      </c>
      <c r="E12010" s="717">
        <v>65.16</v>
      </c>
    </row>
    <row r="12011" spans="1:5">
      <c r="A12011" s="774">
        <v>6020</v>
      </c>
      <c r="B12011" s="774" t="s">
        <v>11745</v>
      </c>
      <c r="C12011" s="774" t="s">
        <v>7728</v>
      </c>
      <c r="D12011" s="774" t="s">
        <v>7723</v>
      </c>
      <c r="E12011" s="717">
        <v>28.72</v>
      </c>
    </row>
    <row r="12012" spans="1:5">
      <c r="A12012" s="774">
        <v>6028</v>
      </c>
      <c r="B12012" s="774" t="s">
        <v>11746</v>
      </c>
      <c r="C12012" s="774" t="s">
        <v>7728</v>
      </c>
      <c r="D12012" s="774" t="s">
        <v>7723</v>
      </c>
      <c r="E12012" s="717">
        <v>114.59</v>
      </c>
    </row>
    <row r="12013" spans="1:5">
      <c r="A12013" s="774">
        <v>6011</v>
      </c>
      <c r="B12013" s="774" t="s">
        <v>11747</v>
      </c>
      <c r="C12013" s="774" t="s">
        <v>7728</v>
      </c>
      <c r="D12013" s="774" t="s">
        <v>7723</v>
      </c>
      <c r="E12013" s="717">
        <v>237.65</v>
      </c>
    </row>
    <row r="12014" spans="1:5">
      <c r="A12014" s="774">
        <v>6012</v>
      </c>
      <c r="B12014" s="774" t="s">
        <v>11748</v>
      </c>
      <c r="C12014" s="774" t="s">
        <v>7728</v>
      </c>
      <c r="D12014" s="774" t="s">
        <v>7723</v>
      </c>
      <c r="E12014" s="717">
        <v>287.72000000000003</v>
      </c>
    </row>
    <row r="12015" spans="1:5">
      <c r="A12015" s="774">
        <v>6016</v>
      </c>
      <c r="B12015" s="774" t="s">
        <v>11749</v>
      </c>
      <c r="C12015" s="774" t="s">
        <v>7728</v>
      </c>
      <c r="D12015" s="774" t="s">
        <v>7723</v>
      </c>
      <c r="E12015" s="717">
        <v>30.29</v>
      </c>
    </row>
    <row r="12016" spans="1:5">
      <c r="A12016" s="774">
        <v>6027</v>
      </c>
      <c r="B12016" s="774" t="s">
        <v>11750</v>
      </c>
      <c r="C12016" s="774" t="s">
        <v>7728</v>
      </c>
      <c r="D12016" s="774" t="s">
        <v>7723</v>
      </c>
      <c r="E12016" s="717">
        <v>599.5</v>
      </c>
    </row>
    <row r="12017" spans="1:5">
      <c r="A12017" s="774">
        <v>6013</v>
      </c>
      <c r="B12017" s="774" t="s">
        <v>11751</v>
      </c>
      <c r="C12017" s="774" t="s">
        <v>7728</v>
      </c>
      <c r="D12017" s="774" t="s">
        <v>7723</v>
      </c>
      <c r="E12017" s="717">
        <v>90.46</v>
      </c>
    </row>
    <row r="12018" spans="1:5">
      <c r="A12018" s="774">
        <v>6015</v>
      </c>
      <c r="B12018" s="774" t="s">
        <v>11752</v>
      </c>
      <c r="C12018" s="774" t="s">
        <v>7728</v>
      </c>
      <c r="D12018" s="774" t="s">
        <v>7723</v>
      </c>
      <c r="E12018" s="717">
        <v>131.55000000000001</v>
      </c>
    </row>
    <row r="12019" spans="1:5">
      <c r="A12019" s="774">
        <v>6014</v>
      </c>
      <c r="B12019" s="774" t="s">
        <v>11753</v>
      </c>
      <c r="C12019" s="774" t="s">
        <v>7728</v>
      </c>
      <c r="D12019" s="774" t="s">
        <v>7723</v>
      </c>
      <c r="E12019" s="717">
        <v>125.77</v>
      </c>
    </row>
    <row r="12020" spans="1:5">
      <c r="A12020" s="774">
        <v>6006</v>
      </c>
      <c r="B12020" s="774" t="s">
        <v>11754</v>
      </c>
      <c r="C12020" s="774" t="s">
        <v>7728</v>
      </c>
      <c r="D12020" s="774" t="s">
        <v>7723</v>
      </c>
      <c r="E12020" s="717">
        <v>65.510000000000005</v>
      </c>
    </row>
    <row r="12021" spans="1:5">
      <c r="A12021" s="774">
        <v>6005</v>
      </c>
      <c r="B12021" s="774" t="s">
        <v>11755</v>
      </c>
      <c r="C12021" s="774" t="s">
        <v>7728</v>
      </c>
      <c r="D12021" s="774" t="s">
        <v>7726</v>
      </c>
      <c r="E12021" s="717">
        <v>73.900000000000006</v>
      </c>
    </row>
    <row r="12022" spans="1:5">
      <c r="A12022" s="774">
        <v>11756</v>
      </c>
      <c r="B12022" s="774" t="s">
        <v>11756</v>
      </c>
      <c r="C12022" s="774" t="s">
        <v>7728</v>
      </c>
      <c r="D12022" s="774" t="s">
        <v>7723</v>
      </c>
      <c r="E12022" s="717">
        <v>35.29</v>
      </c>
    </row>
    <row r="12023" spans="1:5">
      <c r="A12023" s="774">
        <v>10904</v>
      </c>
      <c r="B12023" s="774" t="s">
        <v>11757</v>
      </c>
      <c r="C12023" s="774" t="s">
        <v>7728</v>
      </c>
      <c r="D12023" s="774" t="s">
        <v>7726</v>
      </c>
      <c r="E12023" s="717">
        <v>102.18</v>
      </c>
    </row>
    <row r="12024" spans="1:5">
      <c r="A12024" s="774">
        <v>11752</v>
      </c>
      <c r="B12024" s="774" t="s">
        <v>11758</v>
      </c>
      <c r="C12024" s="774" t="s">
        <v>7728</v>
      </c>
      <c r="D12024" s="774" t="s">
        <v>7723</v>
      </c>
      <c r="E12024" s="717">
        <v>20.350000000000001</v>
      </c>
    </row>
    <row r="12025" spans="1:5">
      <c r="A12025" s="774">
        <v>11753</v>
      </c>
      <c r="B12025" s="774" t="s">
        <v>11759</v>
      </c>
      <c r="C12025" s="774" t="s">
        <v>7728</v>
      </c>
      <c r="D12025" s="774" t="s">
        <v>7723</v>
      </c>
      <c r="E12025" s="717">
        <v>24.3</v>
      </c>
    </row>
    <row r="12026" spans="1:5">
      <c r="A12026" s="774">
        <v>6021</v>
      </c>
      <c r="B12026" s="774" t="s">
        <v>11760</v>
      </c>
      <c r="C12026" s="774" t="s">
        <v>7728</v>
      </c>
      <c r="D12026" s="774" t="s">
        <v>7723</v>
      </c>
      <c r="E12026" s="717">
        <v>67.430000000000007</v>
      </c>
    </row>
    <row r="12027" spans="1:5">
      <c r="A12027" s="774">
        <v>6024</v>
      </c>
      <c r="B12027" s="774" t="s">
        <v>11761</v>
      </c>
      <c r="C12027" s="774" t="s">
        <v>7728</v>
      </c>
      <c r="D12027" s="774" t="s">
        <v>7723</v>
      </c>
      <c r="E12027" s="717">
        <v>69.7</v>
      </c>
    </row>
    <row r="12028" spans="1:5">
      <c r="A12028" s="774">
        <v>38379</v>
      </c>
      <c r="B12028" s="774" t="s">
        <v>11762</v>
      </c>
      <c r="C12028" s="774" t="s">
        <v>7760</v>
      </c>
      <c r="D12028" s="774" t="s">
        <v>7723</v>
      </c>
      <c r="E12028" s="717">
        <v>39.44</v>
      </c>
    </row>
    <row r="12029" spans="1:5">
      <c r="A12029" s="774">
        <v>13897</v>
      </c>
      <c r="B12029" s="774" t="s">
        <v>11763</v>
      </c>
      <c r="C12029" s="774" t="s">
        <v>7728</v>
      </c>
      <c r="D12029" s="774" t="s">
        <v>7737</v>
      </c>
      <c r="E12029" s="718">
        <v>5771.3</v>
      </c>
    </row>
    <row r="12030" spans="1:5">
      <c r="A12030" s="774">
        <v>10640</v>
      </c>
      <c r="B12030" s="774" t="s">
        <v>11764</v>
      </c>
      <c r="C12030" s="774" t="s">
        <v>7728</v>
      </c>
      <c r="D12030" s="774" t="s">
        <v>7737</v>
      </c>
      <c r="E12030" s="718">
        <v>12499.42</v>
      </c>
    </row>
    <row r="12031" spans="1:5">
      <c r="A12031" s="774">
        <v>11086</v>
      </c>
      <c r="B12031" s="774" t="s">
        <v>11765</v>
      </c>
      <c r="C12031" s="774" t="s">
        <v>7938</v>
      </c>
      <c r="D12031" s="774" t="s">
        <v>7723</v>
      </c>
      <c r="E12031" s="717">
        <v>111.91</v>
      </c>
    </row>
    <row r="12032" spans="1:5">
      <c r="A12032" s="774">
        <v>34357</v>
      </c>
      <c r="B12032" s="774" t="s">
        <v>11766</v>
      </c>
      <c r="C12032" s="774" t="s">
        <v>7748</v>
      </c>
      <c r="D12032" s="774" t="s">
        <v>7723</v>
      </c>
      <c r="E12032" s="717">
        <v>2.64</v>
      </c>
    </row>
    <row r="12033" spans="1:5">
      <c r="A12033" s="774">
        <v>37329</v>
      </c>
      <c r="B12033" s="774" t="s">
        <v>11767</v>
      </c>
      <c r="C12033" s="774" t="s">
        <v>7748</v>
      </c>
      <c r="D12033" s="774" t="s">
        <v>7723</v>
      </c>
      <c r="E12033" s="717">
        <v>55.65</v>
      </c>
    </row>
    <row r="12034" spans="1:5">
      <c r="A12034" s="774">
        <v>2510</v>
      </c>
      <c r="B12034" s="774" t="s">
        <v>11768</v>
      </c>
      <c r="C12034" s="774" t="s">
        <v>7728</v>
      </c>
      <c r="D12034" s="774" t="s">
        <v>7737</v>
      </c>
      <c r="E12034" s="717">
        <v>20.79</v>
      </c>
    </row>
    <row r="12035" spans="1:5">
      <c r="A12035" s="774">
        <v>12359</v>
      </c>
      <c r="B12035" s="774" t="s">
        <v>11769</v>
      </c>
      <c r="C12035" s="774" t="s">
        <v>7728</v>
      </c>
      <c r="D12035" s="774" t="s">
        <v>7737</v>
      </c>
      <c r="E12035" s="717">
        <v>117.58</v>
      </c>
    </row>
    <row r="12036" spans="1:5">
      <c r="A12036" s="774">
        <v>5320</v>
      </c>
      <c r="B12036" s="774" t="s">
        <v>11770</v>
      </c>
      <c r="C12036" s="774" t="s">
        <v>7722</v>
      </c>
      <c r="D12036" s="774" t="s">
        <v>7723</v>
      </c>
      <c r="E12036" s="717">
        <v>30.09</v>
      </c>
    </row>
    <row r="12037" spans="1:5">
      <c r="A12037" s="774">
        <v>7353</v>
      </c>
      <c r="B12037" s="774" t="s">
        <v>11771</v>
      </c>
      <c r="C12037" s="774" t="s">
        <v>7722</v>
      </c>
      <c r="D12037" s="774" t="s">
        <v>7723</v>
      </c>
      <c r="E12037" s="717">
        <v>25.9</v>
      </c>
    </row>
    <row r="12038" spans="1:5">
      <c r="A12038" s="774">
        <v>36144</v>
      </c>
      <c r="B12038" s="774" t="s">
        <v>11772</v>
      </c>
      <c r="C12038" s="774" t="s">
        <v>7728</v>
      </c>
      <c r="D12038" s="774" t="s">
        <v>7723</v>
      </c>
      <c r="E12038" s="717">
        <v>1.34</v>
      </c>
    </row>
    <row r="12039" spans="1:5">
      <c r="A12039" s="774">
        <v>10518</v>
      </c>
      <c r="B12039" s="774" t="s">
        <v>11773</v>
      </c>
      <c r="C12039" s="774" t="s">
        <v>7728</v>
      </c>
      <c r="D12039" s="774" t="s">
        <v>7737</v>
      </c>
      <c r="E12039" s="717">
        <v>75.150000000000006</v>
      </c>
    </row>
    <row r="12040" spans="1:5">
      <c r="A12040" s="774">
        <v>36530</v>
      </c>
      <c r="B12040" s="774" t="s">
        <v>11774</v>
      </c>
      <c r="C12040" s="774" t="s">
        <v>7728</v>
      </c>
      <c r="D12040" s="774" t="s">
        <v>7737</v>
      </c>
      <c r="E12040" s="718">
        <v>236606.26</v>
      </c>
    </row>
    <row r="12041" spans="1:5">
      <c r="A12041" s="774">
        <v>6046</v>
      </c>
      <c r="B12041" s="774" t="s">
        <v>11775</v>
      </c>
      <c r="C12041" s="774" t="s">
        <v>7728</v>
      </c>
      <c r="D12041" s="774" t="s">
        <v>7737</v>
      </c>
      <c r="E12041" s="718">
        <v>256636.43</v>
      </c>
    </row>
    <row r="12042" spans="1:5">
      <c r="A12042" s="774">
        <v>36531</v>
      </c>
      <c r="B12042" s="774" t="s">
        <v>11776</v>
      </c>
      <c r="C12042" s="774" t="s">
        <v>7728</v>
      </c>
      <c r="D12042" s="774" t="s">
        <v>7737</v>
      </c>
      <c r="E12042" s="718">
        <v>266025.55</v>
      </c>
    </row>
    <row r="12043" spans="1:5">
      <c r="A12043" s="774">
        <v>34684</v>
      </c>
      <c r="B12043" s="774" t="s">
        <v>11777</v>
      </c>
      <c r="C12043" s="774" t="s">
        <v>7725</v>
      </c>
      <c r="D12043" s="774" t="s">
        <v>7737</v>
      </c>
      <c r="E12043" s="717">
        <v>193.94</v>
      </c>
    </row>
    <row r="12044" spans="1:5">
      <c r="A12044" s="774">
        <v>34683</v>
      </c>
      <c r="B12044" s="774" t="s">
        <v>11778</v>
      </c>
      <c r="C12044" s="774" t="s">
        <v>7725</v>
      </c>
      <c r="D12044" s="774" t="s">
        <v>7737</v>
      </c>
      <c r="E12044" s="717">
        <v>121.21</v>
      </c>
    </row>
    <row r="12045" spans="1:5">
      <c r="A12045" s="774">
        <v>533</v>
      </c>
      <c r="B12045" s="774" t="s">
        <v>11779</v>
      </c>
      <c r="C12045" s="774" t="s">
        <v>7725</v>
      </c>
      <c r="D12045" s="774" t="s">
        <v>7723</v>
      </c>
      <c r="E12045" s="717">
        <v>14.1</v>
      </c>
    </row>
    <row r="12046" spans="1:5">
      <c r="A12046" s="774">
        <v>10515</v>
      </c>
      <c r="B12046" s="774" t="s">
        <v>11780</v>
      </c>
      <c r="C12046" s="774" t="s">
        <v>7725</v>
      </c>
      <c r="D12046" s="774" t="s">
        <v>7723</v>
      </c>
      <c r="E12046" s="717">
        <v>36.369999999999997</v>
      </c>
    </row>
    <row r="12047" spans="1:5">
      <c r="A12047" s="774">
        <v>536</v>
      </c>
      <c r="B12047" s="774" t="s">
        <v>11781</v>
      </c>
      <c r="C12047" s="774" t="s">
        <v>7725</v>
      </c>
      <c r="D12047" s="774" t="s">
        <v>7726</v>
      </c>
      <c r="E12047" s="717">
        <v>23.9</v>
      </c>
    </row>
    <row r="12048" spans="1:5">
      <c r="A12048" s="774">
        <v>153</v>
      </c>
      <c r="B12048" s="774" t="s">
        <v>11782</v>
      </c>
      <c r="C12048" s="774" t="s">
        <v>7722</v>
      </c>
      <c r="D12048" s="774" t="s">
        <v>7723</v>
      </c>
      <c r="E12048" s="717">
        <v>75.94</v>
      </c>
    </row>
    <row r="12049" spans="1:5">
      <c r="A12049" s="774">
        <v>34682</v>
      </c>
      <c r="B12049" s="774" t="s">
        <v>11783</v>
      </c>
      <c r="C12049" s="774" t="s">
        <v>7725</v>
      </c>
      <c r="D12049" s="774" t="s">
        <v>7737</v>
      </c>
      <c r="E12049" s="717">
        <v>92.69</v>
      </c>
    </row>
    <row r="12050" spans="1:5">
      <c r="A12050" s="774">
        <v>20205</v>
      </c>
      <c r="B12050" s="774" t="s">
        <v>11784</v>
      </c>
      <c r="C12050" s="774" t="s">
        <v>7760</v>
      </c>
      <c r="D12050" s="774" t="s">
        <v>7723</v>
      </c>
      <c r="E12050" s="717">
        <v>2.25</v>
      </c>
    </row>
    <row r="12051" spans="1:5">
      <c r="A12051" s="774">
        <v>4412</v>
      </c>
      <c r="B12051" s="774" t="s">
        <v>11785</v>
      </c>
      <c r="C12051" s="774" t="s">
        <v>7760</v>
      </c>
      <c r="D12051" s="774" t="s">
        <v>7723</v>
      </c>
      <c r="E12051" s="717">
        <v>1.35</v>
      </c>
    </row>
    <row r="12052" spans="1:5">
      <c r="A12052" s="774">
        <v>4408</v>
      </c>
      <c r="B12052" s="774" t="s">
        <v>11786</v>
      </c>
      <c r="C12052" s="774" t="s">
        <v>7760</v>
      </c>
      <c r="D12052" s="774" t="s">
        <v>7723</v>
      </c>
      <c r="E12052" s="717">
        <v>1.68</v>
      </c>
    </row>
    <row r="12053" spans="1:5">
      <c r="A12053" s="774">
        <v>10559</v>
      </c>
      <c r="B12053" s="774" t="s">
        <v>11787</v>
      </c>
      <c r="C12053" s="774" t="s">
        <v>7728</v>
      </c>
      <c r="D12053" s="774" t="s">
        <v>7737</v>
      </c>
      <c r="E12053" s="718">
        <v>2600</v>
      </c>
    </row>
    <row r="12054" spans="1:5">
      <c r="A12054" s="774">
        <v>10664</v>
      </c>
      <c r="B12054" s="774" t="s">
        <v>11788</v>
      </c>
      <c r="C12054" s="774" t="s">
        <v>7728</v>
      </c>
      <c r="D12054" s="774" t="s">
        <v>7737</v>
      </c>
      <c r="E12054" s="718">
        <v>7066.24</v>
      </c>
    </row>
    <row r="12055" spans="1:5">
      <c r="A12055" s="774">
        <v>36250</v>
      </c>
      <c r="B12055" s="774" t="s">
        <v>11789</v>
      </c>
      <c r="C12055" s="774" t="s">
        <v>7760</v>
      </c>
      <c r="D12055" s="774" t="s">
        <v>7723</v>
      </c>
      <c r="E12055" s="717">
        <v>3.34</v>
      </c>
    </row>
    <row r="12056" spans="1:5">
      <c r="A12056" s="774">
        <v>10857</v>
      </c>
      <c r="B12056" s="774" t="s">
        <v>11790</v>
      </c>
      <c r="C12056" s="774" t="s">
        <v>7760</v>
      </c>
      <c r="D12056" s="774" t="s">
        <v>7723</v>
      </c>
      <c r="E12056" s="717">
        <v>10.85</v>
      </c>
    </row>
    <row r="12057" spans="1:5">
      <c r="A12057" s="774">
        <v>4803</v>
      </c>
      <c r="B12057" s="774" t="s">
        <v>11791</v>
      </c>
      <c r="C12057" s="774" t="s">
        <v>7760</v>
      </c>
      <c r="D12057" s="774" t="s">
        <v>7723</v>
      </c>
      <c r="E12057" s="717">
        <v>38.71</v>
      </c>
    </row>
    <row r="12058" spans="1:5">
      <c r="A12058" s="774">
        <v>6186</v>
      </c>
      <c r="B12058" s="774" t="s">
        <v>11792</v>
      </c>
      <c r="C12058" s="774" t="s">
        <v>7760</v>
      </c>
      <c r="D12058" s="774" t="s">
        <v>7737</v>
      </c>
      <c r="E12058" s="717">
        <v>12.46</v>
      </c>
    </row>
    <row r="12059" spans="1:5">
      <c r="A12059" s="774">
        <v>4829</v>
      </c>
      <c r="B12059" s="774" t="s">
        <v>11793</v>
      </c>
      <c r="C12059" s="774" t="s">
        <v>7760</v>
      </c>
      <c r="D12059" s="774" t="s">
        <v>7723</v>
      </c>
      <c r="E12059" s="717">
        <v>27.38</v>
      </c>
    </row>
    <row r="12060" spans="1:5">
      <c r="A12060" s="774">
        <v>39829</v>
      </c>
      <c r="B12060" s="774" t="s">
        <v>11794</v>
      </c>
      <c r="C12060" s="774" t="s">
        <v>7760</v>
      </c>
      <c r="D12060" s="774" t="s">
        <v>7726</v>
      </c>
      <c r="E12060" s="717">
        <v>16.75</v>
      </c>
    </row>
    <row r="12061" spans="1:5">
      <c r="A12061" s="774">
        <v>20231</v>
      </c>
      <c r="B12061" s="774" t="s">
        <v>11795</v>
      </c>
      <c r="C12061" s="774" t="s">
        <v>7760</v>
      </c>
      <c r="D12061" s="774" t="s">
        <v>7723</v>
      </c>
      <c r="E12061" s="717">
        <v>49.11</v>
      </c>
    </row>
    <row r="12062" spans="1:5">
      <c r="A12062" s="774">
        <v>4804</v>
      </c>
      <c r="B12062" s="774" t="s">
        <v>11796</v>
      </c>
      <c r="C12062" s="774" t="s">
        <v>7760</v>
      </c>
      <c r="D12062" s="774" t="s">
        <v>7723</v>
      </c>
      <c r="E12062" s="717">
        <v>29.72</v>
      </c>
    </row>
    <row r="12063" spans="1:5">
      <c r="A12063" s="774">
        <v>34680</v>
      </c>
      <c r="B12063" s="774" t="s">
        <v>11797</v>
      </c>
      <c r="C12063" s="774" t="s">
        <v>7760</v>
      </c>
      <c r="D12063" s="774" t="s">
        <v>7737</v>
      </c>
      <c r="E12063" s="717">
        <v>28.52</v>
      </c>
    </row>
    <row r="12064" spans="1:5">
      <c r="A12064" s="774">
        <v>11573</v>
      </c>
      <c r="B12064" s="774" t="s">
        <v>11798</v>
      </c>
      <c r="C12064" s="774" t="s">
        <v>7728</v>
      </c>
      <c r="D12064" s="774" t="s">
        <v>7723</v>
      </c>
      <c r="E12064" s="717">
        <v>4.5</v>
      </c>
    </row>
    <row r="12065" spans="1:5">
      <c r="A12065" s="774">
        <v>38401</v>
      </c>
      <c r="B12065" s="774" t="s">
        <v>11799</v>
      </c>
      <c r="C12065" s="774" t="s">
        <v>7728</v>
      </c>
      <c r="D12065" s="774" t="s">
        <v>7723</v>
      </c>
      <c r="E12065" s="717">
        <v>11.01</v>
      </c>
    </row>
    <row r="12066" spans="1:5">
      <c r="A12066" s="774">
        <v>11575</v>
      </c>
      <c r="B12066" s="774" t="s">
        <v>11800</v>
      </c>
      <c r="C12066" s="774" t="s">
        <v>7728</v>
      </c>
      <c r="D12066" s="774" t="s">
        <v>7723</v>
      </c>
      <c r="E12066" s="717">
        <v>43.41</v>
      </c>
    </row>
    <row r="12067" spans="1:5">
      <c r="A12067" s="774">
        <v>38179</v>
      </c>
      <c r="B12067" s="774" t="s">
        <v>11801</v>
      </c>
      <c r="C12067" s="774" t="s">
        <v>7728</v>
      </c>
      <c r="D12067" s="774" t="s">
        <v>7723</v>
      </c>
      <c r="E12067" s="717">
        <v>35.89</v>
      </c>
    </row>
    <row r="12068" spans="1:5">
      <c r="A12068" s="774">
        <v>20256</v>
      </c>
      <c r="B12068" s="774" t="s">
        <v>11802</v>
      </c>
      <c r="C12068" s="774" t="s">
        <v>7728</v>
      </c>
      <c r="D12068" s="774" t="s">
        <v>7723</v>
      </c>
      <c r="E12068" s="717">
        <v>0.31</v>
      </c>
    </row>
    <row r="12069" spans="1:5">
      <c r="A12069" s="774">
        <v>14511</v>
      </c>
      <c r="B12069" s="774" t="s">
        <v>11803</v>
      </c>
      <c r="C12069" s="774" t="s">
        <v>7728</v>
      </c>
      <c r="D12069" s="774" t="s">
        <v>7737</v>
      </c>
      <c r="E12069" s="718">
        <v>531288.94999999995</v>
      </c>
    </row>
    <row r="12070" spans="1:5">
      <c r="A12070" s="774">
        <v>10642</v>
      </c>
      <c r="B12070" s="774" t="s">
        <v>11804</v>
      </c>
      <c r="C12070" s="774" t="s">
        <v>7728</v>
      </c>
      <c r="D12070" s="774" t="s">
        <v>7737</v>
      </c>
      <c r="E12070" s="718">
        <v>500500</v>
      </c>
    </row>
    <row r="12071" spans="1:5">
      <c r="A12071" s="774">
        <v>14489</v>
      </c>
      <c r="B12071" s="774" t="s">
        <v>11805</v>
      </c>
      <c r="C12071" s="774" t="s">
        <v>7728</v>
      </c>
      <c r="D12071" s="774" t="s">
        <v>7737</v>
      </c>
      <c r="E12071" s="718">
        <v>443934.19</v>
      </c>
    </row>
    <row r="12072" spans="1:5">
      <c r="A12072" s="774">
        <v>14513</v>
      </c>
      <c r="B12072" s="774" t="s">
        <v>11806</v>
      </c>
      <c r="C12072" s="774" t="s">
        <v>7728</v>
      </c>
      <c r="D12072" s="774" t="s">
        <v>7737</v>
      </c>
      <c r="E12072" s="718">
        <v>332961.17</v>
      </c>
    </row>
    <row r="12073" spans="1:5">
      <c r="A12073" s="774">
        <v>13600</v>
      </c>
      <c r="B12073" s="774" t="s">
        <v>11807</v>
      </c>
      <c r="C12073" s="774" t="s">
        <v>7728</v>
      </c>
      <c r="D12073" s="774" t="s">
        <v>7737</v>
      </c>
      <c r="E12073" s="718">
        <v>429613.68</v>
      </c>
    </row>
    <row r="12074" spans="1:5">
      <c r="A12074" s="774">
        <v>10646</v>
      </c>
      <c r="B12074" s="774" t="s">
        <v>11808</v>
      </c>
      <c r="C12074" s="774" t="s">
        <v>7728</v>
      </c>
      <c r="D12074" s="774" t="s">
        <v>7737</v>
      </c>
      <c r="E12074" s="718">
        <v>320248.37</v>
      </c>
    </row>
    <row r="12075" spans="1:5">
      <c r="A12075" s="774">
        <v>6070</v>
      </c>
      <c r="B12075" s="774" t="s">
        <v>11809</v>
      </c>
      <c r="C12075" s="774" t="s">
        <v>7728</v>
      </c>
      <c r="D12075" s="774" t="s">
        <v>7737</v>
      </c>
      <c r="E12075" s="718">
        <v>437579.99</v>
      </c>
    </row>
    <row r="12076" spans="1:5">
      <c r="A12076" s="774">
        <v>6069</v>
      </c>
      <c r="B12076" s="774" t="s">
        <v>11810</v>
      </c>
      <c r="C12076" s="774" t="s">
        <v>7728</v>
      </c>
      <c r="D12076" s="774" t="s">
        <v>7737</v>
      </c>
      <c r="E12076" s="718">
        <v>96668.02</v>
      </c>
    </row>
    <row r="12077" spans="1:5">
      <c r="A12077" s="774">
        <v>14626</v>
      </c>
      <c r="B12077" s="774" t="s">
        <v>11811</v>
      </c>
      <c r="C12077" s="774" t="s">
        <v>7728</v>
      </c>
      <c r="D12077" s="774" t="s">
        <v>7737</v>
      </c>
      <c r="E12077" s="718">
        <v>479050.02</v>
      </c>
    </row>
    <row r="12078" spans="1:5">
      <c r="A12078" s="774">
        <v>6067</v>
      </c>
      <c r="B12078" s="774" t="s">
        <v>11812</v>
      </c>
      <c r="C12078" s="774" t="s">
        <v>7728</v>
      </c>
      <c r="D12078" s="774" t="s">
        <v>7737</v>
      </c>
      <c r="E12078" s="718">
        <v>393250</v>
      </c>
    </row>
    <row r="12079" spans="1:5">
      <c r="A12079" s="774">
        <v>38393</v>
      </c>
      <c r="B12079" s="774" t="s">
        <v>11813</v>
      </c>
      <c r="C12079" s="774" t="s">
        <v>7728</v>
      </c>
      <c r="D12079" s="774" t="s">
        <v>7726</v>
      </c>
      <c r="E12079" s="717">
        <v>13.9</v>
      </c>
    </row>
    <row r="12080" spans="1:5">
      <c r="A12080" s="774">
        <v>38390</v>
      </c>
      <c r="B12080" s="774" t="s">
        <v>11814</v>
      </c>
      <c r="C12080" s="774" t="s">
        <v>7728</v>
      </c>
      <c r="D12080" s="774" t="s">
        <v>7723</v>
      </c>
      <c r="E12080" s="717">
        <v>30.83</v>
      </c>
    </row>
    <row r="12081" spans="1:5">
      <c r="A12081" s="774">
        <v>36532</v>
      </c>
      <c r="B12081" s="774" t="s">
        <v>11815</v>
      </c>
      <c r="C12081" s="774" t="s">
        <v>7728</v>
      </c>
      <c r="D12081" s="774" t="s">
        <v>7737</v>
      </c>
      <c r="E12081" s="718">
        <v>19747</v>
      </c>
    </row>
    <row r="12082" spans="1:5">
      <c r="A12082" s="774">
        <v>11578</v>
      </c>
      <c r="B12082" s="774" t="s">
        <v>11816</v>
      </c>
      <c r="C12082" s="774" t="s">
        <v>7728</v>
      </c>
      <c r="D12082" s="774" t="s">
        <v>7723</v>
      </c>
      <c r="E12082" s="717">
        <v>9.3699999999999992</v>
      </c>
    </row>
    <row r="12083" spans="1:5">
      <c r="A12083" s="774">
        <v>11577</v>
      </c>
      <c r="B12083" s="774" t="s">
        <v>11817</v>
      </c>
      <c r="C12083" s="774" t="s">
        <v>7728</v>
      </c>
      <c r="D12083" s="774" t="s">
        <v>7723</v>
      </c>
      <c r="E12083" s="717">
        <v>8.94</v>
      </c>
    </row>
    <row r="12084" spans="1:5">
      <c r="A12084" s="774">
        <v>42432</v>
      </c>
      <c r="B12084" s="774" t="s">
        <v>11818</v>
      </c>
      <c r="C12084" s="774" t="s">
        <v>7728</v>
      </c>
      <c r="D12084" s="774" t="s">
        <v>7737</v>
      </c>
      <c r="E12084" s="718">
        <v>1569.45</v>
      </c>
    </row>
    <row r="12085" spans="1:5">
      <c r="A12085" s="774">
        <v>42437</v>
      </c>
      <c r="B12085" s="774" t="s">
        <v>11819</v>
      </c>
      <c r="C12085" s="774" t="s">
        <v>7728</v>
      </c>
      <c r="D12085" s="774" t="s">
        <v>7737</v>
      </c>
      <c r="E12085" s="718">
        <v>1193.2</v>
      </c>
    </row>
    <row r="12086" spans="1:5">
      <c r="A12086" s="774">
        <v>1116</v>
      </c>
      <c r="B12086" s="774" t="s">
        <v>11820</v>
      </c>
      <c r="C12086" s="774" t="s">
        <v>7760</v>
      </c>
      <c r="D12086" s="774" t="s">
        <v>7723</v>
      </c>
      <c r="E12086" s="717">
        <v>17.86</v>
      </c>
    </row>
    <row r="12087" spans="1:5">
      <c r="A12087" s="774">
        <v>1115</v>
      </c>
      <c r="B12087" s="774" t="s">
        <v>11821</v>
      </c>
      <c r="C12087" s="774" t="s">
        <v>7760</v>
      </c>
      <c r="D12087" s="774" t="s">
        <v>7723</v>
      </c>
      <c r="E12087" s="717">
        <v>21.4</v>
      </c>
    </row>
    <row r="12088" spans="1:5">
      <c r="A12088" s="774">
        <v>1113</v>
      </c>
      <c r="B12088" s="774" t="s">
        <v>11822</v>
      </c>
      <c r="C12088" s="774" t="s">
        <v>7760</v>
      </c>
      <c r="D12088" s="774" t="s">
        <v>7723</v>
      </c>
      <c r="E12088" s="717">
        <v>25.02</v>
      </c>
    </row>
    <row r="12089" spans="1:5">
      <c r="A12089" s="774">
        <v>1114</v>
      </c>
      <c r="B12089" s="774" t="s">
        <v>11823</v>
      </c>
      <c r="C12089" s="774" t="s">
        <v>7760</v>
      </c>
      <c r="D12089" s="774" t="s">
        <v>7723</v>
      </c>
      <c r="E12089" s="717">
        <v>29.8</v>
      </c>
    </row>
    <row r="12090" spans="1:5">
      <c r="A12090" s="774">
        <v>40873</v>
      </c>
      <c r="B12090" s="774" t="s">
        <v>11824</v>
      </c>
      <c r="C12090" s="774" t="s">
        <v>7760</v>
      </c>
      <c r="D12090" s="774" t="s">
        <v>7723</v>
      </c>
      <c r="E12090" s="717">
        <v>23.32</v>
      </c>
    </row>
    <row r="12091" spans="1:5">
      <c r="A12091" s="774">
        <v>20214</v>
      </c>
      <c r="B12091" s="774" t="s">
        <v>11825</v>
      </c>
      <c r="C12091" s="774" t="s">
        <v>7728</v>
      </c>
      <c r="D12091" s="774" t="s">
        <v>7723</v>
      </c>
      <c r="E12091" s="717">
        <v>37.619999999999997</v>
      </c>
    </row>
    <row r="12092" spans="1:5">
      <c r="A12092" s="774">
        <v>11064</v>
      </c>
      <c r="B12092" s="774" t="s">
        <v>11826</v>
      </c>
      <c r="C12092" s="774" t="s">
        <v>7728</v>
      </c>
      <c r="D12092" s="774" t="s">
        <v>7723</v>
      </c>
      <c r="E12092" s="717">
        <v>15.95</v>
      </c>
    </row>
    <row r="12093" spans="1:5">
      <c r="A12093" s="774">
        <v>7237</v>
      </c>
      <c r="B12093" s="774" t="s">
        <v>11827</v>
      </c>
      <c r="C12093" s="774" t="s">
        <v>7728</v>
      </c>
      <c r="D12093" s="774" t="s">
        <v>7723</v>
      </c>
      <c r="E12093" s="717">
        <v>21.76</v>
      </c>
    </row>
    <row r="12094" spans="1:5">
      <c r="A12094" s="774">
        <v>11757</v>
      </c>
      <c r="B12094" s="774" t="s">
        <v>11828</v>
      </c>
      <c r="C12094" s="774" t="s">
        <v>7728</v>
      </c>
      <c r="D12094" s="774" t="s">
        <v>7726</v>
      </c>
      <c r="E12094" s="717">
        <v>29.9</v>
      </c>
    </row>
    <row r="12095" spans="1:5">
      <c r="A12095" s="774">
        <v>11758</v>
      </c>
      <c r="B12095" s="774" t="s">
        <v>11829</v>
      </c>
      <c r="C12095" s="774" t="s">
        <v>7728</v>
      </c>
      <c r="D12095" s="774" t="s">
        <v>7726</v>
      </c>
      <c r="E12095" s="717">
        <v>46.8</v>
      </c>
    </row>
    <row r="12096" spans="1:5">
      <c r="A12096" s="774">
        <v>37526</v>
      </c>
      <c r="B12096" s="774" t="s">
        <v>11830</v>
      </c>
      <c r="C12096" s="774" t="s">
        <v>7728</v>
      </c>
      <c r="D12096" s="774" t="s">
        <v>7737</v>
      </c>
      <c r="E12096" s="717">
        <v>2.99</v>
      </c>
    </row>
    <row r="12097" spans="1:5">
      <c r="A12097" s="774">
        <v>6076</v>
      </c>
      <c r="B12097" s="774" t="s">
        <v>11831</v>
      </c>
      <c r="C12097" s="774" t="s">
        <v>7938</v>
      </c>
      <c r="D12097" s="774" t="s">
        <v>7726</v>
      </c>
      <c r="E12097" s="717">
        <v>57.14</v>
      </c>
    </row>
    <row r="12098" spans="1:5">
      <c r="A12098" s="774">
        <v>13109</v>
      </c>
      <c r="B12098" s="774" t="s">
        <v>11832</v>
      </c>
      <c r="C12098" s="774" t="s">
        <v>7728</v>
      </c>
      <c r="D12098" s="774" t="s">
        <v>7737</v>
      </c>
      <c r="E12098" s="717">
        <v>198.04</v>
      </c>
    </row>
    <row r="12099" spans="1:5">
      <c r="A12099" s="774">
        <v>13110</v>
      </c>
      <c r="B12099" s="774" t="s">
        <v>11833</v>
      </c>
      <c r="C12099" s="774" t="s">
        <v>7728</v>
      </c>
      <c r="D12099" s="774" t="s">
        <v>7737</v>
      </c>
      <c r="E12099" s="717">
        <v>260.63</v>
      </c>
    </row>
    <row r="12100" spans="1:5">
      <c r="A12100" s="774">
        <v>7581</v>
      </c>
      <c r="B12100" s="774" t="s">
        <v>11834</v>
      </c>
      <c r="C12100" s="774" t="s">
        <v>7728</v>
      </c>
      <c r="D12100" s="774" t="s">
        <v>7737</v>
      </c>
      <c r="E12100" s="717">
        <v>2.82</v>
      </c>
    </row>
    <row r="12101" spans="1:5">
      <c r="A12101" s="774">
        <v>4509</v>
      </c>
      <c r="B12101" s="774" t="s">
        <v>11835</v>
      </c>
      <c r="C12101" s="774" t="s">
        <v>7760</v>
      </c>
      <c r="D12101" s="774" t="s">
        <v>7723</v>
      </c>
      <c r="E12101" s="717">
        <v>2.73</v>
      </c>
    </row>
    <row r="12102" spans="1:5">
      <c r="A12102" s="774">
        <v>4512</v>
      </c>
      <c r="B12102" s="774" t="s">
        <v>11836</v>
      </c>
      <c r="C12102" s="774" t="s">
        <v>7760</v>
      </c>
      <c r="D12102" s="774" t="s">
        <v>7723</v>
      </c>
      <c r="E12102" s="717">
        <v>1.3</v>
      </c>
    </row>
    <row r="12103" spans="1:5">
      <c r="A12103" s="774">
        <v>4517</v>
      </c>
      <c r="B12103" s="774" t="s">
        <v>11837</v>
      </c>
      <c r="C12103" s="774" t="s">
        <v>7760</v>
      </c>
      <c r="D12103" s="774" t="s">
        <v>7723</v>
      </c>
      <c r="E12103" s="717">
        <v>1.88</v>
      </c>
    </row>
    <row r="12104" spans="1:5">
      <c r="A12104" s="774">
        <v>20206</v>
      </c>
      <c r="B12104" s="774" t="s">
        <v>11838</v>
      </c>
      <c r="C12104" s="774" t="s">
        <v>7760</v>
      </c>
      <c r="D12104" s="774" t="s">
        <v>7723</v>
      </c>
      <c r="E12104" s="717">
        <v>6.08</v>
      </c>
    </row>
    <row r="12105" spans="1:5">
      <c r="A12105" s="774">
        <v>4460</v>
      </c>
      <c r="B12105" s="774" t="s">
        <v>11839</v>
      </c>
      <c r="C12105" s="774" t="s">
        <v>7760</v>
      </c>
      <c r="D12105" s="774" t="s">
        <v>7723</v>
      </c>
      <c r="E12105" s="717">
        <v>6.24</v>
      </c>
    </row>
    <row r="12106" spans="1:5">
      <c r="A12106" s="774">
        <v>4417</v>
      </c>
      <c r="B12106" s="774" t="s">
        <v>11840</v>
      </c>
      <c r="C12106" s="774" t="s">
        <v>7760</v>
      </c>
      <c r="D12106" s="774" t="s">
        <v>7723</v>
      </c>
      <c r="E12106" s="717">
        <v>4.8099999999999996</v>
      </c>
    </row>
    <row r="12107" spans="1:5">
      <c r="A12107" s="774">
        <v>4415</v>
      </c>
      <c r="B12107" s="774" t="s">
        <v>11841</v>
      </c>
      <c r="C12107" s="774" t="s">
        <v>7760</v>
      </c>
      <c r="D12107" s="774" t="s">
        <v>7723</v>
      </c>
      <c r="E12107" s="717">
        <v>3.34</v>
      </c>
    </row>
    <row r="12108" spans="1:5">
      <c r="A12108" s="774">
        <v>37373</v>
      </c>
      <c r="B12108" s="774" t="s">
        <v>11842</v>
      </c>
      <c r="C12108" s="774" t="s">
        <v>615</v>
      </c>
      <c r="D12108" s="774" t="s">
        <v>7726</v>
      </c>
      <c r="E12108" s="717">
        <v>0.06</v>
      </c>
    </row>
    <row r="12109" spans="1:5">
      <c r="A12109" s="774">
        <v>40864</v>
      </c>
      <c r="B12109" s="774" t="s">
        <v>865</v>
      </c>
      <c r="C12109" s="774" t="s">
        <v>7941</v>
      </c>
      <c r="D12109" s="774" t="s">
        <v>7726</v>
      </c>
      <c r="E12109" s="717">
        <v>11.13</v>
      </c>
    </row>
    <row r="12110" spans="1:5">
      <c r="A12110" s="774">
        <v>4734</v>
      </c>
      <c r="B12110" s="774" t="s">
        <v>11843</v>
      </c>
      <c r="C12110" s="774" t="s">
        <v>7938</v>
      </c>
      <c r="D12110" s="774" t="s">
        <v>7723</v>
      </c>
      <c r="E12110" s="717">
        <v>159.27000000000001</v>
      </c>
    </row>
    <row r="12111" spans="1:5">
      <c r="A12111" s="774">
        <v>6085</v>
      </c>
      <c r="B12111" s="774" t="s">
        <v>11844</v>
      </c>
      <c r="C12111" s="774" t="s">
        <v>7722</v>
      </c>
      <c r="D12111" s="774" t="s">
        <v>7726</v>
      </c>
      <c r="E12111" s="717">
        <v>8.06</v>
      </c>
    </row>
    <row r="12112" spans="1:5">
      <c r="A12112" s="774">
        <v>38396</v>
      </c>
      <c r="B12112" s="774" t="s">
        <v>11845</v>
      </c>
      <c r="C12112" s="774" t="s">
        <v>7728</v>
      </c>
      <c r="D12112" s="774" t="s">
        <v>7723</v>
      </c>
      <c r="E12112" s="717">
        <v>496.29</v>
      </c>
    </row>
    <row r="12113" spans="1:5">
      <c r="A12113" s="774">
        <v>6090</v>
      </c>
      <c r="B12113" s="774" t="s">
        <v>11846</v>
      </c>
      <c r="C12113" s="774" t="s">
        <v>7722</v>
      </c>
      <c r="D12113" s="774" t="s">
        <v>7723</v>
      </c>
      <c r="E12113" s="717">
        <v>15.31</v>
      </c>
    </row>
    <row r="12114" spans="1:5">
      <c r="A12114" s="774">
        <v>11622</v>
      </c>
      <c r="B12114" s="774" t="s">
        <v>11847</v>
      </c>
      <c r="C12114" s="774" t="s">
        <v>7748</v>
      </c>
      <c r="D12114" s="774" t="s">
        <v>7723</v>
      </c>
      <c r="E12114" s="717">
        <v>57.22</v>
      </c>
    </row>
    <row r="12115" spans="1:5">
      <c r="A12115" s="774">
        <v>6094</v>
      </c>
      <c r="B12115" s="774" t="s">
        <v>11848</v>
      </c>
      <c r="C12115" s="774" t="s">
        <v>7748</v>
      </c>
      <c r="D12115" s="774" t="s">
        <v>7723</v>
      </c>
      <c r="E12115" s="717">
        <v>25.89</v>
      </c>
    </row>
    <row r="12116" spans="1:5">
      <c r="A12116" s="774">
        <v>43143</v>
      </c>
      <c r="B12116" s="774" t="s">
        <v>11849</v>
      </c>
      <c r="C12116" s="774" t="s">
        <v>7722</v>
      </c>
      <c r="D12116" s="774" t="s">
        <v>7723</v>
      </c>
      <c r="E12116" s="717">
        <v>21.61</v>
      </c>
    </row>
    <row r="12117" spans="1:5">
      <c r="A12117" s="774">
        <v>7317</v>
      </c>
      <c r="B12117" s="774" t="s">
        <v>11850</v>
      </c>
      <c r="C12117" s="774" t="s">
        <v>7748</v>
      </c>
      <c r="D12117" s="774" t="s">
        <v>7723</v>
      </c>
      <c r="E12117" s="717">
        <v>29.27</v>
      </c>
    </row>
    <row r="12118" spans="1:5">
      <c r="A12118" s="774">
        <v>142</v>
      </c>
      <c r="B12118" s="774" t="s">
        <v>11851</v>
      </c>
      <c r="C12118" s="774" t="s">
        <v>11852</v>
      </c>
      <c r="D12118" s="774" t="s">
        <v>7723</v>
      </c>
      <c r="E12118" s="717">
        <v>27</v>
      </c>
    </row>
    <row r="12119" spans="1:5">
      <c r="A12119" s="774">
        <v>43142</v>
      </c>
      <c r="B12119" s="774" t="s">
        <v>11853</v>
      </c>
      <c r="C12119" s="774" t="s">
        <v>7722</v>
      </c>
      <c r="D12119" s="774" t="s">
        <v>7723</v>
      </c>
      <c r="E12119" s="717">
        <v>122.64</v>
      </c>
    </row>
    <row r="12120" spans="1:5">
      <c r="A12120" s="774">
        <v>38123</v>
      </c>
      <c r="B12120" s="774" t="s">
        <v>11854</v>
      </c>
      <c r="C12120" s="774" t="s">
        <v>7748</v>
      </c>
      <c r="D12120" s="774" t="s">
        <v>7726</v>
      </c>
      <c r="E12120" s="717">
        <v>38.22</v>
      </c>
    </row>
    <row r="12121" spans="1:5">
      <c r="A12121" s="774">
        <v>42701</v>
      </c>
      <c r="B12121" s="774" t="s">
        <v>11855</v>
      </c>
      <c r="C12121" s="774" t="s">
        <v>7728</v>
      </c>
      <c r="D12121" s="774" t="s">
        <v>7737</v>
      </c>
      <c r="E12121" s="717">
        <v>40.36</v>
      </c>
    </row>
    <row r="12122" spans="1:5">
      <c r="A12122" s="774">
        <v>42702</v>
      </c>
      <c r="B12122" s="774" t="s">
        <v>11856</v>
      </c>
      <c r="C12122" s="774" t="s">
        <v>7728</v>
      </c>
      <c r="D12122" s="774" t="s">
        <v>7737</v>
      </c>
      <c r="E12122" s="717">
        <v>71.72</v>
      </c>
    </row>
    <row r="12123" spans="1:5">
      <c r="A12123" s="774">
        <v>37955</v>
      </c>
      <c r="B12123" s="774" t="s">
        <v>11857</v>
      </c>
      <c r="C12123" s="774" t="s">
        <v>7728</v>
      </c>
      <c r="D12123" s="774" t="s">
        <v>7737</v>
      </c>
      <c r="E12123" s="717">
        <v>92.95</v>
      </c>
    </row>
    <row r="12124" spans="1:5">
      <c r="A12124" s="774">
        <v>42699</v>
      </c>
      <c r="B12124" s="774" t="s">
        <v>11858</v>
      </c>
      <c r="C12124" s="774" t="s">
        <v>7728</v>
      </c>
      <c r="D12124" s="774" t="s">
        <v>7737</v>
      </c>
      <c r="E12124" s="717">
        <v>24.65</v>
      </c>
    </row>
    <row r="12125" spans="1:5">
      <c r="A12125" s="774">
        <v>42700</v>
      </c>
      <c r="B12125" s="774" t="s">
        <v>11859</v>
      </c>
      <c r="C12125" s="774" t="s">
        <v>7728</v>
      </c>
      <c r="D12125" s="774" t="s">
        <v>7737</v>
      </c>
      <c r="E12125" s="717">
        <v>70.290000000000006</v>
      </c>
    </row>
    <row r="12126" spans="1:5">
      <c r="A12126" s="774">
        <v>37743</v>
      </c>
      <c r="B12126" s="774" t="s">
        <v>11860</v>
      </c>
      <c r="C12126" s="774" t="s">
        <v>7728</v>
      </c>
      <c r="D12126" s="774" t="s">
        <v>7737</v>
      </c>
      <c r="E12126" s="718">
        <v>156118.88</v>
      </c>
    </row>
    <row r="12127" spans="1:5">
      <c r="A12127" s="774">
        <v>37744</v>
      </c>
      <c r="B12127" s="774" t="s">
        <v>11861</v>
      </c>
      <c r="C12127" s="774" t="s">
        <v>7728</v>
      </c>
      <c r="D12127" s="774" t="s">
        <v>7737</v>
      </c>
      <c r="E12127" s="718">
        <v>183566.43</v>
      </c>
    </row>
    <row r="12128" spans="1:5">
      <c r="A12128" s="774">
        <v>37741</v>
      </c>
      <c r="B12128" s="774" t="s">
        <v>11862</v>
      </c>
      <c r="C12128" s="774" t="s">
        <v>7728</v>
      </c>
      <c r="D12128" s="774" t="s">
        <v>7737</v>
      </c>
      <c r="E12128" s="718">
        <v>141958.04</v>
      </c>
    </row>
    <row r="12129" spans="1:5">
      <c r="A12129" s="774">
        <v>39396</v>
      </c>
      <c r="B12129" s="774" t="s">
        <v>11863</v>
      </c>
      <c r="C12129" s="774" t="s">
        <v>7728</v>
      </c>
      <c r="D12129" s="774" t="s">
        <v>7737</v>
      </c>
      <c r="E12129" s="717">
        <v>40.71</v>
      </c>
    </row>
    <row r="12130" spans="1:5">
      <c r="A12130" s="774">
        <v>39392</v>
      </c>
      <c r="B12130" s="774" t="s">
        <v>11864</v>
      </c>
      <c r="C12130" s="774" t="s">
        <v>7728</v>
      </c>
      <c r="D12130" s="774" t="s">
        <v>7737</v>
      </c>
      <c r="E12130" s="717">
        <v>45.92</v>
      </c>
    </row>
    <row r="12131" spans="1:5">
      <c r="A12131" s="774">
        <v>39393</v>
      </c>
      <c r="B12131" s="774" t="s">
        <v>11865</v>
      </c>
      <c r="C12131" s="774" t="s">
        <v>7728</v>
      </c>
      <c r="D12131" s="774" t="s">
        <v>7737</v>
      </c>
      <c r="E12131" s="717">
        <v>28.4</v>
      </c>
    </row>
    <row r="12132" spans="1:5">
      <c r="A12132" s="774">
        <v>39394</v>
      </c>
      <c r="B12132" s="774" t="s">
        <v>11866</v>
      </c>
      <c r="C12132" s="774" t="s">
        <v>7728</v>
      </c>
      <c r="D12132" s="774" t="s">
        <v>7737</v>
      </c>
      <c r="E12132" s="717">
        <v>31.96</v>
      </c>
    </row>
    <row r="12133" spans="1:5">
      <c r="A12133" s="774">
        <v>39395</v>
      </c>
      <c r="B12133" s="774" t="s">
        <v>11867</v>
      </c>
      <c r="C12133" s="774" t="s">
        <v>7728</v>
      </c>
      <c r="D12133" s="774" t="s">
        <v>7737</v>
      </c>
      <c r="E12133" s="717">
        <v>29.72</v>
      </c>
    </row>
    <row r="12134" spans="1:5">
      <c r="A12134" s="774">
        <v>14618</v>
      </c>
      <c r="B12134" s="774" t="s">
        <v>11868</v>
      </c>
      <c r="C12134" s="774" t="s">
        <v>7728</v>
      </c>
      <c r="D12134" s="774" t="s">
        <v>7723</v>
      </c>
      <c r="E12134" s="718">
        <v>1092.6500000000001</v>
      </c>
    </row>
    <row r="12135" spans="1:5">
      <c r="A12135" s="774">
        <v>40269</v>
      </c>
      <c r="B12135" s="774" t="s">
        <v>11869</v>
      </c>
      <c r="C12135" s="774" t="s">
        <v>7728</v>
      </c>
      <c r="D12135" s="774" t="s">
        <v>7723</v>
      </c>
      <c r="E12135" s="718">
        <v>4402.2299999999996</v>
      </c>
    </row>
    <row r="12136" spans="1:5">
      <c r="A12136" s="774">
        <v>6110</v>
      </c>
      <c r="B12136" s="774" t="s">
        <v>11870</v>
      </c>
      <c r="C12136" s="774" t="s">
        <v>615</v>
      </c>
      <c r="D12136" s="774" t="s">
        <v>7723</v>
      </c>
      <c r="E12136" s="717">
        <v>14.53</v>
      </c>
    </row>
    <row r="12137" spans="1:5">
      <c r="A12137" s="774">
        <v>40910</v>
      </c>
      <c r="B12137" s="774" t="s">
        <v>11871</v>
      </c>
      <c r="C12137" s="774" t="s">
        <v>7941</v>
      </c>
      <c r="D12137" s="774" t="s">
        <v>7723</v>
      </c>
      <c r="E12137" s="718">
        <v>2588.92</v>
      </c>
    </row>
    <row r="12138" spans="1:5">
      <c r="A12138" s="774">
        <v>6111</v>
      </c>
      <c r="B12138" s="774" t="s">
        <v>11872</v>
      </c>
      <c r="C12138" s="774" t="s">
        <v>615</v>
      </c>
      <c r="D12138" s="774" t="s">
        <v>7726</v>
      </c>
      <c r="E12138" s="717">
        <v>9.4700000000000006</v>
      </c>
    </row>
    <row r="12139" spans="1:5">
      <c r="A12139" s="774">
        <v>41084</v>
      </c>
      <c r="B12139" s="774" t="s">
        <v>11873</v>
      </c>
      <c r="C12139" s="774" t="s">
        <v>7941</v>
      </c>
      <c r="D12139" s="774" t="s">
        <v>7723</v>
      </c>
      <c r="E12139" s="718">
        <v>1687.71</v>
      </c>
    </row>
    <row r="12140" spans="1:5">
      <c r="A12140" s="774">
        <v>25950</v>
      </c>
      <c r="B12140" s="774" t="s">
        <v>11874</v>
      </c>
      <c r="C12140" s="774" t="s">
        <v>7938</v>
      </c>
      <c r="D12140" s="774" t="s">
        <v>7723</v>
      </c>
      <c r="E12140" s="717">
        <v>29.52</v>
      </c>
    </row>
    <row r="12141" spans="1:5">
      <c r="A12141" s="774">
        <v>38637</v>
      </c>
      <c r="B12141" s="774" t="s">
        <v>11875</v>
      </c>
      <c r="C12141" s="774" t="s">
        <v>7728</v>
      </c>
      <c r="D12141" s="774" t="s">
        <v>7723</v>
      </c>
      <c r="E12141" s="717">
        <v>186.06</v>
      </c>
    </row>
    <row r="12142" spans="1:5">
      <c r="A12142" s="774">
        <v>6150</v>
      </c>
      <c r="B12142" s="774" t="s">
        <v>11876</v>
      </c>
      <c r="C12142" s="774" t="s">
        <v>7728</v>
      </c>
      <c r="D12142" s="774" t="s">
        <v>7723</v>
      </c>
      <c r="E12142" s="717">
        <v>188.33</v>
      </c>
    </row>
    <row r="12143" spans="1:5">
      <c r="A12143" s="774">
        <v>6136</v>
      </c>
      <c r="B12143" s="774" t="s">
        <v>11877</v>
      </c>
      <c r="C12143" s="774" t="s">
        <v>7728</v>
      </c>
      <c r="D12143" s="774" t="s">
        <v>7726</v>
      </c>
      <c r="E12143" s="717">
        <v>148.04</v>
      </c>
    </row>
    <row r="12144" spans="1:5">
      <c r="A12144" s="774">
        <v>38638</v>
      </c>
      <c r="B12144" s="774" t="s">
        <v>11878</v>
      </c>
      <c r="C12144" s="774" t="s">
        <v>7728</v>
      </c>
      <c r="D12144" s="774" t="s">
        <v>7723</v>
      </c>
      <c r="E12144" s="717">
        <v>156.78</v>
      </c>
    </row>
    <row r="12145" spans="1:5">
      <c r="A12145" s="774">
        <v>20262</v>
      </c>
      <c r="B12145" s="774" t="s">
        <v>11879</v>
      </c>
      <c r="C12145" s="774" t="s">
        <v>7728</v>
      </c>
      <c r="D12145" s="774" t="s">
        <v>7723</v>
      </c>
      <c r="E12145" s="717">
        <v>9.73</v>
      </c>
    </row>
    <row r="12146" spans="1:5">
      <c r="A12146" s="774">
        <v>6148</v>
      </c>
      <c r="B12146" s="774" t="s">
        <v>11880</v>
      </c>
      <c r="C12146" s="774" t="s">
        <v>7728</v>
      </c>
      <c r="D12146" s="774" t="s">
        <v>7726</v>
      </c>
      <c r="E12146" s="717">
        <v>7.9</v>
      </c>
    </row>
    <row r="12147" spans="1:5">
      <c r="A12147" s="774">
        <v>6145</v>
      </c>
      <c r="B12147" s="774" t="s">
        <v>11881</v>
      </c>
      <c r="C12147" s="774" t="s">
        <v>7728</v>
      </c>
      <c r="D12147" s="774" t="s">
        <v>7723</v>
      </c>
      <c r="E12147" s="717">
        <v>14.18</v>
      </c>
    </row>
    <row r="12148" spans="1:5">
      <c r="A12148" s="774">
        <v>6149</v>
      </c>
      <c r="B12148" s="774" t="s">
        <v>11882</v>
      </c>
      <c r="C12148" s="774" t="s">
        <v>7728</v>
      </c>
      <c r="D12148" s="774" t="s">
        <v>7723</v>
      </c>
      <c r="E12148" s="717">
        <v>13.38</v>
      </c>
    </row>
    <row r="12149" spans="1:5">
      <c r="A12149" s="774">
        <v>6146</v>
      </c>
      <c r="B12149" s="774" t="s">
        <v>11883</v>
      </c>
      <c r="C12149" s="774" t="s">
        <v>7728</v>
      </c>
      <c r="D12149" s="774" t="s">
        <v>7723</v>
      </c>
      <c r="E12149" s="717">
        <v>14.2</v>
      </c>
    </row>
    <row r="12150" spans="1:5">
      <c r="A12150" s="774">
        <v>26026</v>
      </c>
      <c r="B12150" s="774" t="s">
        <v>11884</v>
      </c>
      <c r="C12150" s="774" t="s">
        <v>7748</v>
      </c>
      <c r="D12150" s="774" t="s">
        <v>7723</v>
      </c>
      <c r="E12150" s="717">
        <v>2.27</v>
      </c>
    </row>
    <row r="12151" spans="1:5">
      <c r="A12151" s="774">
        <v>39961</v>
      </c>
      <c r="B12151" s="774" t="s">
        <v>11885</v>
      </c>
      <c r="C12151" s="774" t="s">
        <v>7728</v>
      </c>
      <c r="D12151" s="774" t="s">
        <v>7723</v>
      </c>
      <c r="E12151" s="717">
        <v>17.84</v>
      </c>
    </row>
    <row r="12152" spans="1:5">
      <c r="A12152" s="774">
        <v>42433</v>
      </c>
      <c r="B12152" s="774" t="s">
        <v>11886</v>
      </c>
      <c r="C12152" s="774" t="s">
        <v>7728</v>
      </c>
      <c r="D12152" s="774" t="s">
        <v>7737</v>
      </c>
      <c r="E12152" s="718">
        <v>3099.99</v>
      </c>
    </row>
    <row r="12153" spans="1:5">
      <c r="A12153" s="774">
        <v>42434</v>
      </c>
      <c r="B12153" s="774" t="s">
        <v>11887</v>
      </c>
      <c r="C12153" s="774" t="s">
        <v>7728</v>
      </c>
      <c r="D12153" s="774" t="s">
        <v>7737</v>
      </c>
      <c r="E12153" s="718">
        <v>3350</v>
      </c>
    </row>
    <row r="12154" spans="1:5">
      <c r="A12154" s="774">
        <v>42435</v>
      </c>
      <c r="B12154" s="774" t="s">
        <v>11888</v>
      </c>
      <c r="C12154" s="774" t="s">
        <v>7728</v>
      </c>
      <c r="D12154" s="774" t="s">
        <v>7737</v>
      </c>
      <c r="E12154" s="718">
        <v>1670.52</v>
      </c>
    </row>
    <row r="12155" spans="1:5">
      <c r="A12155" s="774">
        <v>38061</v>
      </c>
      <c r="B12155" s="774" t="s">
        <v>11889</v>
      </c>
      <c r="C12155" s="774" t="s">
        <v>7728</v>
      </c>
      <c r="D12155" s="774" t="s">
        <v>7723</v>
      </c>
      <c r="E12155" s="717">
        <v>61.44</v>
      </c>
    </row>
    <row r="12156" spans="1:5">
      <c r="A12156" s="774">
        <v>20250</v>
      </c>
      <c r="B12156" s="774" t="s">
        <v>11890</v>
      </c>
      <c r="C12156" s="774" t="s">
        <v>7748</v>
      </c>
      <c r="D12156" s="774" t="s">
        <v>7737</v>
      </c>
      <c r="E12156" s="717">
        <v>13.5</v>
      </c>
    </row>
    <row r="12157" spans="1:5">
      <c r="A12157" s="774">
        <v>39965</v>
      </c>
      <c r="B12157" s="774" t="s">
        <v>11891</v>
      </c>
      <c r="C12157" s="774" t="s">
        <v>7725</v>
      </c>
      <c r="D12157" s="774" t="s">
        <v>7737</v>
      </c>
      <c r="E12157" s="718">
        <v>1771.67</v>
      </c>
    </row>
    <row r="12158" spans="1:5">
      <c r="A12158" s="774">
        <v>39964</v>
      </c>
      <c r="B12158" s="774" t="s">
        <v>11892</v>
      </c>
      <c r="C12158" s="774" t="s">
        <v>7725</v>
      </c>
      <c r="D12158" s="774" t="s">
        <v>7737</v>
      </c>
      <c r="E12158" s="718">
        <v>1427.31</v>
      </c>
    </row>
    <row r="12159" spans="1:5">
      <c r="A12159" s="774">
        <v>13388</v>
      </c>
      <c r="B12159" s="774" t="s">
        <v>11893</v>
      </c>
      <c r="C12159" s="774" t="s">
        <v>7748</v>
      </c>
      <c r="D12159" s="774" t="s">
        <v>7723</v>
      </c>
      <c r="E12159" s="717">
        <v>87.01</v>
      </c>
    </row>
    <row r="12160" spans="1:5">
      <c r="A12160" s="774">
        <v>39914</v>
      </c>
      <c r="B12160" s="774" t="s">
        <v>11894</v>
      </c>
      <c r="C12160" s="774" t="s">
        <v>7748</v>
      </c>
      <c r="D12160" s="774" t="s">
        <v>7737</v>
      </c>
      <c r="E12160" s="717">
        <v>176.66</v>
      </c>
    </row>
    <row r="12161" spans="1:5">
      <c r="A12161" s="774">
        <v>12732</v>
      </c>
      <c r="B12161" s="774" t="s">
        <v>11895</v>
      </c>
      <c r="C12161" s="774" t="s">
        <v>7728</v>
      </c>
      <c r="D12161" s="774" t="s">
        <v>7737</v>
      </c>
      <c r="E12161" s="717">
        <v>203.84</v>
      </c>
    </row>
    <row r="12162" spans="1:5">
      <c r="A12162" s="774">
        <v>6160</v>
      </c>
      <c r="B12162" s="774" t="s">
        <v>11896</v>
      </c>
      <c r="C12162" s="774" t="s">
        <v>615</v>
      </c>
      <c r="D12162" s="774" t="s">
        <v>7726</v>
      </c>
      <c r="E12162" s="717">
        <v>14.53</v>
      </c>
    </row>
    <row r="12163" spans="1:5">
      <c r="A12163" s="774">
        <v>41087</v>
      </c>
      <c r="B12163" s="774" t="s">
        <v>11897</v>
      </c>
      <c r="C12163" s="774" t="s">
        <v>7941</v>
      </c>
      <c r="D12163" s="774" t="s">
        <v>7723</v>
      </c>
      <c r="E12163" s="718">
        <v>2588.92</v>
      </c>
    </row>
    <row r="12164" spans="1:5">
      <c r="A12164" s="774">
        <v>6166</v>
      </c>
      <c r="B12164" s="774" t="s">
        <v>11898</v>
      </c>
      <c r="C12164" s="774" t="s">
        <v>615</v>
      </c>
      <c r="D12164" s="774" t="s">
        <v>7723</v>
      </c>
      <c r="E12164" s="717">
        <v>16.2</v>
      </c>
    </row>
    <row r="12165" spans="1:5">
      <c r="A12165" s="774">
        <v>41088</v>
      </c>
      <c r="B12165" s="774" t="s">
        <v>11899</v>
      </c>
      <c r="C12165" s="774" t="s">
        <v>7941</v>
      </c>
      <c r="D12165" s="774" t="s">
        <v>7723</v>
      </c>
      <c r="E12165" s="718">
        <v>2890.24</v>
      </c>
    </row>
    <row r="12166" spans="1:5">
      <c r="A12166" s="774">
        <v>20232</v>
      </c>
      <c r="B12166" s="774" t="s">
        <v>11900</v>
      </c>
      <c r="C12166" s="774" t="s">
        <v>7760</v>
      </c>
      <c r="D12166" s="774" t="s">
        <v>7723</v>
      </c>
      <c r="E12166" s="717">
        <v>69.52</v>
      </c>
    </row>
    <row r="12167" spans="1:5">
      <c r="A12167" s="774">
        <v>10856</v>
      </c>
      <c r="B12167" s="774" t="s">
        <v>11901</v>
      </c>
      <c r="C12167" s="774" t="s">
        <v>7760</v>
      </c>
      <c r="D12167" s="774" t="s">
        <v>7737</v>
      </c>
      <c r="E12167" s="717">
        <v>78.430000000000007</v>
      </c>
    </row>
    <row r="12168" spans="1:5">
      <c r="A12168" s="774">
        <v>4828</v>
      </c>
      <c r="B12168" s="774" t="s">
        <v>11902</v>
      </c>
      <c r="C12168" s="774" t="s">
        <v>7760</v>
      </c>
      <c r="D12168" s="774" t="s">
        <v>7723</v>
      </c>
      <c r="E12168" s="717">
        <v>40.869999999999997</v>
      </c>
    </row>
    <row r="12169" spans="1:5">
      <c r="A12169" s="774">
        <v>20249</v>
      </c>
      <c r="B12169" s="774" t="s">
        <v>11903</v>
      </c>
      <c r="C12169" s="774" t="s">
        <v>7760</v>
      </c>
      <c r="D12169" s="774" t="s">
        <v>7723</v>
      </c>
      <c r="E12169" s="717">
        <v>22.38</v>
      </c>
    </row>
    <row r="12170" spans="1:5">
      <c r="A12170" s="774">
        <v>11609</v>
      </c>
      <c r="B12170" s="774" t="s">
        <v>11904</v>
      </c>
      <c r="C12170" s="774" t="s">
        <v>7722</v>
      </c>
      <c r="D12170" s="774" t="s">
        <v>7723</v>
      </c>
      <c r="E12170" s="717">
        <v>9.51</v>
      </c>
    </row>
    <row r="12171" spans="1:5">
      <c r="A12171" s="774">
        <v>20083</v>
      </c>
      <c r="B12171" s="774" t="s">
        <v>11905</v>
      </c>
      <c r="C12171" s="774" t="s">
        <v>7728</v>
      </c>
      <c r="D12171" s="774" t="s">
        <v>7723</v>
      </c>
      <c r="E12171" s="717">
        <v>68.64</v>
      </c>
    </row>
    <row r="12172" spans="1:5">
      <c r="A12172" s="774">
        <v>20082</v>
      </c>
      <c r="B12172" s="774" t="s">
        <v>11906</v>
      </c>
      <c r="C12172" s="774" t="s">
        <v>7728</v>
      </c>
      <c r="D12172" s="774" t="s">
        <v>7723</v>
      </c>
      <c r="E12172" s="717">
        <v>26.74</v>
      </c>
    </row>
    <row r="12173" spans="1:5">
      <c r="A12173" s="774">
        <v>5318</v>
      </c>
      <c r="B12173" s="774" t="s">
        <v>11907</v>
      </c>
      <c r="C12173" s="774" t="s">
        <v>7722</v>
      </c>
      <c r="D12173" s="774" t="s">
        <v>7726</v>
      </c>
      <c r="E12173" s="717">
        <v>11.19</v>
      </c>
    </row>
    <row r="12174" spans="1:5">
      <c r="A12174" s="774">
        <v>10691</v>
      </c>
      <c r="B12174" s="774" t="s">
        <v>11908</v>
      </c>
      <c r="C12174" s="774" t="s">
        <v>7722</v>
      </c>
      <c r="D12174" s="774" t="s">
        <v>7723</v>
      </c>
      <c r="E12174" s="717">
        <v>51.83</v>
      </c>
    </row>
    <row r="12175" spans="1:5">
      <c r="A12175" s="774">
        <v>12295</v>
      </c>
      <c r="B12175" s="774" t="s">
        <v>11909</v>
      </c>
      <c r="C12175" s="774" t="s">
        <v>7728</v>
      </c>
      <c r="D12175" s="774" t="s">
        <v>7723</v>
      </c>
      <c r="E12175" s="717">
        <v>2.69</v>
      </c>
    </row>
    <row r="12176" spans="1:5">
      <c r="A12176" s="774">
        <v>12296</v>
      </c>
      <c r="B12176" s="774" t="s">
        <v>11910</v>
      </c>
      <c r="C12176" s="774" t="s">
        <v>7728</v>
      </c>
      <c r="D12176" s="774" t="s">
        <v>7723</v>
      </c>
      <c r="E12176" s="717">
        <v>3.48</v>
      </c>
    </row>
    <row r="12177" spans="1:5">
      <c r="A12177" s="774">
        <v>12294</v>
      </c>
      <c r="B12177" s="774" t="s">
        <v>874</v>
      </c>
      <c r="C12177" s="774" t="s">
        <v>7728</v>
      </c>
      <c r="D12177" s="774" t="s">
        <v>7723</v>
      </c>
      <c r="E12177" s="717">
        <v>8.35</v>
      </c>
    </row>
    <row r="12178" spans="1:5">
      <c r="A12178" s="774">
        <v>14543</v>
      </c>
      <c r="B12178" s="774" t="s">
        <v>11911</v>
      </c>
      <c r="C12178" s="774" t="s">
        <v>7728</v>
      </c>
      <c r="D12178" s="774" t="s">
        <v>7723</v>
      </c>
      <c r="E12178" s="717">
        <v>5.96</v>
      </c>
    </row>
    <row r="12179" spans="1:5">
      <c r="A12179" s="774">
        <v>13329</v>
      </c>
      <c r="B12179" s="774" t="s">
        <v>11912</v>
      </c>
      <c r="C12179" s="774" t="s">
        <v>7728</v>
      </c>
      <c r="D12179" s="774" t="s">
        <v>7726</v>
      </c>
      <c r="E12179" s="717">
        <v>3.5</v>
      </c>
    </row>
    <row r="12180" spans="1:5">
      <c r="A12180" s="774">
        <v>21044</v>
      </c>
      <c r="B12180" s="774" t="s">
        <v>11913</v>
      </c>
      <c r="C12180" s="774" t="s">
        <v>7728</v>
      </c>
      <c r="D12180" s="774" t="s">
        <v>7723</v>
      </c>
      <c r="E12180" s="717">
        <v>25.55</v>
      </c>
    </row>
    <row r="12181" spans="1:5">
      <c r="A12181" s="774">
        <v>21045</v>
      </c>
      <c r="B12181" s="774" t="s">
        <v>11914</v>
      </c>
      <c r="C12181" s="774" t="s">
        <v>7728</v>
      </c>
      <c r="D12181" s="774" t="s">
        <v>7723</v>
      </c>
      <c r="E12181" s="717">
        <v>34.99</v>
      </c>
    </row>
    <row r="12182" spans="1:5">
      <c r="A12182" s="774">
        <v>21040</v>
      </c>
      <c r="B12182" s="774" t="s">
        <v>11915</v>
      </c>
      <c r="C12182" s="774" t="s">
        <v>7728</v>
      </c>
      <c r="D12182" s="774" t="s">
        <v>7726</v>
      </c>
      <c r="E12182" s="717">
        <v>25</v>
      </c>
    </row>
    <row r="12183" spans="1:5">
      <c r="A12183" s="774">
        <v>21041</v>
      </c>
      <c r="B12183" s="774" t="s">
        <v>11916</v>
      </c>
      <c r="C12183" s="774" t="s">
        <v>7728</v>
      </c>
      <c r="D12183" s="774" t="s">
        <v>7723</v>
      </c>
      <c r="E12183" s="717">
        <v>30.18</v>
      </c>
    </row>
    <row r="12184" spans="1:5">
      <c r="A12184" s="774">
        <v>21047</v>
      </c>
      <c r="B12184" s="774" t="s">
        <v>11917</v>
      </c>
      <c r="C12184" s="774" t="s">
        <v>7728</v>
      </c>
      <c r="D12184" s="774" t="s">
        <v>7723</v>
      </c>
      <c r="E12184" s="717">
        <v>37.659999999999997</v>
      </c>
    </row>
    <row r="12185" spans="1:5">
      <c r="A12185" s="774">
        <v>21043</v>
      </c>
      <c r="B12185" s="774" t="s">
        <v>11918</v>
      </c>
      <c r="C12185" s="774" t="s">
        <v>7728</v>
      </c>
      <c r="D12185" s="774" t="s">
        <v>7723</v>
      </c>
      <c r="E12185" s="717">
        <v>36.67</v>
      </c>
    </row>
    <row r="12186" spans="1:5">
      <c r="A12186" s="774">
        <v>21042</v>
      </c>
      <c r="B12186" s="774" t="s">
        <v>11919</v>
      </c>
      <c r="C12186" s="774" t="s">
        <v>7728</v>
      </c>
      <c r="D12186" s="774" t="s">
        <v>7723</v>
      </c>
      <c r="E12186" s="717">
        <v>29.03</v>
      </c>
    </row>
    <row r="12187" spans="1:5">
      <c r="A12187" s="774">
        <v>14149</v>
      </c>
      <c r="B12187" s="774" t="s">
        <v>11920</v>
      </c>
      <c r="C12187" s="774" t="s">
        <v>9996</v>
      </c>
      <c r="D12187" s="774" t="s">
        <v>7737</v>
      </c>
      <c r="E12187" s="717">
        <v>182.04</v>
      </c>
    </row>
    <row r="12188" spans="1:5">
      <c r="A12188" s="774">
        <v>38099</v>
      </c>
      <c r="B12188" s="774" t="s">
        <v>11921</v>
      </c>
      <c r="C12188" s="774" t="s">
        <v>7728</v>
      </c>
      <c r="D12188" s="774" t="s">
        <v>7723</v>
      </c>
      <c r="E12188" s="717">
        <v>1.46</v>
      </c>
    </row>
    <row r="12189" spans="1:5">
      <c r="A12189" s="774">
        <v>38100</v>
      </c>
      <c r="B12189" s="774" t="s">
        <v>11922</v>
      </c>
      <c r="C12189" s="774" t="s">
        <v>7728</v>
      </c>
      <c r="D12189" s="774" t="s">
        <v>7723</v>
      </c>
      <c r="E12189" s="717">
        <v>2.39</v>
      </c>
    </row>
    <row r="12190" spans="1:5">
      <c r="A12190" s="774">
        <v>20061</v>
      </c>
      <c r="B12190" s="774" t="s">
        <v>11923</v>
      </c>
      <c r="C12190" s="774" t="s">
        <v>7728</v>
      </c>
      <c r="D12190" s="774" t="s">
        <v>7737</v>
      </c>
      <c r="E12190" s="717">
        <v>2.73</v>
      </c>
    </row>
    <row r="12191" spans="1:5">
      <c r="A12191" s="774">
        <v>7576</v>
      </c>
      <c r="B12191" s="774" t="s">
        <v>11924</v>
      </c>
      <c r="C12191" s="774" t="s">
        <v>7728</v>
      </c>
      <c r="D12191" s="774" t="s">
        <v>7737</v>
      </c>
      <c r="E12191" s="717">
        <v>116.1</v>
      </c>
    </row>
    <row r="12192" spans="1:5">
      <c r="A12192" s="774">
        <v>3384</v>
      </c>
      <c r="B12192" s="774" t="s">
        <v>11925</v>
      </c>
      <c r="C12192" s="774" t="s">
        <v>7728</v>
      </c>
      <c r="D12192" s="774" t="s">
        <v>7723</v>
      </c>
      <c r="E12192" s="717">
        <v>5.92</v>
      </c>
    </row>
    <row r="12193" spans="1:5">
      <c r="A12193" s="774">
        <v>7572</v>
      </c>
      <c r="B12193" s="774" t="s">
        <v>11926</v>
      </c>
      <c r="C12193" s="774" t="s">
        <v>7728</v>
      </c>
      <c r="D12193" s="774" t="s">
        <v>7723</v>
      </c>
      <c r="E12193" s="717">
        <v>9.82</v>
      </c>
    </row>
    <row r="12194" spans="1:5">
      <c r="A12194" s="774">
        <v>3396</v>
      </c>
      <c r="B12194" s="774" t="s">
        <v>11927</v>
      </c>
      <c r="C12194" s="774" t="s">
        <v>7728</v>
      </c>
      <c r="D12194" s="774" t="s">
        <v>7723</v>
      </c>
      <c r="E12194" s="717">
        <v>6.96</v>
      </c>
    </row>
    <row r="12195" spans="1:5">
      <c r="A12195" s="774">
        <v>37590</v>
      </c>
      <c r="B12195" s="774" t="s">
        <v>11928</v>
      </c>
      <c r="C12195" s="774" t="s">
        <v>7728</v>
      </c>
      <c r="D12195" s="774" t="s">
        <v>7737</v>
      </c>
      <c r="E12195" s="717">
        <v>13.24</v>
      </c>
    </row>
    <row r="12196" spans="1:5">
      <c r="A12196" s="774">
        <v>37591</v>
      </c>
      <c r="B12196" s="774" t="s">
        <v>11929</v>
      </c>
      <c r="C12196" s="774" t="s">
        <v>7728</v>
      </c>
      <c r="D12196" s="774" t="s">
        <v>7737</v>
      </c>
      <c r="E12196" s="717">
        <v>15.91</v>
      </c>
    </row>
    <row r="12197" spans="1:5">
      <c r="A12197" s="774">
        <v>12626</v>
      </c>
      <c r="B12197" s="774" t="s">
        <v>11930</v>
      </c>
      <c r="C12197" s="774" t="s">
        <v>7728</v>
      </c>
      <c r="D12197" s="774" t="s">
        <v>7737</v>
      </c>
      <c r="E12197" s="717">
        <v>13.12</v>
      </c>
    </row>
    <row r="12198" spans="1:5">
      <c r="A12198" s="774">
        <v>11033</v>
      </c>
      <c r="B12198" s="774" t="s">
        <v>11931</v>
      </c>
      <c r="C12198" s="774" t="s">
        <v>7728</v>
      </c>
      <c r="D12198" s="774" t="s">
        <v>7723</v>
      </c>
      <c r="E12198" s="717">
        <v>5.81</v>
      </c>
    </row>
    <row r="12199" spans="1:5">
      <c r="A12199" s="774">
        <v>390</v>
      </c>
      <c r="B12199" s="774" t="s">
        <v>11932</v>
      </c>
      <c r="C12199" s="774" t="s">
        <v>7728</v>
      </c>
      <c r="D12199" s="774" t="s">
        <v>7723</v>
      </c>
      <c r="E12199" s="717">
        <v>13.98</v>
      </c>
    </row>
    <row r="12200" spans="1:5">
      <c r="A12200" s="774">
        <v>42436</v>
      </c>
      <c r="B12200" s="774" t="s">
        <v>11933</v>
      </c>
      <c r="C12200" s="774" t="s">
        <v>7728</v>
      </c>
      <c r="D12200" s="774" t="s">
        <v>7737</v>
      </c>
      <c r="E12200" s="718">
        <v>1748.56</v>
      </c>
    </row>
    <row r="12201" spans="1:5">
      <c r="A12201" s="774">
        <v>6193</v>
      </c>
      <c r="B12201" s="774" t="s">
        <v>11934</v>
      </c>
      <c r="C12201" s="774" t="s">
        <v>7760</v>
      </c>
      <c r="D12201" s="774" t="s">
        <v>7723</v>
      </c>
      <c r="E12201" s="717">
        <v>12.5</v>
      </c>
    </row>
    <row r="12202" spans="1:5">
      <c r="A12202" s="774">
        <v>6194</v>
      </c>
      <c r="B12202" s="774" t="s">
        <v>11935</v>
      </c>
      <c r="C12202" s="774" t="s">
        <v>7760</v>
      </c>
      <c r="D12202" s="774" t="s">
        <v>7723</v>
      </c>
      <c r="E12202" s="717">
        <v>3.84</v>
      </c>
    </row>
    <row r="12203" spans="1:5">
      <c r="A12203" s="774">
        <v>10567</v>
      </c>
      <c r="B12203" s="774" t="s">
        <v>11936</v>
      </c>
      <c r="C12203" s="774" t="s">
        <v>7760</v>
      </c>
      <c r="D12203" s="774" t="s">
        <v>7723</v>
      </c>
      <c r="E12203" s="717">
        <v>6.09</v>
      </c>
    </row>
    <row r="12204" spans="1:5">
      <c r="A12204" s="774">
        <v>6212</v>
      </c>
      <c r="B12204" s="774" t="s">
        <v>11937</v>
      </c>
      <c r="C12204" s="774" t="s">
        <v>7760</v>
      </c>
      <c r="D12204" s="774" t="s">
        <v>7726</v>
      </c>
      <c r="E12204" s="717">
        <v>8.94</v>
      </c>
    </row>
    <row r="12205" spans="1:5">
      <c r="A12205" s="774">
        <v>3993</v>
      </c>
      <c r="B12205" s="774" t="s">
        <v>11938</v>
      </c>
      <c r="C12205" s="774" t="s">
        <v>7725</v>
      </c>
      <c r="D12205" s="774" t="s">
        <v>7723</v>
      </c>
      <c r="E12205" s="717">
        <v>12.12</v>
      </c>
    </row>
    <row r="12206" spans="1:5">
      <c r="A12206" s="774">
        <v>3990</v>
      </c>
      <c r="B12206" s="774" t="s">
        <v>11939</v>
      </c>
      <c r="C12206" s="774" t="s">
        <v>7760</v>
      </c>
      <c r="D12206" s="774" t="s">
        <v>7723</v>
      </c>
      <c r="E12206" s="717">
        <v>15.21</v>
      </c>
    </row>
    <row r="12207" spans="1:5">
      <c r="A12207" s="774">
        <v>3992</v>
      </c>
      <c r="B12207" s="774" t="s">
        <v>11940</v>
      </c>
      <c r="C12207" s="774" t="s">
        <v>7760</v>
      </c>
      <c r="D12207" s="774" t="s">
        <v>7723</v>
      </c>
      <c r="E12207" s="717">
        <v>20.53</v>
      </c>
    </row>
    <row r="12208" spans="1:5">
      <c r="A12208" s="774">
        <v>6178</v>
      </c>
      <c r="B12208" s="774" t="s">
        <v>11941</v>
      </c>
      <c r="C12208" s="774" t="s">
        <v>7725</v>
      </c>
      <c r="D12208" s="774" t="s">
        <v>7737</v>
      </c>
      <c r="E12208" s="717">
        <v>207.83</v>
      </c>
    </row>
    <row r="12209" spans="1:5">
      <c r="A12209" s="774">
        <v>6180</v>
      </c>
      <c r="B12209" s="774" t="s">
        <v>11942</v>
      </c>
      <c r="C12209" s="774" t="s">
        <v>7725</v>
      </c>
      <c r="D12209" s="774" t="s">
        <v>7737</v>
      </c>
      <c r="E12209" s="717">
        <v>224.31</v>
      </c>
    </row>
    <row r="12210" spans="1:5">
      <c r="A12210" s="774">
        <v>6182</v>
      </c>
      <c r="B12210" s="774" t="s">
        <v>11943</v>
      </c>
      <c r="C12210" s="774" t="s">
        <v>7725</v>
      </c>
      <c r="D12210" s="774" t="s">
        <v>7737</v>
      </c>
      <c r="E12210" s="717">
        <v>278.42</v>
      </c>
    </row>
    <row r="12211" spans="1:5">
      <c r="A12211" s="774">
        <v>43614</v>
      </c>
      <c r="B12211" s="774" t="s">
        <v>11944</v>
      </c>
      <c r="C12211" s="774" t="s">
        <v>7760</v>
      </c>
      <c r="D12211" s="774" t="s">
        <v>7723</v>
      </c>
      <c r="E12211" s="717">
        <v>10.27</v>
      </c>
    </row>
    <row r="12212" spans="1:5">
      <c r="A12212" s="774">
        <v>6189</v>
      </c>
      <c r="B12212" s="774" t="s">
        <v>11945</v>
      </c>
      <c r="C12212" s="774" t="s">
        <v>7760</v>
      </c>
      <c r="D12212" s="774" t="s">
        <v>7723</v>
      </c>
      <c r="E12212" s="717">
        <v>18.25</v>
      </c>
    </row>
    <row r="12213" spans="1:5">
      <c r="A12213" s="774">
        <v>6214</v>
      </c>
      <c r="B12213" s="774" t="s">
        <v>11946</v>
      </c>
      <c r="C12213" s="774" t="s">
        <v>7725</v>
      </c>
      <c r="D12213" s="774" t="s">
        <v>7737</v>
      </c>
      <c r="E12213" s="717">
        <v>130.19</v>
      </c>
    </row>
    <row r="12214" spans="1:5">
      <c r="A12214" s="774">
        <v>36153</v>
      </c>
      <c r="B12214" s="774" t="s">
        <v>11947</v>
      </c>
      <c r="C12214" s="774" t="s">
        <v>7728</v>
      </c>
      <c r="D12214" s="774" t="s">
        <v>7723</v>
      </c>
      <c r="E12214" s="717">
        <v>160.5</v>
      </c>
    </row>
    <row r="12215" spans="1:5">
      <c r="A12215" s="774">
        <v>10740</v>
      </c>
      <c r="B12215" s="774" t="s">
        <v>11948</v>
      </c>
      <c r="C12215" s="774" t="s">
        <v>7728</v>
      </c>
      <c r="D12215" s="774" t="s">
        <v>7737</v>
      </c>
      <c r="E12215" s="718">
        <v>10090.780000000001</v>
      </c>
    </row>
    <row r="12216" spans="1:5">
      <c r="A12216" s="774">
        <v>13914</v>
      </c>
      <c r="B12216" s="774" t="s">
        <v>11949</v>
      </c>
      <c r="C12216" s="774" t="s">
        <v>7728</v>
      </c>
      <c r="D12216" s="774" t="s">
        <v>7737</v>
      </c>
      <c r="E12216" s="717">
        <v>730.11</v>
      </c>
    </row>
    <row r="12217" spans="1:5">
      <c r="A12217" s="774">
        <v>10742</v>
      </c>
      <c r="B12217" s="774" t="s">
        <v>11950</v>
      </c>
      <c r="C12217" s="774" t="s">
        <v>7728</v>
      </c>
      <c r="D12217" s="774" t="s">
        <v>7737</v>
      </c>
      <c r="E12217" s="718">
        <v>1064.8699999999999</v>
      </c>
    </row>
    <row r="12218" spans="1:5">
      <c r="A12218" s="774">
        <v>38465</v>
      </c>
      <c r="B12218" s="774" t="s">
        <v>11951</v>
      </c>
      <c r="C12218" s="774" t="s">
        <v>7728</v>
      </c>
      <c r="D12218" s="774" t="s">
        <v>7723</v>
      </c>
      <c r="E12218" s="717">
        <v>29.97</v>
      </c>
    </row>
    <row r="12219" spans="1:5">
      <c r="A12219" s="774">
        <v>7543</v>
      </c>
      <c r="B12219" s="774" t="s">
        <v>11952</v>
      </c>
      <c r="C12219" s="774" t="s">
        <v>7728</v>
      </c>
      <c r="D12219" s="774" t="s">
        <v>7723</v>
      </c>
      <c r="E12219" s="717">
        <v>4.25</v>
      </c>
    </row>
    <row r="12220" spans="1:5">
      <c r="A12220" s="774">
        <v>43427</v>
      </c>
      <c r="B12220" s="774" t="s">
        <v>11953</v>
      </c>
      <c r="C12220" s="774" t="s">
        <v>7728</v>
      </c>
      <c r="D12220" s="774" t="s">
        <v>7723</v>
      </c>
      <c r="E12220" s="718">
        <v>1275.97</v>
      </c>
    </row>
    <row r="12221" spans="1:5">
      <c r="A12221" s="774">
        <v>41613</v>
      </c>
      <c r="B12221" s="774" t="s">
        <v>11954</v>
      </c>
      <c r="C12221" s="774" t="s">
        <v>7728</v>
      </c>
      <c r="D12221" s="774" t="s">
        <v>7723</v>
      </c>
      <c r="E12221" s="717">
        <v>82.02</v>
      </c>
    </row>
    <row r="12222" spans="1:5">
      <c r="A12222" s="774">
        <v>41614</v>
      </c>
      <c r="B12222" s="774" t="s">
        <v>11955</v>
      </c>
      <c r="C12222" s="774" t="s">
        <v>7728</v>
      </c>
      <c r="D12222" s="774" t="s">
        <v>7723</v>
      </c>
      <c r="E12222" s="717">
        <v>104.51</v>
      </c>
    </row>
    <row r="12223" spans="1:5">
      <c r="A12223" s="774">
        <v>41615</v>
      </c>
      <c r="B12223" s="774" t="s">
        <v>11956</v>
      </c>
      <c r="C12223" s="774" t="s">
        <v>7728</v>
      </c>
      <c r="D12223" s="774" t="s">
        <v>7723</v>
      </c>
      <c r="E12223" s="717">
        <v>161.53</v>
      </c>
    </row>
    <row r="12224" spans="1:5">
      <c r="A12224" s="774">
        <v>41616</v>
      </c>
      <c r="B12224" s="774" t="s">
        <v>11957</v>
      </c>
      <c r="C12224" s="774" t="s">
        <v>7728</v>
      </c>
      <c r="D12224" s="774" t="s">
        <v>7723</v>
      </c>
      <c r="E12224" s="717">
        <v>241.35</v>
      </c>
    </row>
    <row r="12225" spans="1:5">
      <c r="A12225" s="774">
        <v>41617</v>
      </c>
      <c r="B12225" s="774" t="s">
        <v>11958</v>
      </c>
      <c r="C12225" s="774" t="s">
        <v>7728</v>
      </c>
      <c r="D12225" s="774" t="s">
        <v>7723</v>
      </c>
      <c r="E12225" s="717">
        <v>479.89</v>
      </c>
    </row>
    <row r="12226" spans="1:5">
      <c r="A12226" s="774">
        <v>41618</v>
      </c>
      <c r="B12226" s="774" t="s">
        <v>11959</v>
      </c>
      <c r="C12226" s="774" t="s">
        <v>7728</v>
      </c>
      <c r="D12226" s="774" t="s">
        <v>7723</v>
      </c>
      <c r="E12226" s="717">
        <v>883.46</v>
      </c>
    </row>
    <row r="12227" spans="1:5">
      <c r="A12227" s="774">
        <v>43428</v>
      </c>
      <c r="B12227" s="774" t="s">
        <v>11960</v>
      </c>
      <c r="C12227" s="774" t="s">
        <v>7728</v>
      </c>
      <c r="D12227" s="774" t="s">
        <v>7723</v>
      </c>
      <c r="E12227" s="718">
        <v>1551.81</v>
      </c>
    </row>
    <row r="12228" spans="1:5">
      <c r="A12228" s="774">
        <v>41619</v>
      </c>
      <c r="B12228" s="774" t="s">
        <v>11961</v>
      </c>
      <c r="C12228" s="774" t="s">
        <v>7728</v>
      </c>
      <c r="D12228" s="774" t="s">
        <v>7723</v>
      </c>
      <c r="E12228" s="717">
        <v>100.54</v>
      </c>
    </row>
    <row r="12229" spans="1:5">
      <c r="A12229" s="774">
        <v>41620</v>
      </c>
      <c r="B12229" s="774" t="s">
        <v>11962</v>
      </c>
      <c r="C12229" s="774" t="s">
        <v>7728</v>
      </c>
      <c r="D12229" s="774" t="s">
        <v>7723</v>
      </c>
      <c r="E12229" s="717">
        <v>127</v>
      </c>
    </row>
    <row r="12230" spans="1:5">
      <c r="A12230" s="774">
        <v>41622</v>
      </c>
      <c r="B12230" s="774" t="s">
        <v>11963</v>
      </c>
      <c r="C12230" s="774" t="s">
        <v>7728</v>
      </c>
      <c r="D12230" s="774" t="s">
        <v>7723</v>
      </c>
      <c r="E12230" s="717">
        <v>220.26</v>
      </c>
    </row>
    <row r="12231" spans="1:5">
      <c r="A12231" s="774">
        <v>41623</v>
      </c>
      <c r="B12231" s="774" t="s">
        <v>11964</v>
      </c>
      <c r="C12231" s="774" t="s">
        <v>7728</v>
      </c>
      <c r="D12231" s="774" t="s">
        <v>7723</v>
      </c>
      <c r="E12231" s="717">
        <v>338.67</v>
      </c>
    </row>
    <row r="12232" spans="1:5">
      <c r="A12232" s="774">
        <v>41624</v>
      </c>
      <c r="B12232" s="774" t="s">
        <v>11965</v>
      </c>
      <c r="C12232" s="774" t="s">
        <v>7728</v>
      </c>
      <c r="D12232" s="774" t="s">
        <v>7723</v>
      </c>
      <c r="E12232" s="717">
        <v>635.01</v>
      </c>
    </row>
    <row r="12233" spans="1:5">
      <c r="A12233" s="774">
        <v>41625</v>
      </c>
      <c r="B12233" s="774" t="s">
        <v>11966</v>
      </c>
      <c r="C12233" s="774" t="s">
        <v>7728</v>
      </c>
      <c r="D12233" s="774" t="s">
        <v>7723</v>
      </c>
      <c r="E12233" s="717">
        <v>976.99</v>
      </c>
    </row>
    <row r="12234" spans="1:5">
      <c r="A12234" s="774">
        <v>13255</v>
      </c>
      <c r="B12234" s="774" t="s">
        <v>11967</v>
      </c>
      <c r="C12234" s="774" t="s">
        <v>7728</v>
      </c>
      <c r="D12234" s="774" t="s">
        <v>7723</v>
      </c>
      <c r="E12234" s="717">
        <v>50.8</v>
      </c>
    </row>
    <row r="12235" spans="1:5">
      <c r="A12235" s="774">
        <v>39352</v>
      </c>
      <c r="B12235" s="774" t="s">
        <v>11968</v>
      </c>
      <c r="C12235" s="774" t="s">
        <v>7728</v>
      </c>
      <c r="D12235" s="774" t="s">
        <v>7723</v>
      </c>
      <c r="E12235" s="717">
        <v>2.62</v>
      </c>
    </row>
    <row r="12236" spans="1:5">
      <c r="A12236" s="774">
        <v>39346</v>
      </c>
      <c r="B12236" s="774" t="s">
        <v>11969</v>
      </c>
      <c r="C12236" s="774" t="s">
        <v>7728</v>
      </c>
      <c r="D12236" s="774" t="s">
        <v>7723</v>
      </c>
      <c r="E12236" s="717">
        <v>2.62</v>
      </c>
    </row>
    <row r="12237" spans="1:5">
      <c r="A12237" s="774">
        <v>39350</v>
      </c>
      <c r="B12237" s="774" t="s">
        <v>11970</v>
      </c>
      <c r="C12237" s="774" t="s">
        <v>7728</v>
      </c>
      <c r="D12237" s="774" t="s">
        <v>7723</v>
      </c>
      <c r="E12237" s="717">
        <v>2.82</v>
      </c>
    </row>
    <row r="12238" spans="1:5">
      <c r="A12238" s="774">
        <v>39351</v>
      </c>
      <c r="B12238" s="774" t="s">
        <v>11971</v>
      </c>
      <c r="C12238" s="774" t="s">
        <v>7728</v>
      </c>
      <c r="D12238" s="774" t="s">
        <v>7723</v>
      </c>
      <c r="E12238" s="717">
        <v>3.27</v>
      </c>
    </row>
    <row r="12239" spans="1:5">
      <c r="A12239" s="774">
        <v>38952</v>
      </c>
      <c r="B12239" s="774" t="s">
        <v>11972</v>
      </c>
      <c r="C12239" s="774" t="s">
        <v>7728</v>
      </c>
      <c r="D12239" s="774" t="s">
        <v>7737</v>
      </c>
      <c r="E12239" s="717">
        <v>3.56</v>
      </c>
    </row>
    <row r="12240" spans="1:5">
      <c r="A12240" s="774">
        <v>38953</v>
      </c>
      <c r="B12240" s="774" t="s">
        <v>11973</v>
      </c>
      <c r="C12240" s="774" t="s">
        <v>7728</v>
      </c>
      <c r="D12240" s="774" t="s">
        <v>7737</v>
      </c>
      <c r="E12240" s="717">
        <v>5.61</v>
      </c>
    </row>
    <row r="12241" spans="1:5">
      <c r="A12241" s="774">
        <v>38835</v>
      </c>
      <c r="B12241" s="774" t="s">
        <v>11974</v>
      </c>
      <c r="C12241" s="774" t="s">
        <v>7728</v>
      </c>
      <c r="D12241" s="774" t="s">
        <v>7737</v>
      </c>
      <c r="E12241" s="717">
        <v>5.04</v>
      </c>
    </row>
    <row r="12242" spans="1:5">
      <c r="A12242" s="774">
        <v>38837</v>
      </c>
      <c r="B12242" s="774" t="s">
        <v>11975</v>
      </c>
      <c r="C12242" s="774" t="s">
        <v>7728</v>
      </c>
      <c r="D12242" s="774" t="s">
        <v>7737</v>
      </c>
      <c r="E12242" s="717">
        <v>13.12</v>
      </c>
    </row>
    <row r="12243" spans="1:5">
      <c r="A12243" s="774">
        <v>38836</v>
      </c>
      <c r="B12243" s="774" t="s">
        <v>11976</v>
      </c>
      <c r="C12243" s="774" t="s">
        <v>7728</v>
      </c>
      <c r="D12243" s="774" t="s">
        <v>7737</v>
      </c>
      <c r="E12243" s="717">
        <v>7.26</v>
      </c>
    </row>
    <row r="12244" spans="1:5">
      <c r="A12244" s="774">
        <v>2666</v>
      </c>
      <c r="B12244" s="774" t="s">
        <v>11977</v>
      </c>
      <c r="C12244" s="774" t="s">
        <v>7728</v>
      </c>
      <c r="D12244" s="774" t="s">
        <v>7737</v>
      </c>
      <c r="E12244" s="717">
        <v>4.9000000000000004</v>
      </c>
    </row>
    <row r="12245" spans="1:5">
      <c r="A12245" s="774">
        <v>2668</v>
      </c>
      <c r="B12245" s="774" t="s">
        <v>11978</v>
      </c>
      <c r="C12245" s="774" t="s">
        <v>7728</v>
      </c>
      <c r="D12245" s="774" t="s">
        <v>7737</v>
      </c>
      <c r="E12245" s="717">
        <v>5.6</v>
      </c>
    </row>
    <row r="12246" spans="1:5">
      <c r="A12246" s="774">
        <v>2664</v>
      </c>
      <c r="B12246" s="774" t="s">
        <v>11979</v>
      </c>
      <c r="C12246" s="774" t="s">
        <v>7728</v>
      </c>
      <c r="D12246" s="774" t="s">
        <v>7737</v>
      </c>
      <c r="E12246" s="717">
        <v>8.26</v>
      </c>
    </row>
    <row r="12247" spans="1:5">
      <c r="A12247" s="774">
        <v>2662</v>
      </c>
      <c r="B12247" s="774" t="s">
        <v>11980</v>
      </c>
      <c r="C12247" s="774" t="s">
        <v>7728</v>
      </c>
      <c r="D12247" s="774" t="s">
        <v>7737</v>
      </c>
      <c r="E12247" s="717">
        <v>10.130000000000001</v>
      </c>
    </row>
    <row r="12248" spans="1:5">
      <c r="A12248" s="774">
        <v>20964</v>
      </c>
      <c r="B12248" s="774" t="s">
        <v>11981</v>
      </c>
      <c r="C12248" s="774" t="s">
        <v>7728</v>
      </c>
      <c r="D12248" s="774" t="s">
        <v>7723</v>
      </c>
      <c r="E12248" s="717">
        <v>39.89</v>
      </c>
    </row>
    <row r="12249" spans="1:5">
      <c r="A12249" s="774">
        <v>10905</v>
      </c>
      <c r="B12249" s="774" t="s">
        <v>11982</v>
      </c>
      <c r="C12249" s="774" t="s">
        <v>7728</v>
      </c>
      <c r="D12249" s="774" t="s">
        <v>7723</v>
      </c>
      <c r="E12249" s="717">
        <v>53.52</v>
      </c>
    </row>
    <row r="12250" spans="1:5">
      <c r="A12250" s="774">
        <v>42703</v>
      </c>
      <c r="B12250" s="774" t="s">
        <v>11983</v>
      </c>
      <c r="C12250" s="774" t="s">
        <v>7728</v>
      </c>
      <c r="D12250" s="774" t="s">
        <v>7737</v>
      </c>
      <c r="E12250" s="717">
        <v>78.989999999999995</v>
      </c>
    </row>
    <row r="12251" spans="1:5">
      <c r="A12251" s="774">
        <v>42704</v>
      </c>
      <c r="B12251" s="774" t="s">
        <v>11984</v>
      </c>
      <c r="C12251" s="774" t="s">
        <v>7728</v>
      </c>
      <c r="D12251" s="774" t="s">
        <v>7737</v>
      </c>
      <c r="E12251" s="717">
        <v>121.26</v>
      </c>
    </row>
    <row r="12252" spans="1:5">
      <c r="A12252" s="774">
        <v>42705</v>
      </c>
      <c r="B12252" s="774" t="s">
        <v>11985</v>
      </c>
      <c r="C12252" s="774" t="s">
        <v>7728</v>
      </c>
      <c r="D12252" s="774" t="s">
        <v>7737</v>
      </c>
      <c r="E12252" s="717">
        <v>154.71</v>
      </c>
    </row>
    <row r="12253" spans="1:5">
      <c r="A12253" s="774">
        <v>42706</v>
      </c>
      <c r="B12253" s="774" t="s">
        <v>11986</v>
      </c>
      <c r="C12253" s="774" t="s">
        <v>7728</v>
      </c>
      <c r="D12253" s="774" t="s">
        <v>7737</v>
      </c>
      <c r="E12253" s="717">
        <v>191.6</v>
      </c>
    </row>
    <row r="12254" spans="1:5">
      <c r="A12254" s="774">
        <v>11289</v>
      </c>
      <c r="B12254" s="774" t="s">
        <v>11987</v>
      </c>
      <c r="C12254" s="774" t="s">
        <v>7728</v>
      </c>
      <c r="D12254" s="774" t="s">
        <v>7737</v>
      </c>
      <c r="E12254" s="717">
        <v>83.34</v>
      </c>
    </row>
    <row r="12255" spans="1:5">
      <c r="A12255" s="774">
        <v>11241</v>
      </c>
      <c r="B12255" s="774" t="s">
        <v>11988</v>
      </c>
      <c r="C12255" s="774" t="s">
        <v>7728</v>
      </c>
      <c r="D12255" s="774" t="s">
        <v>7737</v>
      </c>
      <c r="E12255" s="717">
        <v>208.37</v>
      </c>
    </row>
    <row r="12256" spans="1:5">
      <c r="A12256" s="774">
        <v>11301</v>
      </c>
      <c r="B12256" s="774" t="s">
        <v>11989</v>
      </c>
      <c r="C12256" s="774" t="s">
        <v>7728</v>
      </c>
      <c r="D12256" s="774" t="s">
        <v>7737</v>
      </c>
      <c r="E12256" s="717">
        <v>528.37</v>
      </c>
    </row>
    <row r="12257" spans="1:5">
      <c r="A12257" s="774">
        <v>21090</v>
      </c>
      <c r="B12257" s="774" t="s">
        <v>11990</v>
      </c>
      <c r="C12257" s="774" t="s">
        <v>7728</v>
      </c>
      <c r="D12257" s="774" t="s">
        <v>7737</v>
      </c>
      <c r="E12257" s="717">
        <v>647.44000000000005</v>
      </c>
    </row>
    <row r="12258" spans="1:5">
      <c r="A12258" s="774">
        <v>14112</v>
      </c>
      <c r="B12258" s="774" t="s">
        <v>11991</v>
      </c>
      <c r="C12258" s="774" t="s">
        <v>7728</v>
      </c>
      <c r="D12258" s="774" t="s">
        <v>7737</v>
      </c>
      <c r="E12258" s="717">
        <v>270.13</v>
      </c>
    </row>
    <row r="12259" spans="1:5">
      <c r="A12259" s="774">
        <v>11315</v>
      </c>
      <c r="B12259" s="774" t="s">
        <v>11992</v>
      </c>
      <c r="C12259" s="774" t="s">
        <v>7728</v>
      </c>
      <c r="D12259" s="774" t="s">
        <v>7737</v>
      </c>
      <c r="E12259" s="717">
        <v>126.51</v>
      </c>
    </row>
    <row r="12260" spans="1:5">
      <c r="A12260" s="774">
        <v>11292</v>
      </c>
      <c r="B12260" s="774" t="s">
        <v>11993</v>
      </c>
      <c r="C12260" s="774" t="s">
        <v>7728</v>
      </c>
      <c r="D12260" s="774" t="s">
        <v>7737</v>
      </c>
      <c r="E12260" s="717">
        <v>296.18</v>
      </c>
    </row>
    <row r="12261" spans="1:5">
      <c r="A12261" s="774">
        <v>21071</v>
      </c>
      <c r="B12261" s="774" t="s">
        <v>11994</v>
      </c>
      <c r="C12261" s="774" t="s">
        <v>7728</v>
      </c>
      <c r="D12261" s="774" t="s">
        <v>7737</v>
      </c>
      <c r="E12261" s="717">
        <v>193.48</v>
      </c>
    </row>
    <row r="12262" spans="1:5">
      <c r="A12262" s="774">
        <v>11293</v>
      </c>
      <c r="B12262" s="774" t="s">
        <v>11995</v>
      </c>
      <c r="C12262" s="774" t="s">
        <v>7728</v>
      </c>
      <c r="D12262" s="774" t="s">
        <v>7737</v>
      </c>
      <c r="E12262" s="717">
        <v>327.44</v>
      </c>
    </row>
    <row r="12263" spans="1:5">
      <c r="A12263" s="774">
        <v>11316</v>
      </c>
      <c r="B12263" s="774" t="s">
        <v>11996</v>
      </c>
      <c r="C12263" s="774" t="s">
        <v>7728</v>
      </c>
      <c r="D12263" s="774" t="s">
        <v>7737</v>
      </c>
      <c r="E12263" s="717">
        <v>416.74</v>
      </c>
    </row>
    <row r="12264" spans="1:5">
      <c r="A12264" s="774">
        <v>6243</v>
      </c>
      <c r="B12264" s="774" t="s">
        <v>11997</v>
      </c>
      <c r="C12264" s="774" t="s">
        <v>7728</v>
      </c>
      <c r="D12264" s="774" t="s">
        <v>7737</v>
      </c>
      <c r="E12264" s="717">
        <v>480</v>
      </c>
    </row>
    <row r="12265" spans="1:5">
      <c r="A12265" s="774">
        <v>21079</v>
      </c>
      <c r="B12265" s="774" t="s">
        <v>11998</v>
      </c>
      <c r="C12265" s="774" t="s">
        <v>7728</v>
      </c>
      <c r="D12265" s="774" t="s">
        <v>7737</v>
      </c>
      <c r="E12265" s="717">
        <v>572.27</v>
      </c>
    </row>
    <row r="12266" spans="1:5">
      <c r="A12266" s="774">
        <v>6240</v>
      </c>
      <c r="B12266" s="774" t="s">
        <v>11999</v>
      </c>
      <c r="C12266" s="774" t="s">
        <v>7728</v>
      </c>
      <c r="D12266" s="774" t="s">
        <v>7737</v>
      </c>
      <c r="E12266" s="717">
        <v>635.53</v>
      </c>
    </row>
    <row r="12267" spans="1:5">
      <c r="A12267" s="774">
        <v>11296</v>
      </c>
      <c r="B12267" s="774" t="s">
        <v>12000</v>
      </c>
      <c r="C12267" s="774" t="s">
        <v>7728</v>
      </c>
      <c r="D12267" s="774" t="s">
        <v>7737</v>
      </c>
      <c r="E12267" s="718">
        <v>2024.93</v>
      </c>
    </row>
    <row r="12268" spans="1:5">
      <c r="A12268" s="774">
        <v>11299</v>
      </c>
      <c r="B12268" s="774" t="s">
        <v>12001</v>
      </c>
      <c r="C12268" s="774" t="s">
        <v>7728</v>
      </c>
      <c r="D12268" s="774" t="s">
        <v>7737</v>
      </c>
      <c r="E12268" s="717">
        <v>685.39</v>
      </c>
    </row>
    <row r="12269" spans="1:5">
      <c r="A12269" s="774">
        <v>11066</v>
      </c>
      <c r="B12269" s="774" t="s">
        <v>12002</v>
      </c>
      <c r="C12269" s="774" t="s">
        <v>7728</v>
      </c>
      <c r="D12269" s="774" t="s">
        <v>7723</v>
      </c>
      <c r="E12269" s="717">
        <v>13.24</v>
      </c>
    </row>
    <row r="12270" spans="1:5">
      <c r="A12270" s="774">
        <v>11065</v>
      </c>
      <c r="B12270" s="774" t="s">
        <v>12003</v>
      </c>
      <c r="C12270" s="774" t="s">
        <v>7728</v>
      </c>
      <c r="D12270" s="774" t="s">
        <v>7723</v>
      </c>
      <c r="E12270" s="717">
        <v>15.17</v>
      </c>
    </row>
    <row r="12271" spans="1:5">
      <c r="A12271" s="774">
        <v>11688</v>
      </c>
      <c r="B12271" s="774" t="s">
        <v>12004</v>
      </c>
      <c r="C12271" s="774" t="s">
        <v>7728</v>
      </c>
      <c r="D12271" s="774" t="s">
        <v>7723</v>
      </c>
      <c r="E12271" s="717">
        <v>359.17</v>
      </c>
    </row>
    <row r="12272" spans="1:5">
      <c r="A12272" s="774">
        <v>37736</v>
      </c>
      <c r="B12272" s="774" t="s">
        <v>12005</v>
      </c>
      <c r="C12272" s="774" t="s">
        <v>7728</v>
      </c>
      <c r="D12272" s="774" t="s">
        <v>7737</v>
      </c>
      <c r="E12272" s="718">
        <v>60150</v>
      </c>
    </row>
    <row r="12273" spans="1:5">
      <c r="A12273" s="774">
        <v>37739</v>
      </c>
      <c r="B12273" s="774" t="s">
        <v>12006</v>
      </c>
      <c r="C12273" s="774" t="s">
        <v>7728</v>
      </c>
      <c r="D12273" s="774" t="s">
        <v>7737</v>
      </c>
      <c r="E12273" s="718">
        <v>74030.759999999995</v>
      </c>
    </row>
    <row r="12274" spans="1:5">
      <c r="A12274" s="774">
        <v>37740</v>
      </c>
      <c r="B12274" s="774" t="s">
        <v>12007</v>
      </c>
      <c r="C12274" s="774" t="s">
        <v>7728</v>
      </c>
      <c r="D12274" s="774" t="s">
        <v>7737</v>
      </c>
      <c r="E12274" s="718">
        <v>42245.81</v>
      </c>
    </row>
    <row r="12275" spans="1:5">
      <c r="A12275" s="774">
        <v>37738</v>
      </c>
      <c r="B12275" s="774" t="s">
        <v>12008</v>
      </c>
      <c r="C12275" s="774" t="s">
        <v>7728</v>
      </c>
      <c r="D12275" s="774" t="s">
        <v>7737</v>
      </c>
      <c r="E12275" s="718">
        <v>50192.05</v>
      </c>
    </row>
    <row r="12276" spans="1:5">
      <c r="A12276" s="774">
        <v>37737</v>
      </c>
      <c r="B12276" s="774" t="s">
        <v>12009</v>
      </c>
      <c r="C12276" s="774" t="s">
        <v>7728</v>
      </c>
      <c r="D12276" s="774" t="s">
        <v>7737</v>
      </c>
      <c r="E12276" s="718">
        <v>39932.35</v>
      </c>
    </row>
    <row r="12277" spans="1:5">
      <c r="A12277" s="774">
        <v>25014</v>
      </c>
      <c r="B12277" s="774" t="s">
        <v>12010</v>
      </c>
      <c r="C12277" s="774" t="s">
        <v>7728</v>
      </c>
      <c r="D12277" s="774" t="s">
        <v>7737</v>
      </c>
      <c r="E12277" s="718">
        <v>83636.66</v>
      </c>
    </row>
    <row r="12278" spans="1:5">
      <c r="A12278" s="774">
        <v>25013</v>
      </c>
      <c r="B12278" s="774" t="s">
        <v>12011</v>
      </c>
      <c r="C12278" s="774" t="s">
        <v>7728</v>
      </c>
      <c r="D12278" s="774" t="s">
        <v>7737</v>
      </c>
      <c r="E12278" s="718">
        <v>87660.07</v>
      </c>
    </row>
    <row r="12279" spans="1:5">
      <c r="A12279" s="774">
        <v>14405</v>
      </c>
      <c r="B12279" s="774" t="s">
        <v>12012</v>
      </c>
      <c r="C12279" s="774" t="s">
        <v>7728</v>
      </c>
      <c r="D12279" s="774" t="s">
        <v>7737</v>
      </c>
      <c r="E12279" s="718">
        <v>102898.74</v>
      </c>
    </row>
    <row r="12280" spans="1:5">
      <c r="A12280" s="774">
        <v>36790</v>
      </c>
      <c r="B12280" s="774" t="s">
        <v>12013</v>
      </c>
      <c r="C12280" s="774" t="s">
        <v>7728</v>
      </c>
      <c r="D12280" s="774" t="s">
        <v>7723</v>
      </c>
      <c r="E12280" s="717">
        <v>216.66</v>
      </c>
    </row>
    <row r="12281" spans="1:5">
      <c r="A12281" s="774">
        <v>20271</v>
      </c>
      <c r="B12281" s="774" t="s">
        <v>12014</v>
      </c>
      <c r="C12281" s="774" t="s">
        <v>7728</v>
      </c>
      <c r="D12281" s="774" t="s">
        <v>7723</v>
      </c>
      <c r="E12281" s="717">
        <v>545.20000000000005</v>
      </c>
    </row>
    <row r="12282" spans="1:5">
      <c r="A12282" s="774">
        <v>10423</v>
      </c>
      <c r="B12282" s="774" t="s">
        <v>12015</v>
      </c>
      <c r="C12282" s="774" t="s">
        <v>7728</v>
      </c>
      <c r="D12282" s="774" t="s">
        <v>7723</v>
      </c>
      <c r="E12282" s="717">
        <v>338.15</v>
      </c>
    </row>
    <row r="12283" spans="1:5">
      <c r="A12283" s="774">
        <v>37589</v>
      </c>
      <c r="B12283" s="774" t="s">
        <v>12016</v>
      </c>
      <c r="C12283" s="774" t="s">
        <v>7728</v>
      </c>
      <c r="D12283" s="774" t="s">
        <v>7723</v>
      </c>
      <c r="E12283" s="717">
        <v>265.45999999999998</v>
      </c>
    </row>
    <row r="12284" spans="1:5">
      <c r="A12284" s="774">
        <v>11690</v>
      </c>
      <c r="B12284" s="774" t="s">
        <v>12017</v>
      </c>
      <c r="C12284" s="774" t="s">
        <v>7728</v>
      </c>
      <c r="D12284" s="774" t="s">
        <v>7723</v>
      </c>
      <c r="E12284" s="717">
        <v>141.02000000000001</v>
      </c>
    </row>
    <row r="12285" spans="1:5">
      <c r="A12285" s="774">
        <v>20234</v>
      </c>
      <c r="B12285" s="774" t="s">
        <v>12018</v>
      </c>
      <c r="C12285" s="774" t="s">
        <v>7728</v>
      </c>
      <c r="D12285" s="774" t="s">
        <v>7723</v>
      </c>
      <c r="E12285" s="717">
        <v>178.46</v>
      </c>
    </row>
    <row r="12286" spans="1:5">
      <c r="A12286" s="774">
        <v>4763</v>
      </c>
      <c r="B12286" s="774" t="s">
        <v>12019</v>
      </c>
      <c r="C12286" s="774" t="s">
        <v>615</v>
      </c>
      <c r="D12286" s="774" t="s">
        <v>7723</v>
      </c>
      <c r="E12286" s="717">
        <v>17.82</v>
      </c>
    </row>
    <row r="12287" spans="1:5">
      <c r="A12287" s="774">
        <v>41070</v>
      </c>
      <c r="B12287" s="774" t="s">
        <v>12020</v>
      </c>
      <c r="C12287" s="774" t="s">
        <v>7941</v>
      </c>
      <c r="D12287" s="774" t="s">
        <v>7723</v>
      </c>
      <c r="E12287" s="718">
        <v>3176.97</v>
      </c>
    </row>
    <row r="12288" spans="1:5">
      <c r="A12288" s="774">
        <v>14583</v>
      </c>
      <c r="B12288" s="774" t="s">
        <v>12021</v>
      </c>
      <c r="C12288" s="774" t="s">
        <v>7938</v>
      </c>
      <c r="D12288" s="774" t="s">
        <v>7723</v>
      </c>
      <c r="E12288" s="717">
        <v>12.86</v>
      </c>
    </row>
    <row r="12289" spans="1:5">
      <c r="A12289" s="774">
        <v>11457</v>
      </c>
      <c r="B12289" s="774" t="s">
        <v>12022</v>
      </c>
      <c r="C12289" s="774" t="s">
        <v>7728</v>
      </c>
      <c r="D12289" s="774" t="s">
        <v>7723</v>
      </c>
      <c r="E12289" s="717">
        <v>35.49</v>
      </c>
    </row>
    <row r="12290" spans="1:5">
      <c r="A12290" s="774">
        <v>21121</v>
      </c>
      <c r="B12290" s="774" t="s">
        <v>12023</v>
      </c>
      <c r="C12290" s="774" t="s">
        <v>7728</v>
      </c>
      <c r="D12290" s="774" t="s">
        <v>7723</v>
      </c>
      <c r="E12290" s="717">
        <v>3.14</v>
      </c>
    </row>
    <row r="12291" spans="1:5">
      <c r="A12291" s="774">
        <v>38010</v>
      </c>
      <c r="B12291" s="774" t="s">
        <v>12024</v>
      </c>
      <c r="C12291" s="774" t="s">
        <v>7728</v>
      </c>
      <c r="D12291" s="774" t="s">
        <v>7723</v>
      </c>
      <c r="E12291" s="717">
        <v>5.14</v>
      </c>
    </row>
    <row r="12292" spans="1:5">
      <c r="A12292" s="774">
        <v>38011</v>
      </c>
      <c r="B12292" s="774" t="s">
        <v>12025</v>
      </c>
      <c r="C12292" s="774" t="s">
        <v>7728</v>
      </c>
      <c r="D12292" s="774" t="s">
        <v>7723</v>
      </c>
      <c r="E12292" s="717">
        <v>9.48</v>
      </c>
    </row>
    <row r="12293" spans="1:5">
      <c r="A12293" s="774">
        <v>38012</v>
      </c>
      <c r="B12293" s="774" t="s">
        <v>12026</v>
      </c>
      <c r="C12293" s="774" t="s">
        <v>7728</v>
      </c>
      <c r="D12293" s="774" t="s">
        <v>7723</v>
      </c>
      <c r="E12293" s="717">
        <v>32.39</v>
      </c>
    </row>
    <row r="12294" spans="1:5">
      <c r="A12294" s="774">
        <v>38013</v>
      </c>
      <c r="B12294" s="774" t="s">
        <v>12027</v>
      </c>
      <c r="C12294" s="774" t="s">
        <v>7728</v>
      </c>
      <c r="D12294" s="774" t="s">
        <v>7723</v>
      </c>
      <c r="E12294" s="717">
        <v>42.04</v>
      </c>
    </row>
    <row r="12295" spans="1:5">
      <c r="A12295" s="774">
        <v>38014</v>
      </c>
      <c r="B12295" s="774" t="s">
        <v>12028</v>
      </c>
      <c r="C12295" s="774" t="s">
        <v>7728</v>
      </c>
      <c r="D12295" s="774" t="s">
        <v>7723</v>
      </c>
      <c r="E12295" s="717">
        <v>68.42</v>
      </c>
    </row>
    <row r="12296" spans="1:5">
      <c r="A12296" s="774">
        <v>38015</v>
      </c>
      <c r="B12296" s="774" t="s">
        <v>12029</v>
      </c>
      <c r="C12296" s="774" t="s">
        <v>7728</v>
      </c>
      <c r="D12296" s="774" t="s">
        <v>7723</v>
      </c>
      <c r="E12296" s="717">
        <v>165.22</v>
      </c>
    </row>
    <row r="12297" spans="1:5">
      <c r="A12297" s="774">
        <v>38016</v>
      </c>
      <c r="B12297" s="774" t="s">
        <v>12030</v>
      </c>
      <c r="C12297" s="774" t="s">
        <v>7728</v>
      </c>
      <c r="D12297" s="774" t="s">
        <v>7723</v>
      </c>
      <c r="E12297" s="717">
        <v>201.03</v>
      </c>
    </row>
    <row r="12298" spans="1:5">
      <c r="A12298" s="774">
        <v>12741</v>
      </c>
      <c r="B12298" s="774" t="s">
        <v>12031</v>
      </c>
      <c r="C12298" s="774" t="s">
        <v>7728</v>
      </c>
      <c r="D12298" s="774" t="s">
        <v>7737</v>
      </c>
      <c r="E12298" s="717">
        <v>978.79</v>
      </c>
    </row>
    <row r="12299" spans="1:5">
      <c r="A12299" s="774">
        <v>12733</v>
      </c>
      <c r="B12299" s="774" t="s">
        <v>12032</v>
      </c>
      <c r="C12299" s="774" t="s">
        <v>7728</v>
      </c>
      <c r="D12299" s="774" t="s">
        <v>7737</v>
      </c>
      <c r="E12299" s="717">
        <v>4.92</v>
      </c>
    </row>
    <row r="12300" spans="1:5">
      <c r="A12300" s="774">
        <v>12734</v>
      </c>
      <c r="B12300" s="774" t="s">
        <v>12033</v>
      </c>
      <c r="C12300" s="774" t="s">
        <v>7728</v>
      </c>
      <c r="D12300" s="774" t="s">
        <v>7737</v>
      </c>
      <c r="E12300" s="717">
        <v>10.49</v>
      </c>
    </row>
    <row r="12301" spans="1:5">
      <c r="A12301" s="774">
        <v>12735</v>
      </c>
      <c r="B12301" s="774" t="s">
        <v>12034</v>
      </c>
      <c r="C12301" s="774" t="s">
        <v>7728</v>
      </c>
      <c r="D12301" s="774" t="s">
        <v>7737</v>
      </c>
      <c r="E12301" s="717">
        <v>17.27</v>
      </c>
    </row>
    <row r="12302" spans="1:5">
      <c r="A12302" s="774">
        <v>12736</v>
      </c>
      <c r="B12302" s="774" t="s">
        <v>12035</v>
      </c>
      <c r="C12302" s="774" t="s">
        <v>7728</v>
      </c>
      <c r="D12302" s="774" t="s">
        <v>7737</v>
      </c>
      <c r="E12302" s="717">
        <v>39.47</v>
      </c>
    </row>
    <row r="12303" spans="1:5">
      <c r="A12303" s="774">
        <v>12737</v>
      </c>
      <c r="B12303" s="774" t="s">
        <v>12036</v>
      </c>
      <c r="C12303" s="774" t="s">
        <v>7728</v>
      </c>
      <c r="D12303" s="774" t="s">
        <v>7737</v>
      </c>
      <c r="E12303" s="717">
        <v>50.85</v>
      </c>
    </row>
    <row r="12304" spans="1:5">
      <c r="A12304" s="774">
        <v>12738</v>
      </c>
      <c r="B12304" s="774" t="s">
        <v>12037</v>
      </c>
      <c r="C12304" s="774" t="s">
        <v>7728</v>
      </c>
      <c r="D12304" s="774" t="s">
        <v>7737</v>
      </c>
      <c r="E12304" s="717">
        <v>100.51</v>
      </c>
    </row>
    <row r="12305" spans="1:5">
      <c r="A12305" s="774">
        <v>12739</v>
      </c>
      <c r="B12305" s="774" t="s">
        <v>12038</v>
      </c>
      <c r="C12305" s="774" t="s">
        <v>7728</v>
      </c>
      <c r="D12305" s="774" t="s">
        <v>7737</v>
      </c>
      <c r="E12305" s="717">
        <v>286.13</v>
      </c>
    </row>
    <row r="12306" spans="1:5">
      <c r="A12306" s="774">
        <v>12740</v>
      </c>
      <c r="B12306" s="774" t="s">
        <v>12039</v>
      </c>
      <c r="C12306" s="774" t="s">
        <v>7728</v>
      </c>
      <c r="D12306" s="774" t="s">
        <v>7737</v>
      </c>
      <c r="E12306" s="717">
        <v>447.66</v>
      </c>
    </row>
    <row r="12307" spans="1:5">
      <c r="A12307" s="774">
        <v>6297</v>
      </c>
      <c r="B12307" s="774" t="s">
        <v>12040</v>
      </c>
      <c r="C12307" s="774" t="s">
        <v>7728</v>
      </c>
      <c r="D12307" s="774" t="s">
        <v>7723</v>
      </c>
      <c r="E12307" s="717">
        <v>23.44</v>
      </c>
    </row>
    <row r="12308" spans="1:5">
      <c r="A12308" s="774">
        <v>6296</v>
      </c>
      <c r="B12308" s="774" t="s">
        <v>12041</v>
      </c>
      <c r="C12308" s="774" t="s">
        <v>7728</v>
      </c>
      <c r="D12308" s="774" t="s">
        <v>7723</v>
      </c>
      <c r="E12308" s="717">
        <v>18.5</v>
      </c>
    </row>
    <row r="12309" spans="1:5">
      <c r="A12309" s="774">
        <v>6294</v>
      </c>
      <c r="B12309" s="774" t="s">
        <v>12042</v>
      </c>
      <c r="C12309" s="774" t="s">
        <v>7728</v>
      </c>
      <c r="D12309" s="774" t="s">
        <v>7723</v>
      </c>
      <c r="E12309" s="717">
        <v>5.27</v>
      </c>
    </row>
    <row r="12310" spans="1:5">
      <c r="A12310" s="774">
        <v>6323</v>
      </c>
      <c r="B12310" s="774" t="s">
        <v>12043</v>
      </c>
      <c r="C12310" s="774" t="s">
        <v>7728</v>
      </c>
      <c r="D12310" s="774" t="s">
        <v>7723</v>
      </c>
      <c r="E12310" s="717">
        <v>12.09</v>
      </c>
    </row>
    <row r="12311" spans="1:5">
      <c r="A12311" s="774">
        <v>6299</v>
      </c>
      <c r="B12311" s="774" t="s">
        <v>12044</v>
      </c>
      <c r="C12311" s="774" t="s">
        <v>7728</v>
      </c>
      <c r="D12311" s="774" t="s">
        <v>7723</v>
      </c>
      <c r="E12311" s="717">
        <v>70.489999999999995</v>
      </c>
    </row>
    <row r="12312" spans="1:5">
      <c r="A12312" s="774">
        <v>6298</v>
      </c>
      <c r="B12312" s="774" t="s">
        <v>12045</v>
      </c>
      <c r="C12312" s="774" t="s">
        <v>7728</v>
      </c>
      <c r="D12312" s="774" t="s">
        <v>7723</v>
      </c>
      <c r="E12312" s="717">
        <v>37.119999999999997</v>
      </c>
    </row>
    <row r="12313" spans="1:5">
      <c r="A12313" s="774">
        <v>6295</v>
      </c>
      <c r="B12313" s="774" t="s">
        <v>12046</v>
      </c>
      <c r="C12313" s="774" t="s">
        <v>7728</v>
      </c>
      <c r="D12313" s="774" t="s">
        <v>7723</v>
      </c>
      <c r="E12313" s="717">
        <v>7.51</v>
      </c>
    </row>
    <row r="12314" spans="1:5">
      <c r="A12314" s="774">
        <v>6322</v>
      </c>
      <c r="B12314" s="774" t="s">
        <v>12047</v>
      </c>
      <c r="C12314" s="774" t="s">
        <v>7728</v>
      </c>
      <c r="D12314" s="774" t="s">
        <v>7723</v>
      </c>
      <c r="E12314" s="717">
        <v>94.42</v>
      </c>
    </row>
    <row r="12315" spans="1:5">
      <c r="A12315" s="774">
        <v>6300</v>
      </c>
      <c r="B12315" s="774" t="s">
        <v>12048</v>
      </c>
      <c r="C12315" s="774" t="s">
        <v>7728</v>
      </c>
      <c r="D12315" s="774" t="s">
        <v>7723</v>
      </c>
      <c r="E12315" s="717">
        <v>174.08</v>
      </c>
    </row>
    <row r="12316" spans="1:5">
      <c r="A12316" s="774">
        <v>6321</v>
      </c>
      <c r="B12316" s="774" t="s">
        <v>12049</v>
      </c>
      <c r="C12316" s="774" t="s">
        <v>7728</v>
      </c>
      <c r="D12316" s="774" t="s">
        <v>7723</v>
      </c>
      <c r="E12316" s="717">
        <v>248.66</v>
      </c>
    </row>
    <row r="12317" spans="1:5">
      <c r="A12317" s="774">
        <v>6301</v>
      </c>
      <c r="B12317" s="774" t="s">
        <v>12050</v>
      </c>
      <c r="C12317" s="774" t="s">
        <v>7728</v>
      </c>
      <c r="D12317" s="774" t="s">
        <v>7723</v>
      </c>
      <c r="E12317" s="717">
        <v>582.83000000000004</v>
      </c>
    </row>
    <row r="12318" spans="1:5">
      <c r="A12318" s="774">
        <v>7105</v>
      </c>
      <c r="B12318" s="774" t="s">
        <v>12051</v>
      </c>
      <c r="C12318" s="774" t="s">
        <v>7728</v>
      </c>
      <c r="D12318" s="774" t="s">
        <v>7723</v>
      </c>
      <c r="E12318" s="717">
        <v>38.17</v>
      </c>
    </row>
    <row r="12319" spans="1:5">
      <c r="A12319" s="774">
        <v>20183</v>
      </c>
      <c r="B12319" s="774" t="s">
        <v>12052</v>
      </c>
      <c r="C12319" s="774" t="s">
        <v>7728</v>
      </c>
      <c r="D12319" s="774" t="s">
        <v>7723</v>
      </c>
      <c r="E12319" s="717">
        <v>50.25</v>
      </c>
    </row>
    <row r="12320" spans="1:5">
      <c r="A12320" s="774">
        <v>38448</v>
      </c>
      <c r="B12320" s="774" t="s">
        <v>12053</v>
      </c>
      <c r="C12320" s="774" t="s">
        <v>7728</v>
      </c>
      <c r="D12320" s="774" t="s">
        <v>7723</v>
      </c>
      <c r="E12320" s="717">
        <v>236.13</v>
      </c>
    </row>
    <row r="12321" spans="1:5">
      <c r="A12321" s="774">
        <v>20182</v>
      </c>
      <c r="B12321" s="774" t="s">
        <v>12054</v>
      </c>
      <c r="C12321" s="774" t="s">
        <v>7728</v>
      </c>
      <c r="D12321" s="774" t="s">
        <v>7723</v>
      </c>
      <c r="E12321" s="717">
        <v>28.68</v>
      </c>
    </row>
    <row r="12322" spans="1:5">
      <c r="A12322" s="774">
        <v>7119</v>
      </c>
      <c r="B12322" s="774" t="s">
        <v>12055</v>
      </c>
      <c r="C12322" s="774" t="s">
        <v>7728</v>
      </c>
      <c r="D12322" s="774" t="s">
        <v>7723</v>
      </c>
      <c r="E12322" s="717">
        <v>10.130000000000001</v>
      </c>
    </row>
    <row r="12323" spans="1:5">
      <c r="A12323" s="774">
        <v>7120</v>
      </c>
      <c r="B12323" s="774" t="s">
        <v>12056</v>
      </c>
      <c r="C12323" s="774" t="s">
        <v>7728</v>
      </c>
      <c r="D12323" s="774" t="s">
        <v>7723</v>
      </c>
      <c r="E12323" s="717">
        <v>6.95</v>
      </c>
    </row>
    <row r="12324" spans="1:5">
      <c r="A12324" s="774">
        <v>6319</v>
      </c>
      <c r="B12324" s="774" t="s">
        <v>12057</v>
      </c>
      <c r="C12324" s="774" t="s">
        <v>7728</v>
      </c>
      <c r="D12324" s="774" t="s">
        <v>7723</v>
      </c>
      <c r="E12324" s="717">
        <v>27.53</v>
      </c>
    </row>
    <row r="12325" spans="1:5">
      <c r="A12325" s="774">
        <v>6304</v>
      </c>
      <c r="B12325" s="774" t="s">
        <v>12058</v>
      </c>
      <c r="C12325" s="774" t="s">
        <v>7728</v>
      </c>
      <c r="D12325" s="774" t="s">
        <v>7723</v>
      </c>
      <c r="E12325" s="717">
        <v>27.53</v>
      </c>
    </row>
    <row r="12326" spans="1:5">
      <c r="A12326" s="774">
        <v>21116</v>
      </c>
      <c r="B12326" s="774" t="s">
        <v>12059</v>
      </c>
      <c r="C12326" s="774" t="s">
        <v>7728</v>
      </c>
      <c r="D12326" s="774" t="s">
        <v>7723</v>
      </c>
      <c r="E12326" s="717">
        <v>20.85</v>
      </c>
    </row>
    <row r="12327" spans="1:5">
      <c r="A12327" s="774">
        <v>6320</v>
      </c>
      <c r="B12327" s="774" t="s">
        <v>12060</v>
      </c>
      <c r="C12327" s="774" t="s">
        <v>7728</v>
      </c>
      <c r="D12327" s="774" t="s">
        <v>7723</v>
      </c>
      <c r="E12327" s="717">
        <v>14.18</v>
      </c>
    </row>
    <row r="12328" spans="1:5">
      <c r="A12328" s="774">
        <v>6303</v>
      </c>
      <c r="B12328" s="774" t="s">
        <v>12061</v>
      </c>
      <c r="C12328" s="774" t="s">
        <v>7728</v>
      </c>
      <c r="D12328" s="774" t="s">
        <v>7723</v>
      </c>
      <c r="E12328" s="717">
        <v>14.18</v>
      </c>
    </row>
    <row r="12329" spans="1:5">
      <c r="A12329" s="774">
        <v>6308</v>
      </c>
      <c r="B12329" s="774" t="s">
        <v>12062</v>
      </c>
      <c r="C12329" s="774" t="s">
        <v>7728</v>
      </c>
      <c r="D12329" s="774" t="s">
        <v>7723</v>
      </c>
      <c r="E12329" s="717">
        <v>76.2</v>
      </c>
    </row>
    <row r="12330" spans="1:5">
      <c r="A12330" s="774">
        <v>6317</v>
      </c>
      <c r="B12330" s="774" t="s">
        <v>12063</v>
      </c>
      <c r="C12330" s="774" t="s">
        <v>7728</v>
      </c>
      <c r="D12330" s="774" t="s">
        <v>7723</v>
      </c>
      <c r="E12330" s="717">
        <v>76.2</v>
      </c>
    </row>
    <row r="12331" spans="1:5">
      <c r="A12331" s="774">
        <v>6307</v>
      </c>
      <c r="B12331" s="774" t="s">
        <v>12064</v>
      </c>
      <c r="C12331" s="774" t="s">
        <v>7728</v>
      </c>
      <c r="D12331" s="774" t="s">
        <v>7723</v>
      </c>
      <c r="E12331" s="717">
        <v>76.2</v>
      </c>
    </row>
    <row r="12332" spans="1:5">
      <c r="A12332" s="774">
        <v>6309</v>
      </c>
      <c r="B12332" s="774" t="s">
        <v>12065</v>
      </c>
      <c r="C12332" s="774" t="s">
        <v>7728</v>
      </c>
      <c r="D12332" s="774" t="s">
        <v>7723</v>
      </c>
      <c r="E12332" s="717">
        <v>78.41</v>
      </c>
    </row>
    <row r="12333" spans="1:5">
      <c r="A12333" s="774">
        <v>6318</v>
      </c>
      <c r="B12333" s="774" t="s">
        <v>12066</v>
      </c>
      <c r="C12333" s="774" t="s">
        <v>7728</v>
      </c>
      <c r="D12333" s="774" t="s">
        <v>7723</v>
      </c>
      <c r="E12333" s="717">
        <v>41.1</v>
      </c>
    </row>
    <row r="12334" spans="1:5">
      <c r="A12334" s="774">
        <v>6306</v>
      </c>
      <c r="B12334" s="774" t="s">
        <v>12067</v>
      </c>
      <c r="C12334" s="774" t="s">
        <v>7728</v>
      </c>
      <c r="D12334" s="774" t="s">
        <v>7723</v>
      </c>
      <c r="E12334" s="717">
        <v>41.1</v>
      </c>
    </row>
    <row r="12335" spans="1:5">
      <c r="A12335" s="774">
        <v>6305</v>
      </c>
      <c r="B12335" s="774" t="s">
        <v>12068</v>
      </c>
      <c r="C12335" s="774" t="s">
        <v>7728</v>
      </c>
      <c r="D12335" s="774" t="s">
        <v>7723</v>
      </c>
      <c r="E12335" s="717">
        <v>41.1</v>
      </c>
    </row>
    <row r="12336" spans="1:5">
      <c r="A12336" s="774">
        <v>6302</v>
      </c>
      <c r="B12336" s="774" t="s">
        <v>12069</v>
      </c>
      <c r="C12336" s="774" t="s">
        <v>7728</v>
      </c>
      <c r="D12336" s="774" t="s">
        <v>7723</v>
      </c>
      <c r="E12336" s="717">
        <v>8.7100000000000009</v>
      </c>
    </row>
    <row r="12337" spans="1:5">
      <c r="A12337" s="774">
        <v>6312</v>
      </c>
      <c r="B12337" s="774" t="s">
        <v>12070</v>
      </c>
      <c r="C12337" s="774" t="s">
        <v>7728</v>
      </c>
      <c r="D12337" s="774" t="s">
        <v>7723</v>
      </c>
      <c r="E12337" s="717">
        <v>109.6</v>
      </c>
    </row>
    <row r="12338" spans="1:5">
      <c r="A12338" s="774">
        <v>6311</v>
      </c>
      <c r="B12338" s="774" t="s">
        <v>12071</v>
      </c>
      <c r="C12338" s="774" t="s">
        <v>7728</v>
      </c>
      <c r="D12338" s="774" t="s">
        <v>7723</v>
      </c>
      <c r="E12338" s="717">
        <v>109.6</v>
      </c>
    </row>
    <row r="12339" spans="1:5">
      <c r="A12339" s="774">
        <v>6310</v>
      </c>
      <c r="B12339" s="774" t="s">
        <v>12072</v>
      </c>
      <c r="C12339" s="774" t="s">
        <v>7728</v>
      </c>
      <c r="D12339" s="774" t="s">
        <v>7723</v>
      </c>
      <c r="E12339" s="717">
        <v>109.6</v>
      </c>
    </row>
    <row r="12340" spans="1:5">
      <c r="A12340" s="774">
        <v>6314</v>
      </c>
      <c r="B12340" s="774" t="s">
        <v>12073</v>
      </c>
      <c r="C12340" s="774" t="s">
        <v>7728</v>
      </c>
      <c r="D12340" s="774" t="s">
        <v>7723</v>
      </c>
      <c r="E12340" s="717">
        <v>109.6</v>
      </c>
    </row>
    <row r="12341" spans="1:5">
      <c r="A12341" s="774">
        <v>6313</v>
      </c>
      <c r="B12341" s="774" t="s">
        <v>12074</v>
      </c>
      <c r="C12341" s="774" t="s">
        <v>7728</v>
      </c>
      <c r="D12341" s="774" t="s">
        <v>7723</v>
      </c>
      <c r="E12341" s="717">
        <v>109.6</v>
      </c>
    </row>
    <row r="12342" spans="1:5">
      <c r="A12342" s="774">
        <v>6315</v>
      </c>
      <c r="B12342" s="774" t="s">
        <v>12075</v>
      </c>
      <c r="C12342" s="774" t="s">
        <v>7728</v>
      </c>
      <c r="D12342" s="774" t="s">
        <v>7723</v>
      </c>
      <c r="E12342" s="717">
        <v>207.53</v>
      </c>
    </row>
    <row r="12343" spans="1:5">
      <c r="A12343" s="774">
        <v>6316</v>
      </c>
      <c r="B12343" s="774" t="s">
        <v>12076</v>
      </c>
      <c r="C12343" s="774" t="s">
        <v>7728</v>
      </c>
      <c r="D12343" s="774" t="s">
        <v>7723</v>
      </c>
      <c r="E12343" s="717">
        <v>207.53</v>
      </c>
    </row>
    <row r="12344" spans="1:5">
      <c r="A12344" s="774">
        <v>38878</v>
      </c>
      <c r="B12344" s="774" t="s">
        <v>12077</v>
      </c>
      <c r="C12344" s="774" t="s">
        <v>7728</v>
      </c>
      <c r="D12344" s="774" t="s">
        <v>7737</v>
      </c>
      <c r="E12344" s="717">
        <v>18.46</v>
      </c>
    </row>
    <row r="12345" spans="1:5">
      <c r="A12345" s="774">
        <v>38879</v>
      </c>
      <c r="B12345" s="774" t="s">
        <v>12078</v>
      </c>
      <c r="C12345" s="774" t="s">
        <v>7728</v>
      </c>
      <c r="D12345" s="774" t="s">
        <v>7737</v>
      </c>
      <c r="E12345" s="717">
        <v>34.6</v>
      </c>
    </row>
    <row r="12346" spans="1:5">
      <c r="A12346" s="774">
        <v>38881</v>
      </c>
      <c r="B12346" s="774" t="s">
        <v>12079</v>
      </c>
      <c r="C12346" s="774" t="s">
        <v>7728</v>
      </c>
      <c r="D12346" s="774" t="s">
        <v>7737</v>
      </c>
      <c r="E12346" s="717">
        <v>18.11</v>
      </c>
    </row>
    <row r="12347" spans="1:5">
      <c r="A12347" s="774">
        <v>38880</v>
      </c>
      <c r="B12347" s="774" t="s">
        <v>12080</v>
      </c>
      <c r="C12347" s="774" t="s">
        <v>7728</v>
      </c>
      <c r="D12347" s="774" t="s">
        <v>7737</v>
      </c>
      <c r="E12347" s="717">
        <v>18.97</v>
      </c>
    </row>
    <row r="12348" spans="1:5">
      <c r="A12348" s="774">
        <v>38882</v>
      </c>
      <c r="B12348" s="774" t="s">
        <v>12081</v>
      </c>
      <c r="C12348" s="774" t="s">
        <v>7728</v>
      </c>
      <c r="D12348" s="774" t="s">
        <v>7737</v>
      </c>
      <c r="E12348" s="717">
        <v>19.649999999999999</v>
      </c>
    </row>
    <row r="12349" spans="1:5">
      <c r="A12349" s="774">
        <v>38883</v>
      </c>
      <c r="B12349" s="774" t="s">
        <v>12082</v>
      </c>
      <c r="C12349" s="774" t="s">
        <v>7728</v>
      </c>
      <c r="D12349" s="774" t="s">
        <v>7737</v>
      </c>
      <c r="E12349" s="717">
        <v>29.06</v>
      </c>
    </row>
    <row r="12350" spans="1:5">
      <c r="A12350" s="774">
        <v>38884</v>
      </c>
      <c r="B12350" s="774" t="s">
        <v>12083</v>
      </c>
      <c r="C12350" s="774" t="s">
        <v>7728</v>
      </c>
      <c r="D12350" s="774" t="s">
        <v>7737</v>
      </c>
      <c r="E12350" s="717">
        <v>31.55</v>
      </c>
    </row>
    <row r="12351" spans="1:5">
      <c r="A12351" s="774">
        <v>38885</v>
      </c>
      <c r="B12351" s="774" t="s">
        <v>12084</v>
      </c>
      <c r="C12351" s="774" t="s">
        <v>7728</v>
      </c>
      <c r="D12351" s="774" t="s">
        <v>7737</v>
      </c>
      <c r="E12351" s="717">
        <v>30.52</v>
      </c>
    </row>
    <row r="12352" spans="1:5">
      <c r="A12352" s="774">
        <v>38886</v>
      </c>
      <c r="B12352" s="774" t="s">
        <v>12085</v>
      </c>
      <c r="C12352" s="774" t="s">
        <v>7728</v>
      </c>
      <c r="D12352" s="774" t="s">
        <v>7737</v>
      </c>
      <c r="E12352" s="717">
        <v>32.94</v>
      </c>
    </row>
    <row r="12353" spans="1:5">
      <c r="A12353" s="774">
        <v>38887</v>
      </c>
      <c r="B12353" s="774" t="s">
        <v>12086</v>
      </c>
      <c r="C12353" s="774" t="s">
        <v>7728</v>
      </c>
      <c r="D12353" s="774" t="s">
        <v>7737</v>
      </c>
      <c r="E12353" s="717">
        <v>29.58</v>
      </c>
    </row>
    <row r="12354" spans="1:5">
      <c r="A12354" s="774">
        <v>38888</v>
      </c>
      <c r="B12354" s="774" t="s">
        <v>12087</v>
      </c>
      <c r="C12354" s="774" t="s">
        <v>7728</v>
      </c>
      <c r="D12354" s="774" t="s">
        <v>7737</v>
      </c>
      <c r="E12354" s="717">
        <v>35.17</v>
      </c>
    </row>
    <row r="12355" spans="1:5">
      <c r="A12355" s="774">
        <v>38890</v>
      </c>
      <c r="B12355" s="774" t="s">
        <v>12088</v>
      </c>
      <c r="C12355" s="774" t="s">
        <v>7728</v>
      </c>
      <c r="D12355" s="774" t="s">
        <v>7737</v>
      </c>
      <c r="E12355" s="717">
        <v>52.27</v>
      </c>
    </row>
    <row r="12356" spans="1:5">
      <c r="A12356" s="774">
        <v>38893</v>
      </c>
      <c r="B12356" s="774" t="s">
        <v>12089</v>
      </c>
      <c r="C12356" s="774" t="s">
        <v>7728</v>
      </c>
      <c r="D12356" s="774" t="s">
        <v>7737</v>
      </c>
      <c r="E12356" s="717">
        <v>42.04</v>
      </c>
    </row>
    <row r="12357" spans="1:5">
      <c r="A12357" s="774">
        <v>38894</v>
      </c>
      <c r="B12357" s="774" t="s">
        <v>12090</v>
      </c>
      <c r="C12357" s="774" t="s">
        <v>7728</v>
      </c>
      <c r="D12357" s="774" t="s">
        <v>7737</v>
      </c>
      <c r="E12357" s="717">
        <v>53.39</v>
      </c>
    </row>
    <row r="12358" spans="1:5">
      <c r="A12358" s="774">
        <v>38896</v>
      </c>
      <c r="B12358" s="774" t="s">
        <v>12091</v>
      </c>
      <c r="C12358" s="774" t="s">
        <v>7728</v>
      </c>
      <c r="D12358" s="774" t="s">
        <v>7737</v>
      </c>
      <c r="E12358" s="717">
        <v>54.45</v>
      </c>
    </row>
    <row r="12359" spans="1:5">
      <c r="A12359" s="774">
        <v>39324</v>
      </c>
      <c r="B12359" s="774" t="s">
        <v>12092</v>
      </c>
      <c r="C12359" s="774" t="s">
        <v>7728</v>
      </c>
      <c r="D12359" s="774" t="s">
        <v>7723</v>
      </c>
      <c r="E12359" s="717">
        <v>6.96</v>
      </c>
    </row>
    <row r="12360" spans="1:5">
      <c r="A12360" s="774">
        <v>39325</v>
      </c>
      <c r="B12360" s="774" t="s">
        <v>12093</v>
      </c>
      <c r="C12360" s="774" t="s">
        <v>7728</v>
      </c>
      <c r="D12360" s="774" t="s">
        <v>7723</v>
      </c>
      <c r="E12360" s="717">
        <v>10.54</v>
      </c>
    </row>
    <row r="12361" spans="1:5">
      <c r="A12361" s="774">
        <v>39326</v>
      </c>
      <c r="B12361" s="774" t="s">
        <v>12094</v>
      </c>
      <c r="C12361" s="774" t="s">
        <v>7728</v>
      </c>
      <c r="D12361" s="774" t="s">
        <v>7723</v>
      </c>
      <c r="E12361" s="717">
        <v>27.14</v>
      </c>
    </row>
    <row r="12362" spans="1:5">
      <c r="A12362" s="774">
        <v>39327</v>
      </c>
      <c r="B12362" s="774" t="s">
        <v>12095</v>
      </c>
      <c r="C12362" s="774" t="s">
        <v>7728</v>
      </c>
      <c r="D12362" s="774" t="s">
        <v>7723</v>
      </c>
      <c r="E12362" s="717">
        <v>41.11</v>
      </c>
    </row>
    <row r="12363" spans="1:5">
      <c r="A12363" s="774">
        <v>20176</v>
      </c>
      <c r="B12363" s="774" t="s">
        <v>12096</v>
      </c>
      <c r="C12363" s="774" t="s">
        <v>7728</v>
      </c>
      <c r="D12363" s="774" t="s">
        <v>7723</v>
      </c>
      <c r="E12363" s="717">
        <v>43.3</v>
      </c>
    </row>
    <row r="12364" spans="1:5">
      <c r="A12364" s="774">
        <v>11378</v>
      </c>
      <c r="B12364" s="774" t="s">
        <v>12097</v>
      </c>
      <c r="C12364" s="774" t="s">
        <v>7728</v>
      </c>
      <c r="D12364" s="774" t="s">
        <v>7737</v>
      </c>
      <c r="E12364" s="717">
        <v>85.32</v>
      </c>
    </row>
    <row r="12365" spans="1:5">
      <c r="A12365" s="774">
        <v>11379</v>
      </c>
      <c r="B12365" s="774" t="s">
        <v>12098</v>
      </c>
      <c r="C12365" s="774" t="s">
        <v>7728</v>
      </c>
      <c r="D12365" s="774" t="s">
        <v>7737</v>
      </c>
      <c r="E12365" s="717">
        <v>72.099999999999994</v>
      </c>
    </row>
    <row r="12366" spans="1:5">
      <c r="A12366" s="774">
        <v>11493</v>
      </c>
      <c r="B12366" s="774" t="s">
        <v>12099</v>
      </c>
      <c r="C12366" s="774" t="s">
        <v>7728</v>
      </c>
      <c r="D12366" s="774" t="s">
        <v>7737</v>
      </c>
      <c r="E12366" s="717">
        <v>41.58</v>
      </c>
    </row>
    <row r="12367" spans="1:5">
      <c r="A12367" s="774">
        <v>42717</v>
      </c>
      <c r="B12367" s="774" t="s">
        <v>12100</v>
      </c>
      <c r="C12367" s="774" t="s">
        <v>7728</v>
      </c>
      <c r="D12367" s="774" t="s">
        <v>7737</v>
      </c>
      <c r="E12367" s="717">
        <v>470.07</v>
      </c>
    </row>
    <row r="12368" spans="1:5">
      <c r="A12368" s="774">
        <v>42718</v>
      </c>
      <c r="B12368" s="774" t="s">
        <v>12101</v>
      </c>
      <c r="C12368" s="774" t="s">
        <v>7728</v>
      </c>
      <c r="D12368" s="774" t="s">
        <v>7737</v>
      </c>
      <c r="E12368" s="717">
        <v>521.88</v>
      </c>
    </row>
    <row r="12369" spans="1:5">
      <c r="A12369" s="774">
        <v>7106</v>
      </c>
      <c r="B12369" s="774" t="s">
        <v>12102</v>
      </c>
      <c r="C12369" s="774" t="s">
        <v>7728</v>
      </c>
      <c r="D12369" s="774" t="s">
        <v>7723</v>
      </c>
      <c r="E12369" s="717">
        <v>164.71</v>
      </c>
    </row>
    <row r="12370" spans="1:5">
      <c r="A12370" s="774">
        <v>7104</v>
      </c>
      <c r="B12370" s="774" t="s">
        <v>12103</v>
      </c>
      <c r="C12370" s="774" t="s">
        <v>7728</v>
      </c>
      <c r="D12370" s="774" t="s">
        <v>7723</v>
      </c>
      <c r="E12370" s="717">
        <v>3.43</v>
      </c>
    </row>
    <row r="12371" spans="1:5">
      <c r="A12371" s="774">
        <v>7136</v>
      </c>
      <c r="B12371" s="774" t="s">
        <v>12104</v>
      </c>
      <c r="C12371" s="774" t="s">
        <v>7728</v>
      </c>
      <c r="D12371" s="774" t="s">
        <v>7723</v>
      </c>
      <c r="E12371" s="717">
        <v>6.45</v>
      </c>
    </row>
    <row r="12372" spans="1:5">
      <c r="A12372" s="774">
        <v>7128</v>
      </c>
      <c r="B12372" s="774" t="s">
        <v>12105</v>
      </c>
      <c r="C12372" s="774" t="s">
        <v>7728</v>
      </c>
      <c r="D12372" s="774" t="s">
        <v>7723</v>
      </c>
      <c r="E12372" s="717">
        <v>10.58</v>
      </c>
    </row>
    <row r="12373" spans="1:5">
      <c r="A12373" s="774">
        <v>7108</v>
      </c>
      <c r="B12373" s="774" t="s">
        <v>12106</v>
      </c>
      <c r="C12373" s="774" t="s">
        <v>7728</v>
      </c>
      <c r="D12373" s="774" t="s">
        <v>7723</v>
      </c>
      <c r="E12373" s="717">
        <v>11.32</v>
      </c>
    </row>
    <row r="12374" spans="1:5">
      <c r="A12374" s="774">
        <v>7129</v>
      </c>
      <c r="B12374" s="774" t="s">
        <v>12107</v>
      </c>
      <c r="C12374" s="774" t="s">
        <v>7728</v>
      </c>
      <c r="D12374" s="774" t="s">
        <v>7723</v>
      </c>
      <c r="E12374" s="717">
        <v>9.41</v>
      </c>
    </row>
    <row r="12375" spans="1:5">
      <c r="A12375" s="774">
        <v>7130</v>
      </c>
      <c r="B12375" s="774" t="s">
        <v>12108</v>
      </c>
      <c r="C12375" s="774" t="s">
        <v>7728</v>
      </c>
      <c r="D12375" s="774" t="s">
        <v>7723</v>
      </c>
      <c r="E12375" s="717">
        <v>15.35</v>
      </c>
    </row>
    <row r="12376" spans="1:5">
      <c r="A12376" s="774">
        <v>7131</v>
      </c>
      <c r="B12376" s="774" t="s">
        <v>12109</v>
      </c>
      <c r="C12376" s="774" t="s">
        <v>7728</v>
      </c>
      <c r="D12376" s="774" t="s">
        <v>7723</v>
      </c>
      <c r="E12376" s="717">
        <v>18.82</v>
      </c>
    </row>
    <row r="12377" spans="1:5">
      <c r="A12377" s="774">
        <v>7132</v>
      </c>
      <c r="B12377" s="774" t="s">
        <v>12110</v>
      </c>
      <c r="C12377" s="774" t="s">
        <v>7728</v>
      </c>
      <c r="D12377" s="774" t="s">
        <v>7723</v>
      </c>
      <c r="E12377" s="717">
        <v>52.27</v>
      </c>
    </row>
    <row r="12378" spans="1:5">
      <c r="A12378" s="774">
        <v>7133</v>
      </c>
      <c r="B12378" s="774" t="s">
        <v>12111</v>
      </c>
      <c r="C12378" s="774" t="s">
        <v>7728</v>
      </c>
      <c r="D12378" s="774" t="s">
        <v>7723</v>
      </c>
      <c r="E12378" s="717">
        <v>81.180000000000007</v>
      </c>
    </row>
    <row r="12379" spans="1:5">
      <c r="A12379" s="774">
        <v>37420</v>
      </c>
      <c r="B12379" s="774" t="s">
        <v>12112</v>
      </c>
      <c r="C12379" s="774" t="s">
        <v>7728</v>
      </c>
      <c r="D12379" s="774" t="s">
        <v>7737</v>
      </c>
      <c r="E12379" s="717">
        <v>36.49</v>
      </c>
    </row>
    <row r="12380" spans="1:5">
      <c r="A12380" s="774">
        <v>37421</v>
      </c>
      <c r="B12380" s="774" t="s">
        <v>12113</v>
      </c>
      <c r="C12380" s="774" t="s">
        <v>7728</v>
      </c>
      <c r="D12380" s="774" t="s">
        <v>7737</v>
      </c>
      <c r="E12380" s="717">
        <v>49.87</v>
      </c>
    </row>
    <row r="12381" spans="1:5">
      <c r="A12381" s="774">
        <v>37422</v>
      </c>
      <c r="B12381" s="774" t="s">
        <v>12114</v>
      </c>
      <c r="C12381" s="774" t="s">
        <v>7728</v>
      </c>
      <c r="D12381" s="774" t="s">
        <v>7737</v>
      </c>
      <c r="E12381" s="717">
        <v>46.68</v>
      </c>
    </row>
    <row r="12382" spans="1:5">
      <c r="A12382" s="774">
        <v>37443</v>
      </c>
      <c r="B12382" s="774" t="s">
        <v>12115</v>
      </c>
      <c r="C12382" s="774" t="s">
        <v>7728</v>
      </c>
      <c r="D12382" s="774" t="s">
        <v>7737</v>
      </c>
      <c r="E12382" s="717">
        <v>149.44</v>
      </c>
    </row>
    <row r="12383" spans="1:5">
      <c r="A12383" s="774">
        <v>37444</v>
      </c>
      <c r="B12383" s="774" t="s">
        <v>12116</v>
      </c>
      <c r="C12383" s="774" t="s">
        <v>7728</v>
      </c>
      <c r="D12383" s="774" t="s">
        <v>7737</v>
      </c>
      <c r="E12383" s="717">
        <v>151.97999999999999</v>
      </c>
    </row>
    <row r="12384" spans="1:5">
      <c r="A12384" s="774">
        <v>37445</v>
      </c>
      <c r="B12384" s="774" t="s">
        <v>12117</v>
      </c>
      <c r="C12384" s="774" t="s">
        <v>7728</v>
      </c>
      <c r="D12384" s="774" t="s">
        <v>7737</v>
      </c>
      <c r="E12384" s="717">
        <v>230.36</v>
      </c>
    </row>
    <row r="12385" spans="1:5">
      <c r="A12385" s="774">
        <v>37446</v>
      </c>
      <c r="B12385" s="774" t="s">
        <v>12118</v>
      </c>
      <c r="C12385" s="774" t="s">
        <v>7728</v>
      </c>
      <c r="D12385" s="774" t="s">
        <v>7737</v>
      </c>
      <c r="E12385" s="717">
        <v>251.13</v>
      </c>
    </row>
    <row r="12386" spans="1:5">
      <c r="A12386" s="774">
        <v>37447</v>
      </c>
      <c r="B12386" s="774" t="s">
        <v>12119</v>
      </c>
      <c r="C12386" s="774" t="s">
        <v>7728</v>
      </c>
      <c r="D12386" s="774" t="s">
        <v>7737</v>
      </c>
      <c r="E12386" s="717">
        <v>255.06</v>
      </c>
    </row>
    <row r="12387" spans="1:5">
      <c r="A12387" s="774">
        <v>37448</v>
      </c>
      <c r="B12387" s="774" t="s">
        <v>12120</v>
      </c>
      <c r="C12387" s="774" t="s">
        <v>7728</v>
      </c>
      <c r="D12387" s="774" t="s">
        <v>7737</v>
      </c>
      <c r="E12387" s="717">
        <v>349.85</v>
      </c>
    </row>
    <row r="12388" spans="1:5">
      <c r="A12388" s="774">
        <v>37440</v>
      </c>
      <c r="B12388" s="774" t="s">
        <v>12121</v>
      </c>
      <c r="C12388" s="774" t="s">
        <v>7728</v>
      </c>
      <c r="D12388" s="774" t="s">
        <v>7737</v>
      </c>
      <c r="E12388" s="717">
        <v>118.62</v>
      </c>
    </row>
    <row r="12389" spans="1:5">
      <c r="A12389" s="774">
        <v>37441</v>
      </c>
      <c r="B12389" s="774" t="s">
        <v>12122</v>
      </c>
      <c r="C12389" s="774" t="s">
        <v>7728</v>
      </c>
      <c r="D12389" s="774" t="s">
        <v>7737</v>
      </c>
      <c r="E12389" s="717">
        <v>118.62</v>
      </c>
    </row>
    <row r="12390" spans="1:5">
      <c r="A12390" s="774">
        <v>37442</v>
      </c>
      <c r="B12390" s="774" t="s">
        <v>12123</v>
      </c>
      <c r="C12390" s="774" t="s">
        <v>7728</v>
      </c>
      <c r="D12390" s="774" t="s">
        <v>7737</v>
      </c>
      <c r="E12390" s="717">
        <v>142.87</v>
      </c>
    </row>
    <row r="12391" spans="1:5">
      <c r="A12391" s="774">
        <v>38017</v>
      </c>
      <c r="B12391" s="774" t="s">
        <v>12124</v>
      </c>
      <c r="C12391" s="774" t="s">
        <v>7728</v>
      </c>
      <c r="D12391" s="774" t="s">
        <v>7723</v>
      </c>
      <c r="E12391" s="717">
        <v>9.9</v>
      </c>
    </row>
    <row r="12392" spans="1:5">
      <c r="A12392" s="774">
        <v>38018</v>
      </c>
      <c r="B12392" s="774" t="s">
        <v>12125</v>
      </c>
      <c r="C12392" s="774" t="s">
        <v>7728</v>
      </c>
      <c r="D12392" s="774" t="s">
        <v>7723</v>
      </c>
      <c r="E12392" s="717">
        <v>10.93</v>
      </c>
    </row>
    <row r="12393" spans="1:5">
      <c r="A12393" s="774">
        <v>39895</v>
      </c>
      <c r="B12393" s="774" t="s">
        <v>12126</v>
      </c>
      <c r="C12393" s="774" t="s">
        <v>7728</v>
      </c>
      <c r="D12393" s="774" t="s">
        <v>7737</v>
      </c>
      <c r="E12393" s="717">
        <v>35.549999999999997</v>
      </c>
    </row>
    <row r="12394" spans="1:5">
      <c r="A12394" s="774">
        <v>39896</v>
      </c>
      <c r="B12394" s="774" t="s">
        <v>12127</v>
      </c>
      <c r="C12394" s="774" t="s">
        <v>7728</v>
      </c>
      <c r="D12394" s="774" t="s">
        <v>7737</v>
      </c>
      <c r="E12394" s="717">
        <v>52.11</v>
      </c>
    </row>
    <row r="12395" spans="1:5">
      <c r="A12395" s="774">
        <v>38873</v>
      </c>
      <c r="B12395" s="774" t="s">
        <v>12128</v>
      </c>
      <c r="C12395" s="774" t="s">
        <v>7728</v>
      </c>
      <c r="D12395" s="774" t="s">
        <v>7737</v>
      </c>
      <c r="E12395" s="717">
        <v>16.37</v>
      </c>
    </row>
    <row r="12396" spans="1:5">
      <c r="A12396" s="774">
        <v>38874</v>
      </c>
      <c r="B12396" s="774" t="s">
        <v>12129</v>
      </c>
      <c r="C12396" s="774" t="s">
        <v>7728</v>
      </c>
      <c r="D12396" s="774" t="s">
        <v>7737</v>
      </c>
      <c r="E12396" s="717">
        <v>19.91</v>
      </c>
    </row>
    <row r="12397" spans="1:5">
      <c r="A12397" s="774">
        <v>38875</v>
      </c>
      <c r="B12397" s="774" t="s">
        <v>12130</v>
      </c>
      <c r="C12397" s="774" t="s">
        <v>7728</v>
      </c>
      <c r="D12397" s="774" t="s">
        <v>7737</v>
      </c>
      <c r="E12397" s="717">
        <v>35.19</v>
      </c>
    </row>
    <row r="12398" spans="1:5">
      <c r="A12398" s="774">
        <v>38876</v>
      </c>
      <c r="B12398" s="774" t="s">
        <v>12131</v>
      </c>
      <c r="C12398" s="774" t="s">
        <v>7728</v>
      </c>
      <c r="D12398" s="774" t="s">
        <v>7737</v>
      </c>
      <c r="E12398" s="717">
        <v>47.34</v>
      </c>
    </row>
    <row r="12399" spans="1:5">
      <c r="A12399" s="774">
        <v>39000</v>
      </c>
      <c r="B12399" s="774" t="s">
        <v>12132</v>
      </c>
      <c r="C12399" s="774" t="s">
        <v>7728</v>
      </c>
      <c r="D12399" s="774" t="s">
        <v>7737</v>
      </c>
      <c r="E12399" s="717">
        <v>32.28</v>
      </c>
    </row>
    <row r="12400" spans="1:5">
      <c r="A12400" s="774">
        <v>38674</v>
      </c>
      <c r="B12400" s="774" t="s">
        <v>12133</v>
      </c>
      <c r="C12400" s="774" t="s">
        <v>7728</v>
      </c>
      <c r="D12400" s="774" t="s">
        <v>7723</v>
      </c>
      <c r="E12400" s="717">
        <v>34.43</v>
      </c>
    </row>
    <row r="12401" spans="1:5">
      <c r="A12401" s="774">
        <v>38911</v>
      </c>
      <c r="B12401" s="774" t="s">
        <v>12134</v>
      </c>
      <c r="C12401" s="774" t="s">
        <v>7728</v>
      </c>
      <c r="D12401" s="774" t="s">
        <v>7737</v>
      </c>
      <c r="E12401" s="717">
        <v>58.71</v>
      </c>
    </row>
    <row r="12402" spans="1:5">
      <c r="A12402" s="774">
        <v>38912</v>
      </c>
      <c r="B12402" s="774" t="s">
        <v>12135</v>
      </c>
      <c r="C12402" s="774" t="s">
        <v>7728</v>
      </c>
      <c r="D12402" s="774" t="s">
        <v>7737</v>
      </c>
      <c r="E12402" s="717">
        <v>74.61</v>
      </c>
    </row>
    <row r="12403" spans="1:5">
      <c r="A12403" s="774">
        <v>38019</v>
      </c>
      <c r="B12403" s="774" t="s">
        <v>12136</v>
      </c>
      <c r="C12403" s="774" t="s">
        <v>7728</v>
      </c>
      <c r="D12403" s="774" t="s">
        <v>7723</v>
      </c>
      <c r="E12403" s="717">
        <v>8.6300000000000008</v>
      </c>
    </row>
    <row r="12404" spans="1:5">
      <c r="A12404" s="774">
        <v>38020</v>
      </c>
      <c r="B12404" s="774" t="s">
        <v>12137</v>
      </c>
      <c r="C12404" s="774" t="s">
        <v>7728</v>
      </c>
      <c r="D12404" s="774" t="s">
        <v>7723</v>
      </c>
      <c r="E12404" s="717">
        <v>10.93</v>
      </c>
    </row>
    <row r="12405" spans="1:5">
      <c r="A12405" s="774">
        <v>38454</v>
      </c>
      <c r="B12405" s="774" t="s">
        <v>12138</v>
      </c>
      <c r="C12405" s="774" t="s">
        <v>7728</v>
      </c>
      <c r="D12405" s="774" t="s">
        <v>7737</v>
      </c>
      <c r="E12405" s="717">
        <v>5.89</v>
      </c>
    </row>
    <row r="12406" spans="1:5">
      <c r="A12406" s="774">
        <v>38455</v>
      </c>
      <c r="B12406" s="774" t="s">
        <v>12139</v>
      </c>
      <c r="C12406" s="774" t="s">
        <v>7728</v>
      </c>
      <c r="D12406" s="774" t="s">
        <v>7737</v>
      </c>
      <c r="E12406" s="717">
        <v>5.39</v>
      </c>
    </row>
    <row r="12407" spans="1:5">
      <c r="A12407" s="774">
        <v>38462</v>
      </c>
      <c r="B12407" s="774" t="s">
        <v>12140</v>
      </c>
      <c r="C12407" s="774" t="s">
        <v>7728</v>
      </c>
      <c r="D12407" s="774" t="s">
        <v>7737</v>
      </c>
      <c r="E12407" s="717">
        <v>152.22999999999999</v>
      </c>
    </row>
    <row r="12408" spans="1:5">
      <c r="A12408" s="774">
        <v>36362</v>
      </c>
      <c r="B12408" s="774" t="s">
        <v>12141</v>
      </c>
      <c r="C12408" s="774" t="s">
        <v>7728</v>
      </c>
      <c r="D12408" s="774" t="s">
        <v>7737</v>
      </c>
      <c r="E12408" s="717">
        <v>2.3199999999999998</v>
      </c>
    </row>
    <row r="12409" spans="1:5">
      <c r="A12409" s="774">
        <v>36298</v>
      </c>
      <c r="B12409" s="774" t="s">
        <v>12142</v>
      </c>
      <c r="C12409" s="774" t="s">
        <v>7728</v>
      </c>
      <c r="D12409" s="774" t="s">
        <v>7737</v>
      </c>
      <c r="E12409" s="717">
        <v>3.43</v>
      </c>
    </row>
    <row r="12410" spans="1:5">
      <c r="A12410" s="774">
        <v>38456</v>
      </c>
      <c r="B12410" s="774" t="s">
        <v>12143</v>
      </c>
      <c r="C12410" s="774" t="s">
        <v>7728</v>
      </c>
      <c r="D12410" s="774" t="s">
        <v>7737</v>
      </c>
      <c r="E12410" s="717">
        <v>5.6</v>
      </c>
    </row>
    <row r="12411" spans="1:5">
      <c r="A12411" s="774">
        <v>38457</v>
      </c>
      <c r="B12411" s="774" t="s">
        <v>12144</v>
      </c>
      <c r="C12411" s="774" t="s">
        <v>7728</v>
      </c>
      <c r="D12411" s="774" t="s">
        <v>7737</v>
      </c>
      <c r="E12411" s="717">
        <v>12.62</v>
      </c>
    </row>
    <row r="12412" spans="1:5">
      <c r="A12412" s="774">
        <v>38458</v>
      </c>
      <c r="B12412" s="774" t="s">
        <v>12145</v>
      </c>
      <c r="C12412" s="774" t="s">
        <v>7728</v>
      </c>
      <c r="D12412" s="774" t="s">
        <v>7737</v>
      </c>
      <c r="E12412" s="717">
        <v>16.920000000000002</v>
      </c>
    </row>
    <row r="12413" spans="1:5">
      <c r="A12413" s="774">
        <v>38459</v>
      </c>
      <c r="B12413" s="774" t="s">
        <v>12146</v>
      </c>
      <c r="C12413" s="774" t="s">
        <v>7728</v>
      </c>
      <c r="D12413" s="774" t="s">
        <v>7737</v>
      </c>
      <c r="E12413" s="717">
        <v>29.86</v>
      </c>
    </row>
    <row r="12414" spans="1:5">
      <c r="A12414" s="774">
        <v>38460</v>
      </c>
      <c r="B12414" s="774" t="s">
        <v>12147</v>
      </c>
      <c r="C12414" s="774" t="s">
        <v>7728</v>
      </c>
      <c r="D12414" s="774" t="s">
        <v>7737</v>
      </c>
      <c r="E12414" s="717">
        <v>62.36</v>
      </c>
    </row>
    <row r="12415" spans="1:5">
      <c r="A12415" s="774">
        <v>38461</v>
      </c>
      <c r="B12415" s="774" t="s">
        <v>12148</v>
      </c>
      <c r="C12415" s="774" t="s">
        <v>7728</v>
      </c>
      <c r="D12415" s="774" t="s">
        <v>7737</v>
      </c>
      <c r="E12415" s="717">
        <v>95.13</v>
      </c>
    </row>
    <row r="12416" spans="1:5">
      <c r="A12416" s="774">
        <v>7094</v>
      </c>
      <c r="B12416" s="774" t="s">
        <v>12149</v>
      </c>
      <c r="C12416" s="774" t="s">
        <v>7728</v>
      </c>
      <c r="D12416" s="774" t="s">
        <v>7723</v>
      </c>
      <c r="E12416" s="717">
        <v>11.87</v>
      </c>
    </row>
    <row r="12417" spans="1:5">
      <c r="A12417" s="774">
        <v>7116</v>
      </c>
      <c r="B12417" s="774" t="s">
        <v>12150</v>
      </c>
      <c r="C12417" s="774" t="s">
        <v>7728</v>
      </c>
      <c r="D12417" s="774" t="s">
        <v>7723</v>
      </c>
      <c r="E12417" s="717">
        <v>3.24</v>
      </c>
    </row>
    <row r="12418" spans="1:5">
      <c r="A12418" s="774">
        <v>7118</v>
      </c>
      <c r="B12418" s="774" t="s">
        <v>12151</v>
      </c>
      <c r="C12418" s="774" t="s">
        <v>7728</v>
      </c>
      <c r="D12418" s="774" t="s">
        <v>7723</v>
      </c>
      <c r="E12418" s="717">
        <v>26.19</v>
      </c>
    </row>
    <row r="12419" spans="1:5">
      <c r="A12419" s="774">
        <v>7117</v>
      </c>
      <c r="B12419" s="774" t="s">
        <v>12152</v>
      </c>
      <c r="C12419" s="774" t="s">
        <v>7728</v>
      </c>
      <c r="D12419" s="774" t="s">
        <v>7723</v>
      </c>
      <c r="E12419" s="717">
        <v>23.28</v>
      </c>
    </row>
    <row r="12420" spans="1:5">
      <c r="A12420" s="774">
        <v>7098</v>
      </c>
      <c r="B12420" s="774" t="s">
        <v>12153</v>
      </c>
      <c r="C12420" s="774" t="s">
        <v>7728</v>
      </c>
      <c r="D12420" s="774" t="s">
        <v>7723</v>
      </c>
      <c r="E12420" s="717">
        <v>3.24</v>
      </c>
    </row>
    <row r="12421" spans="1:5">
      <c r="A12421" s="774">
        <v>7110</v>
      </c>
      <c r="B12421" s="774" t="s">
        <v>12154</v>
      </c>
      <c r="C12421" s="774" t="s">
        <v>7728</v>
      </c>
      <c r="D12421" s="774" t="s">
        <v>7723</v>
      </c>
      <c r="E12421" s="717">
        <v>56.96</v>
      </c>
    </row>
    <row r="12422" spans="1:5">
      <c r="A12422" s="774">
        <v>7123</v>
      </c>
      <c r="B12422" s="774" t="s">
        <v>12155</v>
      </c>
      <c r="C12422" s="774" t="s">
        <v>7728</v>
      </c>
      <c r="D12422" s="774" t="s">
        <v>7723</v>
      </c>
      <c r="E12422" s="717">
        <v>4.18</v>
      </c>
    </row>
    <row r="12423" spans="1:5">
      <c r="A12423" s="774">
        <v>7121</v>
      </c>
      <c r="B12423" s="774" t="s">
        <v>12156</v>
      </c>
      <c r="C12423" s="774" t="s">
        <v>7728</v>
      </c>
      <c r="D12423" s="774" t="s">
        <v>7723</v>
      </c>
      <c r="E12423" s="717">
        <v>10.29</v>
      </c>
    </row>
    <row r="12424" spans="1:5">
      <c r="A12424" s="774">
        <v>7137</v>
      </c>
      <c r="B12424" s="774" t="s">
        <v>12157</v>
      </c>
      <c r="C12424" s="774" t="s">
        <v>7728</v>
      </c>
      <c r="D12424" s="774" t="s">
        <v>7723</v>
      </c>
      <c r="E12424" s="717">
        <v>9.26</v>
      </c>
    </row>
    <row r="12425" spans="1:5">
      <c r="A12425" s="774">
        <v>7122</v>
      </c>
      <c r="B12425" s="774" t="s">
        <v>12158</v>
      </c>
      <c r="C12425" s="774" t="s">
        <v>7728</v>
      </c>
      <c r="D12425" s="774" t="s">
        <v>7723</v>
      </c>
      <c r="E12425" s="717">
        <v>11.58</v>
      </c>
    </row>
    <row r="12426" spans="1:5">
      <c r="A12426" s="774">
        <v>7114</v>
      </c>
      <c r="B12426" s="774" t="s">
        <v>12159</v>
      </c>
      <c r="C12426" s="774" t="s">
        <v>7728</v>
      </c>
      <c r="D12426" s="774" t="s">
        <v>7723</v>
      </c>
      <c r="E12426" s="717">
        <v>17.850000000000001</v>
      </c>
    </row>
    <row r="12427" spans="1:5">
      <c r="A12427" s="774">
        <v>7109</v>
      </c>
      <c r="B12427" s="774" t="s">
        <v>12160</v>
      </c>
      <c r="C12427" s="774" t="s">
        <v>7728</v>
      </c>
      <c r="D12427" s="774" t="s">
        <v>7723</v>
      </c>
      <c r="E12427" s="717">
        <v>3.13</v>
      </c>
    </row>
    <row r="12428" spans="1:5">
      <c r="A12428" s="774">
        <v>7135</v>
      </c>
      <c r="B12428" s="774" t="s">
        <v>12161</v>
      </c>
      <c r="C12428" s="774" t="s">
        <v>7728</v>
      </c>
      <c r="D12428" s="774" t="s">
        <v>7723</v>
      </c>
      <c r="E12428" s="717">
        <v>4.88</v>
      </c>
    </row>
    <row r="12429" spans="1:5">
      <c r="A12429" s="774">
        <v>37947</v>
      </c>
      <c r="B12429" s="774" t="s">
        <v>12162</v>
      </c>
      <c r="C12429" s="774" t="s">
        <v>7728</v>
      </c>
      <c r="D12429" s="774" t="s">
        <v>7723</v>
      </c>
      <c r="E12429" s="717">
        <v>4.9400000000000004</v>
      </c>
    </row>
    <row r="12430" spans="1:5">
      <c r="A12430" s="774">
        <v>7103</v>
      </c>
      <c r="B12430" s="774" t="s">
        <v>12163</v>
      </c>
      <c r="C12430" s="774" t="s">
        <v>7728</v>
      </c>
      <c r="D12430" s="774" t="s">
        <v>7723</v>
      </c>
      <c r="E12430" s="717">
        <v>11.32</v>
      </c>
    </row>
    <row r="12431" spans="1:5">
      <c r="A12431" s="774">
        <v>40419</v>
      </c>
      <c r="B12431" s="774" t="s">
        <v>12164</v>
      </c>
      <c r="C12431" s="774" t="s">
        <v>7728</v>
      </c>
      <c r="D12431" s="774" t="s">
        <v>7737</v>
      </c>
      <c r="E12431" s="717">
        <v>29.16</v>
      </c>
    </row>
    <row r="12432" spans="1:5">
      <c r="A12432" s="774">
        <v>40420</v>
      </c>
      <c r="B12432" s="774" t="s">
        <v>12165</v>
      </c>
      <c r="C12432" s="774" t="s">
        <v>7728</v>
      </c>
      <c r="D12432" s="774" t="s">
        <v>7737</v>
      </c>
      <c r="E12432" s="717">
        <v>42.54</v>
      </c>
    </row>
    <row r="12433" spans="1:5">
      <c r="A12433" s="774">
        <v>40421</v>
      </c>
      <c r="B12433" s="774" t="s">
        <v>12166</v>
      </c>
      <c r="C12433" s="774" t="s">
        <v>7728</v>
      </c>
      <c r="D12433" s="774" t="s">
        <v>7737</v>
      </c>
      <c r="E12433" s="717">
        <v>45.29</v>
      </c>
    </row>
    <row r="12434" spans="1:5">
      <c r="A12434" s="774">
        <v>7126</v>
      </c>
      <c r="B12434" s="774" t="s">
        <v>12167</v>
      </c>
      <c r="C12434" s="774" t="s">
        <v>7728</v>
      </c>
      <c r="D12434" s="774" t="s">
        <v>7723</v>
      </c>
      <c r="E12434" s="717">
        <v>23.76</v>
      </c>
    </row>
    <row r="12435" spans="1:5">
      <c r="A12435" s="774">
        <v>38905</v>
      </c>
      <c r="B12435" s="774" t="s">
        <v>12168</v>
      </c>
      <c r="C12435" s="774" t="s">
        <v>7728</v>
      </c>
      <c r="D12435" s="774" t="s">
        <v>7737</v>
      </c>
      <c r="E12435" s="717">
        <v>18.399999999999999</v>
      </c>
    </row>
    <row r="12436" spans="1:5">
      <c r="A12436" s="774">
        <v>38907</v>
      </c>
      <c r="B12436" s="774" t="s">
        <v>12169</v>
      </c>
      <c r="C12436" s="774" t="s">
        <v>7728</v>
      </c>
      <c r="D12436" s="774" t="s">
        <v>7737</v>
      </c>
      <c r="E12436" s="717">
        <v>19.57</v>
      </c>
    </row>
    <row r="12437" spans="1:5">
      <c r="A12437" s="774">
        <v>38908</v>
      </c>
      <c r="B12437" s="774" t="s">
        <v>12170</v>
      </c>
      <c r="C12437" s="774" t="s">
        <v>7728</v>
      </c>
      <c r="D12437" s="774" t="s">
        <v>7737</v>
      </c>
      <c r="E12437" s="717">
        <v>22.03</v>
      </c>
    </row>
    <row r="12438" spans="1:5">
      <c r="A12438" s="774">
        <v>38909</v>
      </c>
      <c r="B12438" s="774" t="s">
        <v>12171</v>
      </c>
      <c r="C12438" s="774" t="s">
        <v>7728</v>
      </c>
      <c r="D12438" s="774" t="s">
        <v>7737</v>
      </c>
      <c r="E12438" s="717">
        <v>31.67</v>
      </c>
    </row>
    <row r="12439" spans="1:5">
      <c r="A12439" s="774">
        <v>38910</v>
      </c>
      <c r="B12439" s="774" t="s">
        <v>12172</v>
      </c>
      <c r="C12439" s="774" t="s">
        <v>7728</v>
      </c>
      <c r="D12439" s="774" t="s">
        <v>7737</v>
      </c>
      <c r="E12439" s="717">
        <v>34.200000000000003</v>
      </c>
    </row>
    <row r="12440" spans="1:5">
      <c r="A12440" s="774">
        <v>38897</v>
      </c>
      <c r="B12440" s="774" t="s">
        <v>12173</v>
      </c>
      <c r="C12440" s="774" t="s">
        <v>7728</v>
      </c>
      <c r="D12440" s="774" t="s">
        <v>7737</v>
      </c>
      <c r="E12440" s="717">
        <v>18.47</v>
      </c>
    </row>
    <row r="12441" spans="1:5">
      <c r="A12441" s="774">
        <v>38899</v>
      </c>
      <c r="B12441" s="774" t="s">
        <v>12174</v>
      </c>
      <c r="C12441" s="774" t="s">
        <v>7728</v>
      </c>
      <c r="D12441" s="774" t="s">
        <v>7737</v>
      </c>
      <c r="E12441" s="717">
        <v>20.78</v>
      </c>
    </row>
    <row r="12442" spans="1:5">
      <c r="A12442" s="774">
        <v>38900</v>
      </c>
      <c r="B12442" s="774" t="s">
        <v>12175</v>
      </c>
      <c r="C12442" s="774" t="s">
        <v>7728</v>
      </c>
      <c r="D12442" s="774" t="s">
        <v>7737</v>
      </c>
      <c r="E12442" s="717">
        <v>21.67</v>
      </c>
    </row>
    <row r="12443" spans="1:5">
      <c r="A12443" s="774">
        <v>38901</v>
      </c>
      <c r="B12443" s="774" t="s">
        <v>12176</v>
      </c>
      <c r="C12443" s="774" t="s">
        <v>7728</v>
      </c>
      <c r="D12443" s="774" t="s">
        <v>7737</v>
      </c>
      <c r="E12443" s="717">
        <v>35.44</v>
      </c>
    </row>
    <row r="12444" spans="1:5">
      <c r="A12444" s="774">
        <v>38904</v>
      </c>
      <c r="B12444" s="774" t="s">
        <v>12177</v>
      </c>
      <c r="C12444" s="774" t="s">
        <v>7728</v>
      </c>
      <c r="D12444" s="774" t="s">
        <v>7737</v>
      </c>
      <c r="E12444" s="717">
        <v>57.58</v>
      </c>
    </row>
    <row r="12445" spans="1:5">
      <c r="A12445" s="774">
        <v>38903</v>
      </c>
      <c r="B12445" s="774" t="s">
        <v>12178</v>
      </c>
      <c r="C12445" s="774" t="s">
        <v>7728</v>
      </c>
      <c r="D12445" s="774" t="s">
        <v>7737</v>
      </c>
      <c r="E12445" s="717">
        <v>57.22</v>
      </c>
    </row>
    <row r="12446" spans="1:5">
      <c r="A12446" s="774">
        <v>7091</v>
      </c>
      <c r="B12446" s="774" t="s">
        <v>12179</v>
      </c>
      <c r="C12446" s="774" t="s">
        <v>7728</v>
      </c>
      <c r="D12446" s="774" t="s">
        <v>7723</v>
      </c>
      <c r="E12446" s="717">
        <v>15.24</v>
      </c>
    </row>
    <row r="12447" spans="1:5">
      <c r="A12447" s="774">
        <v>11655</v>
      </c>
      <c r="B12447" s="774" t="s">
        <v>12180</v>
      </c>
      <c r="C12447" s="774" t="s">
        <v>7728</v>
      </c>
      <c r="D12447" s="774" t="s">
        <v>7723</v>
      </c>
      <c r="E12447" s="717">
        <v>14.56</v>
      </c>
    </row>
    <row r="12448" spans="1:5">
      <c r="A12448" s="774">
        <v>11656</v>
      </c>
      <c r="B12448" s="774" t="s">
        <v>12181</v>
      </c>
      <c r="C12448" s="774" t="s">
        <v>7728</v>
      </c>
      <c r="D12448" s="774" t="s">
        <v>7723</v>
      </c>
      <c r="E12448" s="717">
        <v>15.23</v>
      </c>
    </row>
    <row r="12449" spans="1:5">
      <c r="A12449" s="774">
        <v>37948</v>
      </c>
      <c r="B12449" s="774" t="s">
        <v>12182</v>
      </c>
      <c r="C12449" s="774" t="s">
        <v>7728</v>
      </c>
      <c r="D12449" s="774" t="s">
        <v>7723</v>
      </c>
      <c r="E12449" s="717">
        <v>3.08</v>
      </c>
    </row>
    <row r="12450" spans="1:5">
      <c r="A12450" s="774">
        <v>7097</v>
      </c>
      <c r="B12450" s="774" t="s">
        <v>12183</v>
      </c>
      <c r="C12450" s="774" t="s">
        <v>7728</v>
      </c>
      <c r="D12450" s="774" t="s">
        <v>7723</v>
      </c>
      <c r="E12450" s="717">
        <v>6.77</v>
      </c>
    </row>
    <row r="12451" spans="1:5">
      <c r="A12451" s="774">
        <v>11657</v>
      </c>
      <c r="B12451" s="774" t="s">
        <v>12184</v>
      </c>
      <c r="C12451" s="774" t="s">
        <v>7728</v>
      </c>
      <c r="D12451" s="774" t="s">
        <v>7723</v>
      </c>
      <c r="E12451" s="717">
        <v>13.27</v>
      </c>
    </row>
    <row r="12452" spans="1:5">
      <c r="A12452" s="774">
        <v>11658</v>
      </c>
      <c r="B12452" s="774" t="s">
        <v>12185</v>
      </c>
      <c r="C12452" s="774" t="s">
        <v>7728</v>
      </c>
      <c r="D12452" s="774" t="s">
        <v>7723</v>
      </c>
      <c r="E12452" s="717">
        <v>13.52</v>
      </c>
    </row>
    <row r="12453" spans="1:5">
      <c r="A12453" s="774">
        <v>7146</v>
      </c>
      <c r="B12453" s="774" t="s">
        <v>12186</v>
      </c>
      <c r="C12453" s="774" t="s">
        <v>7728</v>
      </c>
      <c r="D12453" s="774" t="s">
        <v>7723</v>
      </c>
      <c r="E12453" s="717">
        <v>176.39</v>
      </c>
    </row>
    <row r="12454" spans="1:5">
      <c r="A12454" s="774">
        <v>7138</v>
      </c>
      <c r="B12454" s="774" t="s">
        <v>12187</v>
      </c>
      <c r="C12454" s="774" t="s">
        <v>7728</v>
      </c>
      <c r="D12454" s="774" t="s">
        <v>7723</v>
      </c>
      <c r="E12454" s="717">
        <v>1</v>
      </c>
    </row>
    <row r="12455" spans="1:5">
      <c r="A12455" s="774">
        <v>7139</v>
      </c>
      <c r="B12455" s="774" t="s">
        <v>12188</v>
      </c>
      <c r="C12455" s="774" t="s">
        <v>7728</v>
      </c>
      <c r="D12455" s="774" t="s">
        <v>7723</v>
      </c>
      <c r="E12455" s="717">
        <v>1.31</v>
      </c>
    </row>
    <row r="12456" spans="1:5">
      <c r="A12456" s="774">
        <v>7140</v>
      </c>
      <c r="B12456" s="774" t="s">
        <v>12189</v>
      </c>
      <c r="C12456" s="774" t="s">
        <v>7728</v>
      </c>
      <c r="D12456" s="774" t="s">
        <v>7723</v>
      </c>
      <c r="E12456" s="717">
        <v>4.3499999999999996</v>
      </c>
    </row>
    <row r="12457" spans="1:5">
      <c r="A12457" s="774">
        <v>7141</v>
      </c>
      <c r="B12457" s="774" t="s">
        <v>12190</v>
      </c>
      <c r="C12457" s="774" t="s">
        <v>7728</v>
      </c>
      <c r="D12457" s="774" t="s">
        <v>7723</v>
      </c>
      <c r="E12457" s="717">
        <v>9.52</v>
      </c>
    </row>
    <row r="12458" spans="1:5">
      <c r="A12458" s="774">
        <v>7143</v>
      </c>
      <c r="B12458" s="774" t="s">
        <v>12191</v>
      </c>
      <c r="C12458" s="774" t="s">
        <v>7728</v>
      </c>
      <c r="D12458" s="774" t="s">
        <v>7723</v>
      </c>
      <c r="E12458" s="717">
        <v>31.7</v>
      </c>
    </row>
    <row r="12459" spans="1:5">
      <c r="A12459" s="774">
        <v>7144</v>
      </c>
      <c r="B12459" s="774" t="s">
        <v>12192</v>
      </c>
      <c r="C12459" s="774" t="s">
        <v>7728</v>
      </c>
      <c r="D12459" s="774" t="s">
        <v>7723</v>
      </c>
      <c r="E12459" s="717">
        <v>63.42</v>
      </c>
    </row>
    <row r="12460" spans="1:5">
      <c r="A12460" s="774">
        <v>7145</v>
      </c>
      <c r="B12460" s="774" t="s">
        <v>12193</v>
      </c>
      <c r="C12460" s="774" t="s">
        <v>7728</v>
      </c>
      <c r="D12460" s="774" t="s">
        <v>7723</v>
      </c>
      <c r="E12460" s="717">
        <v>104.01</v>
      </c>
    </row>
    <row r="12461" spans="1:5">
      <c r="A12461" s="774">
        <v>7142</v>
      </c>
      <c r="B12461" s="774" t="s">
        <v>12194</v>
      </c>
      <c r="C12461" s="774" t="s">
        <v>7728</v>
      </c>
      <c r="D12461" s="774" t="s">
        <v>7723</v>
      </c>
      <c r="E12461" s="717">
        <v>10.64</v>
      </c>
    </row>
    <row r="12462" spans="1:5">
      <c r="A12462" s="774">
        <v>3593</v>
      </c>
      <c r="B12462" s="774" t="s">
        <v>12195</v>
      </c>
      <c r="C12462" s="774" t="s">
        <v>7728</v>
      </c>
      <c r="D12462" s="774" t="s">
        <v>7723</v>
      </c>
      <c r="E12462" s="717">
        <v>50.87</v>
      </c>
    </row>
    <row r="12463" spans="1:5">
      <c r="A12463" s="774">
        <v>3588</v>
      </c>
      <c r="B12463" s="774" t="s">
        <v>12196</v>
      </c>
      <c r="C12463" s="774" t="s">
        <v>7728</v>
      </c>
      <c r="D12463" s="774" t="s">
        <v>7723</v>
      </c>
      <c r="E12463" s="717">
        <v>39.21</v>
      </c>
    </row>
    <row r="12464" spans="1:5">
      <c r="A12464" s="774">
        <v>3585</v>
      </c>
      <c r="B12464" s="774" t="s">
        <v>12197</v>
      </c>
      <c r="C12464" s="774" t="s">
        <v>7728</v>
      </c>
      <c r="D12464" s="774" t="s">
        <v>7723</v>
      </c>
      <c r="E12464" s="717">
        <v>12.11</v>
      </c>
    </row>
    <row r="12465" spans="1:5">
      <c r="A12465" s="774">
        <v>3587</v>
      </c>
      <c r="B12465" s="774" t="s">
        <v>12198</v>
      </c>
      <c r="C12465" s="774" t="s">
        <v>7728</v>
      </c>
      <c r="D12465" s="774" t="s">
        <v>7723</v>
      </c>
      <c r="E12465" s="717">
        <v>24.33</v>
      </c>
    </row>
    <row r="12466" spans="1:5">
      <c r="A12466" s="774">
        <v>3590</v>
      </c>
      <c r="B12466" s="774" t="s">
        <v>12199</v>
      </c>
      <c r="C12466" s="774" t="s">
        <v>7728</v>
      </c>
      <c r="D12466" s="774" t="s">
        <v>7723</v>
      </c>
      <c r="E12466" s="717">
        <v>144.44</v>
      </c>
    </row>
    <row r="12467" spans="1:5">
      <c r="A12467" s="774">
        <v>3589</v>
      </c>
      <c r="B12467" s="774" t="s">
        <v>12200</v>
      </c>
      <c r="C12467" s="774" t="s">
        <v>7728</v>
      </c>
      <c r="D12467" s="774" t="s">
        <v>7723</v>
      </c>
      <c r="E12467" s="717">
        <v>77.53</v>
      </c>
    </row>
    <row r="12468" spans="1:5">
      <c r="A12468" s="774">
        <v>3586</v>
      </c>
      <c r="B12468" s="774" t="s">
        <v>12201</v>
      </c>
      <c r="C12468" s="774" t="s">
        <v>7728</v>
      </c>
      <c r="D12468" s="774" t="s">
        <v>7723</v>
      </c>
      <c r="E12468" s="717">
        <v>15.86</v>
      </c>
    </row>
    <row r="12469" spans="1:5">
      <c r="A12469" s="774">
        <v>3592</v>
      </c>
      <c r="B12469" s="774" t="s">
        <v>12202</v>
      </c>
      <c r="C12469" s="774" t="s">
        <v>7728</v>
      </c>
      <c r="D12469" s="774" t="s">
        <v>7723</v>
      </c>
      <c r="E12469" s="717">
        <v>228.32</v>
      </c>
    </row>
    <row r="12470" spans="1:5">
      <c r="A12470" s="774">
        <v>3591</v>
      </c>
      <c r="B12470" s="774" t="s">
        <v>12203</v>
      </c>
      <c r="C12470" s="774" t="s">
        <v>7728</v>
      </c>
      <c r="D12470" s="774" t="s">
        <v>7723</v>
      </c>
      <c r="E12470" s="717">
        <v>366</v>
      </c>
    </row>
    <row r="12471" spans="1:5">
      <c r="A12471" s="774">
        <v>40396</v>
      </c>
      <c r="B12471" s="774" t="s">
        <v>12204</v>
      </c>
      <c r="C12471" s="774" t="s">
        <v>7728</v>
      </c>
      <c r="D12471" s="774" t="s">
        <v>7737</v>
      </c>
      <c r="E12471" s="717">
        <v>75.37</v>
      </c>
    </row>
    <row r="12472" spans="1:5">
      <c r="A12472" s="774">
        <v>40395</v>
      </c>
      <c r="B12472" s="774" t="s">
        <v>12205</v>
      </c>
      <c r="C12472" s="774" t="s">
        <v>7728</v>
      </c>
      <c r="D12472" s="774" t="s">
        <v>7737</v>
      </c>
      <c r="E12472" s="717">
        <v>57.84</v>
      </c>
    </row>
    <row r="12473" spans="1:5">
      <c r="A12473" s="774">
        <v>40392</v>
      </c>
      <c r="B12473" s="774" t="s">
        <v>12206</v>
      </c>
      <c r="C12473" s="774" t="s">
        <v>7728</v>
      </c>
      <c r="D12473" s="774" t="s">
        <v>7737</v>
      </c>
      <c r="E12473" s="717">
        <v>18.61</v>
      </c>
    </row>
    <row r="12474" spans="1:5">
      <c r="A12474" s="774">
        <v>40394</v>
      </c>
      <c r="B12474" s="774" t="s">
        <v>12207</v>
      </c>
      <c r="C12474" s="774" t="s">
        <v>7728</v>
      </c>
      <c r="D12474" s="774" t="s">
        <v>7737</v>
      </c>
      <c r="E12474" s="717">
        <v>37.659999999999997</v>
      </c>
    </row>
    <row r="12475" spans="1:5">
      <c r="A12475" s="774">
        <v>40398</v>
      </c>
      <c r="B12475" s="774" t="s">
        <v>12208</v>
      </c>
      <c r="C12475" s="774" t="s">
        <v>7728</v>
      </c>
      <c r="D12475" s="774" t="s">
        <v>7737</v>
      </c>
      <c r="E12475" s="717">
        <v>241.82</v>
      </c>
    </row>
    <row r="12476" spans="1:5">
      <c r="A12476" s="774">
        <v>40397</v>
      </c>
      <c r="B12476" s="774" t="s">
        <v>12209</v>
      </c>
      <c r="C12476" s="774" t="s">
        <v>7728</v>
      </c>
      <c r="D12476" s="774" t="s">
        <v>7737</v>
      </c>
      <c r="E12476" s="717">
        <v>123.84</v>
      </c>
    </row>
    <row r="12477" spans="1:5">
      <c r="A12477" s="774">
        <v>40393</v>
      </c>
      <c r="B12477" s="774" t="s">
        <v>12210</v>
      </c>
      <c r="C12477" s="774" t="s">
        <v>7728</v>
      </c>
      <c r="D12477" s="774" t="s">
        <v>7737</v>
      </c>
      <c r="E12477" s="717">
        <v>23.97</v>
      </c>
    </row>
    <row r="12478" spans="1:5">
      <c r="A12478" s="774">
        <v>40399</v>
      </c>
      <c r="B12478" s="774" t="s">
        <v>12211</v>
      </c>
      <c r="C12478" s="774" t="s">
        <v>7728</v>
      </c>
      <c r="D12478" s="774" t="s">
        <v>7737</v>
      </c>
      <c r="E12478" s="717">
        <v>395.61</v>
      </c>
    </row>
    <row r="12479" spans="1:5">
      <c r="A12479" s="774">
        <v>39322</v>
      </c>
      <c r="B12479" s="774" t="s">
        <v>12212</v>
      </c>
      <c r="C12479" s="774" t="s">
        <v>7728</v>
      </c>
      <c r="D12479" s="774" t="s">
        <v>7737</v>
      </c>
      <c r="E12479" s="717">
        <v>22.32</v>
      </c>
    </row>
    <row r="12480" spans="1:5">
      <c r="A12480" s="774">
        <v>39289</v>
      </c>
      <c r="B12480" s="774" t="s">
        <v>12213</v>
      </c>
      <c r="C12480" s="774" t="s">
        <v>7728</v>
      </c>
      <c r="D12480" s="774" t="s">
        <v>7737</v>
      </c>
      <c r="E12480" s="717">
        <v>26.74</v>
      </c>
    </row>
    <row r="12481" spans="1:5">
      <c r="A12481" s="774">
        <v>39290</v>
      </c>
      <c r="B12481" s="774" t="s">
        <v>12214</v>
      </c>
      <c r="C12481" s="774" t="s">
        <v>7728</v>
      </c>
      <c r="D12481" s="774" t="s">
        <v>7737</v>
      </c>
      <c r="E12481" s="717">
        <v>45.38</v>
      </c>
    </row>
    <row r="12482" spans="1:5">
      <c r="A12482" s="774">
        <v>39291</v>
      </c>
      <c r="B12482" s="774" t="s">
        <v>12215</v>
      </c>
      <c r="C12482" s="774" t="s">
        <v>7728</v>
      </c>
      <c r="D12482" s="774" t="s">
        <v>7737</v>
      </c>
      <c r="E12482" s="717">
        <v>67.94</v>
      </c>
    </row>
    <row r="12483" spans="1:5">
      <c r="A12483" s="774">
        <v>20174</v>
      </c>
      <c r="B12483" s="774" t="s">
        <v>12216</v>
      </c>
      <c r="C12483" s="774" t="s">
        <v>7728</v>
      </c>
      <c r="D12483" s="774" t="s">
        <v>7723</v>
      </c>
      <c r="E12483" s="717">
        <v>37.14</v>
      </c>
    </row>
    <row r="12484" spans="1:5">
      <c r="A12484" s="774">
        <v>41892</v>
      </c>
      <c r="B12484" s="774" t="s">
        <v>12217</v>
      </c>
      <c r="C12484" s="774" t="s">
        <v>7728</v>
      </c>
      <c r="D12484" s="774" t="s">
        <v>7737</v>
      </c>
      <c r="E12484" s="717">
        <v>107.37</v>
      </c>
    </row>
    <row r="12485" spans="1:5">
      <c r="A12485" s="774">
        <v>7048</v>
      </c>
      <c r="B12485" s="774" t="s">
        <v>12218</v>
      </c>
      <c r="C12485" s="774" t="s">
        <v>7728</v>
      </c>
      <c r="D12485" s="774" t="s">
        <v>7737</v>
      </c>
      <c r="E12485" s="717">
        <v>23.17</v>
      </c>
    </row>
    <row r="12486" spans="1:5">
      <c r="A12486" s="774">
        <v>7088</v>
      </c>
      <c r="B12486" s="774" t="s">
        <v>12219</v>
      </c>
      <c r="C12486" s="774" t="s">
        <v>7728</v>
      </c>
      <c r="D12486" s="774" t="s">
        <v>7737</v>
      </c>
      <c r="E12486" s="717">
        <v>50.68</v>
      </c>
    </row>
    <row r="12487" spans="1:5">
      <c r="A12487" s="774">
        <v>20179</v>
      </c>
      <c r="B12487" s="774" t="s">
        <v>12220</v>
      </c>
      <c r="C12487" s="774" t="s">
        <v>7728</v>
      </c>
      <c r="D12487" s="774" t="s">
        <v>7723</v>
      </c>
      <c r="E12487" s="717">
        <v>50</v>
      </c>
    </row>
    <row r="12488" spans="1:5">
      <c r="A12488" s="774">
        <v>20178</v>
      </c>
      <c r="B12488" s="774" t="s">
        <v>12221</v>
      </c>
      <c r="C12488" s="774" t="s">
        <v>7728</v>
      </c>
      <c r="D12488" s="774" t="s">
        <v>7723</v>
      </c>
      <c r="E12488" s="717">
        <v>44.19</v>
      </c>
    </row>
    <row r="12489" spans="1:5">
      <c r="A12489" s="774">
        <v>20180</v>
      </c>
      <c r="B12489" s="774" t="s">
        <v>12222</v>
      </c>
      <c r="C12489" s="774" t="s">
        <v>7728</v>
      </c>
      <c r="D12489" s="774" t="s">
        <v>7723</v>
      </c>
      <c r="E12489" s="717">
        <v>81.2</v>
      </c>
    </row>
    <row r="12490" spans="1:5">
      <c r="A12490" s="774">
        <v>20181</v>
      </c>
      <c r="B12490" s="774" t="s">
        <v>12223</v>
      </c>
      <c r="C12490" s="774" t="s">
        <v>7728</v>
      </c>
      <c r="D12490" s="774" t="s">
        <v>7723</v>
      </c>
      <c r="E12490" s="717">
        <v>120.46</v>
      </c>
    </row>
    <row r="12491" spans="1:5">
      <c r="A12491" s="774">
        <v>20177</v>
      </c>
      <c r="B12491" s="774" t="s">
        <v>12224</v>
      </c>
      <c r="C12491" s="774" t="s">
        <v>7728</v>
      </c>
      <c r="D12491" s="774" t="s">
        <v>7723</v>
      </c>
      <c r="E12491" s="717">
        <v>28.96</v>
      </c>
    </row>
    <row r="12492" spans="1:5">
      <c r="A12492" s="774">
        <v>7082</v>
      </c>
      <c r="B12492" s="774" t="s">
        <v>12225</v>
      </c>
      <c r="C12492" s="774" t="s">
        <v>7728</v>
      </c>
      <c r="D12492" s="774" t="s">
        <v>7737</v>
      </c>
      <c r="E12492" s="717">
        <v>50.64</v>
      </c>
    </row>
    <row r="12493" spans="1:5">
      <c r="A12493" s="774">
        <v>42707</v>
      </c>
      <c r="B12493" s="774" t="s">
        <v>12226</v>
      </c>
      <c r="C12493" s="774" t="s">
        <v>7728</v>
      </c>
      <c r="D12493" s="774" t="s">
        <v>7737</v>
      </c>
      <c r="E12493" s="717">
        <v>137.51</v>
      </c>
    </row>
    <row r="12494" spans="1:5">
      <c r="A12494" s="774">
        <v>7069</v>
      </c>
      <c r="B12494" s="774" t="s">
        <v>12227</v>
      </c>
      <c r="C12494" s="774" t="s">
        <v>7728</v>
      </c>
      <c r="D12494" s="774" t="s">
        <v>7737</v>
      </c>
      <c r="E12494" s="717">
        <v>112.38</v>
      </c>
    </row>
    <row r="12495" spans="1:5">
      <c r="A12495" s="774">
        <v>42708</v>
      </c>
      <c r="B12495" s="774" t="s">
        <v>12228</v>
      </c>
      <c r="C12495" s="774" t="s">
        <v>7728</v>
      </c>
      <c r="D12495" s="774" t="s">
        <v>7737</v>
      </c>
      <c r="E12495" s="717">
        <v>360.94</v>
      </c>
    </row>
    <row r="12496" spans="1:5">
      <c r="A12496" s="774">
        <v>7070</v>
      </c>
      <c r="B12496" s="774" t="s">
        <v>12229</v>
      </c>
      <c r="C12496" s="774" t="s">
        <v>7728</v>
      </c>
      <c r="D12496" s="774" t="s">
        <v>7737</v>
      </c>
      <c r="E12496" s="717">
        <v>160.93</v>
      </c>
    </row>
    <row r="12497" spans="1:5">
      <c r="A12497" s="774">
        <v>42709</v>
      </c>
      <c r="B12497" s="774" t="s">
        <v>12230</v>
      </c>
      <c r="C12497" s="774" t="s">
        <v>7728</v>
      </c>
      <c r="D12497" s="774" t="s">
        <v>7737</v>
      </c>
      <c r="E12497" s="717">
        <v>539.80999999999995</v>
      </c>
    </row>
    <row r="12498" spans="1:5">
      <c r="A12498" s="774">
        <v>42710</v>
      </c>
      <c r="B12498" s="774" t="s">
        <v>12231</v>
      </c>
      <c r="C12498" s="774" t="s">
        <v>7728</v>
      </c>
      <c r="D12498" s="774" t="s">
        <v>7737</v>
      </c>
      <c r="E12498" s="718">
        <v>1551.68</v>
      </c>
    </row>
    <row r="12499" spans="1:5">
      <c r="A12499" s="774">
        <v>42716</v>
      </c>
      <c r="B12499" s="774" t="s">
        <v>12232</v>
      </c>
      <c r="C12499" s="774" t="s">
        <v>7728</v>
      </c>
      <c r="D12499" s="774" t="s">
        <v>7737</v>
      </c>
      <c r="E12499" s="718">
        <v>1931.33</v>
      </c>
    </row>
    <row r="12500" spans="1:5">
      <c r="A12500" s="774">
        <v>20172</v>
      </c>
      <c r="B12500" s="774" t="s">
        <v>12233</v>
      </c>
      <c r="C12500" s="774" t="s">
        <v>7728</v>
      </c>
      <c r="D12500" s="774" t="s">
        <v>7737</v>
      </c>
      <c r="E12500" s="717">
        <v>37.14</v>
      </c>
    </row>
    <row r="12501" spans="1:5">
      <c r="A12501" s="774">
        <v>40945</v>
      </c>
      <c r="B12501" s="774" t="s">
        <v>12234</v>
      </c>
      <c r="C12501" s="774" t="s">
        <v>615</v>
      </c>
      <c r="D12501" s="774" t="s">
        <v>7723</v>
      </c>
      <c r="E12501" s="717">
        <v>13.85</v>
      </c>
    </row>
    <row r="12502" spans="1:5">
      <c r="A12502" s="774">
        <v>40946</v>
      </c>
      <c r="B12502" s="774" t="s">
        <v>12235</v>
      </c>
      <c r="C12502" s="774" t="s">
        <v>7941</v>
      </c>
      <c r="D12502" s="774" t="s">
        <v>7723</v>
      </c>
      <c r="E12502" s="718">
        <v>2469.59</v>
      </c>
    </row>
    <row r="12503" spans="1:5">
      <c r="A12503" s="774">
        <v>7153</v>
      </c>
      <c r="B12503" s="774" t="s">
        <v>12236</v>
      </c>
      <c r="C12503" s="774" t="s">
        <v>615</v>
      </c>
      <c r="D12503" s="774" t="s">
        <v>7723</v>
      </c>
      <c r="E12503" s="717">
        <v>39.28</v>
      </c>
    </row>
    <row r="12504" spans="1:5">
      <c r="A12504" s="774">
        <v>41089</v>
      </c>
      <c r="B12504" s="774" t="s">
        <v>12237</v>
      </c>
      <c r="C12504" s="774" t="s">
        <v>7941</v>
      </c>
      <c r="D12504" s="774" t="s">
        <v>7723</v>
      </c>
      <c r="E12504" s="718">
        <v>6999.33</v>
      </c>
    </row>
    <row r="12505" spans="1:5">
      <c r="A12505" s="774">
        <v>40943</v>
      </c>
      <c r="B12505" s="774" t="s">
        <v>12238</v>
      </c>
      <c r="C12505" s="774" t="s">
        <v>615</v>
      </c>
      <c r="D12505" s="774" t="s">
        <v>7723</v>
      </c>
      <c r="E12505" s="717">
        <v>32.78</v>
      </c>
    </row>
    <row r="12506" spans="1:5">
      <c r="A12506" s="774">
        <v>40944</v>
      </c>
      <c r="B12506" s="774" t="s">
        <v>12239</v>
      </c>
      <c r="C12506" s="774" t="s">
        <v>7941</v>
      </c>
      <c r="D12506" s="774" t="s">
        <v>7723</v>
      </c>
      <c r="E12506" s="718">
        <v>5841.6</v>
      </c>
    </row>
    <row r="12507" spans="1:5">
      <c r="A12507" s="774">
        <v>6175</v>
      </c>
      <c r="B12507" s="774" t="s">
        <v>12240</v>
      </c>
      <c r="C12507" s="774" t="s">
        <v>615</v>
      </c>
      <c r="D12507" s="774" t="s">
        <v>7723</v>
      </c>
      <c r="E12507" s="717">
        <v>19.22</v>
      </c>
    </row>
    <row r="12508" spans="1:5">
      <c r="A12508" s="774">
        <v>41092</v>
      </c>
      <c r="B12508" s="774" t="s">
        <v>12241</v>
      </c>
      <c r="C12508" s="774" t="s">
        <v>7941</v>
      </c>
      <c r="D12508" s="774" t="s">
        <v>7723</v>
      </c>
      <c r="E12508" s="718">
        <v>3427.28</v>
      </c>
    </row>
    <row r="12509" spans="1:5">
      <c r="A12509" s="774">
        <v>37712</v>
      </c>
      <c r="B12509" s="774" t="s">
        <v>12242</v>
      </c>
      <c r="C12509" s="774" t="s">
        <v>7725</v>
      </c>
      <c r="D12509" s="774" t="s">
        <v>7737</v>
      </c>
      <c r="E12509" s="717">
        <v>61.49</v>
      </c>
    </row>
    <row r="12510" spans="1:5">
      <c r="A12510" s="774">
        <v>34547</v>
      </c>
      <c r="B12510" s="774" t="s">
        <v>849</v>
      </c>
      <c r="C12510" s="774" t="s">
        <v>7760</v>
      </c>
      <c r="D12510" s="774" t="s">
        <v>7723</v>
      </c>
      <c r="E12510" s="717">
        <v>3.95</v>
      </c>
    </row>
    <row r="12511" spans="1:5">
      <c r="A12511" s="774">
        <v>34548</v>
      </c>
      <c r="B12511" s="774" t="s">
        <v>12243</v>
      </c>
      <c r="C12511" s="774" t="s">
        <v>7760</v>
      </c>
      <c r="D12511" s="774" t="s">
        <v>7723</v>
      </c>
      <c r="E12511" s="717">
        <v>6.47</v>
      </c>
    </row>
    <row r="12512" spans="1:5">
      <c r="A12512" s="774">
        <v>34558</v>
      </c>
      <c r="B12512" s="774" t="s">
        <v>12244</v>
      </c>
      <c r="C12512" s="774" t="s">
        <v>7760</v>
      </c>
      <c r="D12512" s="774" t="s">
        <v>7723</v>
      </c>
      <c r="E12512" s="717">
        <v>3.21</v>
      </c>
    </row>
    <row r="12513" spans="1:5">
      <c r="A12513" s="774">
        <v>34550</v>
      </c>
      <c r="B12513" s="774" t="s">
        <v>12245</v>
      </c>
      <c r="C12513" s="774" t="s">
        <v>7760</v>
      </c>
      <c r="D12513" s="774" t="s">
        <v>7723</v>
      </c>
      <c r="E12513" s="717">
        <v>1.7</v>
      </c>
    </row>
    <row r="12514" spans="1:5">
      <c r="A12514" s="774">
        <v>34557</v>
      </c>
      <c r="B12514" s="774" t="s">
        <v>12246</v>
      </c>
      <c r="C12514" s="774" t="s">
        <v>7760</v>
      </c>
      <c r="D12514" s="774" t="s">
        <v>7723</v>
      </c>
      <c r="E12514" s="717">
        <v>2.5</v>
      </c>
    </row>
    <row r="12515" spans="1:5">
      <c r="A12515" s="774">
        <v>37411</v>
      </c>
      <c r="B12515" s="774" t="s">
        <v>12247</v>
      </c>
      <c r="C12515" s="774" t="s">
        <v>7725</v>
      </c>
      <c r="D12515" s="774" t="s">
        <v>7723</v>
      </c>
      <c r="E12515" s="717">
        <v>18.28</v>
      </c>
    </row>
    <row r="12516" spans="1:5">
      <c r="A12516" s="774">
        <v>39508</v>
      </c>
      <c r="B12516" s="774" t="s">
        <v>12248</v>
      </c>
      <c r="C12516" s="774" t="s">
        <v>7725</v>
      </c>
      <c r="D12516" s="774" t="s">
        <v>7723</v>
      </c>
      <c r="E12516" s="717">
        <v>10.27</v>
      </c>
    </row>
    <row r="12517" spans="1:5">
      <c r="A12517" s="774">
        <v>39507</v>
      </c>
      <c r="B12517" s="774" t="s">
        <v>12249</v>
      </c>
      <c r="C12517" s="774" t="s">
        <v>7725</v>
      </c>
      <c r="D12517" s="774" t="s">
        <v>7723</v>
      </c>
      <c r="E12517" s="717">
        <v>15.32</v>
      </c>
    </row>
    <row r="12518" spans="1:5">
      <c r="A12518" s="774">
        <v>7155</v>
      </c>
      <c r="B12518" s="774" t="s">
        <v>12250</v>
      </c>
      <c r="C12518" s="774" t="s">
        <v>7725</v>
      </c>
      <c r="D12518" s="774" t="s">
        <v>7723</v>
      </c>
      <c r="E12518" s="717">
        <v>19.66</v>
      </c>
    </row>
    <row r="12519" spans="1:5">
      <c r="A12519" s="774">
        <v>42406</v>
      </c>
      <c r="B12519" s="774" t="s">
        <v>12251</v>
      </c>
      <c r="C12519" s="774" t="s">
        <v>7725</v>
      </c>
      <c r="D12519" s="774" t="s">
        <v>7723</v>
      </c>
      <c r="E12519" s="717">
        <v>22.54</v>
      </c>
    </row>
    <row r="12520" spans="1:5">
      <c r="A12520" s="774">
        <v>7156</v>
      </c>
      <c r="B12520" s="774" t="s">
        <v>12252</v>
      </c>
      <c r="C12520" s="774" t="s">
        <v>7725</v>
      </c>
      <c r="D12520" s="774" t="s">
        <v>7726</v>
      </c>
      <c r="E12520" s="717">
        <v>28.21</v>
      </c>
    </row>
    <row r="12521" spans="1:5">
      <c r="A12521" s="774">
        <v>43127</v>
      </c>
      <c r="B12521" s="774" t="s">
        <v>12253</v>
      </c>
      <c r="C12521" s="774" t="s">
        <v>7725</v>
      </c>
      <c r="D12521" s="774" t="s">
        <v>7723</v>
      </c>
      <c r="E12521" s="717">
        <v>40.369999999999997</v>
      </c>
    </row>
    <row r="12522" spans="1:5">
      <c r="A12522" s="774">
        <v>10917</v>
      </c>
      <c r="B12522" s="774" t="s">
        <v>12254</v>
      </c>
      <c r="C12522" s="774" t="s">
        <v>7725</v>
      </c>
      <c r="D12522" s="774" t="s">
        <v>7723</v>
      </c>
      <c r="E12522" s="717">
        <v>8.52</v>
      </c>
    </row>
    <row r="12523" spans="1:5">
      <c r="A12523" s="774">
        <v>21141</v>
      </c>
      <c r="B12523" s="774" t="s">
        <v>12255</v>
      </c>
      <c r="C12523" s="774" t="s">
        <v>7725</v>
      </c>
      <c r="D12523" s="774" t="s">
        <v>7723</v>
      </c>
      <c r="E12523" s="717">
        <v>13.19</v>
      </c>
    </row>
    <row r="12524" spans="1:5">
      <c r="A12524" s="774">
        <v>39509</v>
      </c>
      <c r="B12524" s="774" t="s">
        <v>12256</v>
      </c>
      <c r="C12524" s="774" t="s">
        <v>7725</v>
      </c>
      <c r="D12524" s="774" t="s">
        <v>7723</v>
      </c>
      <c r="E12524" s="717">
        <v>12.69</v>
      </c>
    </row>
    <row r="12525" spans="1:5">
      <c r="A12525" s="774">
        <v>25988</v>
      </c>
      <c r="B12525" s="774" t="s">
        <v>12257</v>
      </c>
      <c r="C12525" s="774" t="s">
        <v>7725</v>
      </c>
      <c r="D12525" s="774" t="s">
        <v>7737</v>
      </c>
      <c r="E12525" s="717">
        <v>12.12</v>
      </c>
    </row>
    <row r="12526" spans="1:5">
      <c r="A12526" s="774">
        <v>7167</v>
      </c>
      <c r="B12526" s="774" t="s">
        <v>12258</v>
      </c>
      <c r="C12526" s="774" t="s">
        <v>7725</v>
      </c>
      <c r="D12526" s="774" t="s">
        <v>7723</v>
      </c>
      <c r="E12526" s="717">
        <v>19.12</v>
      </c>
    </row>
    <row r="12527" spans="1:5">
      <c r="A12527" s="774">
        <v>10928</v>
      </c>
      <c r="B12527" s="774" t="s">
        <v>12259</v>
      </c>
      <c r="C12527" s="774" t="s">
        <v>7725</v>
      </c>
      <c r="D12527" s="774" t="s">
        <v>7723</v>
      </c>
      <c r="E12527" s="717">
        <v>10.99</v>
      </c>
    </row>
    <row r="12528" spans="1:5">
      <c r="A12528" s="774">
        <v>10933</v>
      </c>
      <c r="B12528" s="774" t="s">
        <v>12260</v>
      </c>
      <c r="C12528" s="774" t="s">
        <v>7725</v>
      </c>
      <c r="D12528" s="774" t="s">
        <v>7723</v>
      </c>
      <c r="E12528" s="717">
        <v>16.57</v>
      </c>
    </row>
    <row r="12529" spans="1:5">
      <c r="A12529" s="774">
        <v>7158</v>
      </c>
      <c r="B12529" s="774" t="s">
        <v>12261</v>
      </c>
      <c r="C12529" s="774" t="s">
        <v>7725</v>
      </c>
      <c r="D12529" s="774" t="s">
        <v>7726</v>
      </c>
      <c r="E12529" s="717">
        <v>28.11</v>
      </c>
    </row>
    <row r="12530" spans="1:5">
      <c r="A12530" s="774">
        <v>10927</v>
      </c>
      <c r="B12530" s="774" t="s">
        <v>12262</v>
      </c>
      <c r="C12530" s="774" t="s">
        <v>7725</v>
      </c>
      <c r="D12530" s="774" t="s">
        <v>7723</v>
      </c>
      <c r="E12530" s="717">
        <v>17.97</v>
      </c>
    </row>
    <row r="12531" spans="1:5">
      <c r="A12531" s="774">
        <v>7162</v>
      </c>
      <c r="B12531" s="774" t="s">
        <v>12263</v>
      </c>
      <c r="C12531" s="774" t="s">
        <v>7725</v>
      </c>
      <c r="D12531" s="774" t="s">
        <v>7723</v>
      </c>
      <c r="E12531" s="717">
        <v>43.99</v>
      </c>
    </row>
    <row r="12532" spans="1:5">
      <c r="A12532" s="774">
        <v>10932</v>
      </c>
      <c r="B12532" s="774" t="s">
        <v>12264</v>
      </c>
      <c r="C12532" s="774" t="s">
        <v>7725</v>
      </c>
      <c r="D12532" s="774" t="s">
        <v>7723</v>
      </c>
      <c r="E12532" s="717">
        <v>76.510000000000005</v>
      </c>
    </row>
    <row r="12533" spans="1:5">
      <c r="A12533" s="774">
        <v>10937</v>
      </c>
      <c r="B12533" s="774" t="s">
        <v>12265</v>
      </c>
      <c r="C12533" s="774" t="s">
        <v>7725</v>
      </c>
      <c r="D12533" s="774" t="s">
        <v>7723</v>
      </c>
      <c r="E12533" s="717">
        <v>19.66</v>
      </c>
    </row>
    <row r="12534" spans="1:5">
      <c r="A12534" s="774">
        <v>10935</v>
      </c>
      <c r="B12534" s="774" t="s">
        <v>12266</v>
      </c>
      <c r="C12534" s="774" t="s">
        <v>7725</v>
      </c>
      <c r="D12534" s="774" t="s">
        <v>7723</v>
      </c>
      <c r="E12534" s="717">
        <v>34.1</v>
      </c>
    </row>
    <row r="12535" spans="1:5">
      <c r="A12535" s="774">
        <v>10931</v>
      </c>
      <c r="B12535" s="774" t="s">
        <v>12267</v>
      </c>
      <c r="C12535" s="774" t="s">
        <v>7725</v>
      </c>
      <c r="D12535" s="774" t="s">
        <v>7723</v>
      </c>
      <c r="E12535" s="717">
        <v>9.59</v>
      </c>
    </row>
    <row r="12536" spans="1:5">
      <c r="A12536" s="774">
        <v>7164</v>
      </c>
      <c r="B12536" s="774" t="s">
        <v>12268</v>
      </c>
      <c r="C12536" s="774" t="s">
        <v>7725</v>
      </c>
      <c r="D12536" s="774" t="s">
        <v>7723</v>
      </c>
      <c r="E12536" s="717">
        <v>31.75</v>
      </c>
    </row>
    <row r="12537" spans="1:5">
      <c r="A12537" s="774">
        <v>36887</v>
      </c>
      <c r="B12537" s="774" t="s">
        <v>12269</v>
      </c>
      <c r="C12537" s="774" t="s">
        <v>7725</v>
      </c>
      <c r="D12537" s="774" t="s">
        <v>7723</v>
      </c>
      <c r="E12537" s="717">
        <v>12.27</v>
      </c>
    </row>
    <row r="12538" spans="1:5">
      <c r="A12538" s="774">
        <v>34630</v>
      </c>
      <c r="B12538" s="774" t="s">
        <v>12270</v>
      </c>
      <c r="C12538" s="774" t="s">
        <v>7728</v>
      </c>
      <c r="D12538" s="774" t="s">
        <v>7737</v>
      </c>
      <c r="E12538" s="717">
        <v>999.44</v>
      </c>
    </row>
    <row r="12539" spans="1:5">
      <c r="A12539" s="774">
        <v>7161</v>
      </c>
      <c r="B12539" s="774" t="s">
        <v>12271</v>
      </c>
      <c r="C12539" s="774" t="s">
        <v>7725</v>
      </c>
      <c r="D12539" s="774" t="s">
        <v>7723</v>
      </c>
      <c r="E12539" s="717">
        <v>3.95</v>
      </c>
    </row>
    <row r="12540" spans="1:5">
      <c r="A12540" s="774">
        <v>7170</v>
      </c>
      <c r="B12540" s="774" t="s">
        <v>876</v>
      </c>
      <c r="C12540" s="774" t="s">
        <v>7725</v>
      </c>
      <c r="D12540" s="774" t="s">
        <v>7723</v>
      </c>
      <c r="E12540" s="717">
        <v>1.74</v>
      </c>
    </row>
    <row r="12541" spans="1:5">
      <c r="A12541" s="774">
        <v>37524</v>
      </c>
      <c r="B12541" s="774" t="s">
        <v>12272</v>
      </c>
      <c r="C12541" s="774" t="s">
        <v>7760</v>
      </c>
      <c r="D12541" s="774" t="s">
        <v>7726</v>
      </c>
      <c r="E12541" s="717">
        <v>1.67</v>
      </c>
    </row>
    <row r="12542" spans="1:5">
      <c r="A12542" s="774">
        <v>37525</v>
      </c>
      <c r="B12542" s="774" t="s">
        <v>12273</v>
      </c>
      <c r="C12542" s="774" t="s">
        <v>7760</v>
      </c>
      <c r="D12542" s="774" t="s">
        <v>7723</v>
      </c>
      <c r="E12542" s="717">
        <v>1.99</v>
      </c>
    </row>
    <row r="12543" spans="1:5">
      <c r="A12543" s="774">
        <v>36789</v>
      </c>
      <c r="B12543" s="774" t="s">
        <v>12274</v>
      </c>
      <c r="C12543" s="774" t="s">
        <v>7728</v>
      </c>
      <c r="D12543" s="774" t="s">
        <v>7723</v>
      </c>
      <c r="E12543" s="717">
        <v>1.66</v>
      </c>
    </row>
    <row r="12544" spans="1:5">
      <c r="A12544" s="774">
        <v>7173</v>
      </c>
      <c r="B12544" s="774" t="s">
        <v>12275</v>
      </c>
      <c r="C12544" s="774" t="s">
        <v>8275</v>
      </c>
      <c r="D12544" s="774" t="s">
        <v>7726</v>
      </c>
      <c r="E12544" s="718">
        <v>1077.28</v>
      </c>
    </row>
    <row r="12545" spans="1:5">
      <c r="A12545" s="774">
        <v>7175</v>
      </c>
      <c r="B12545" s="774" t="s">
        <v>12276</v>
      </c>
      <c r="C12545" s="774" t="s">
        <v>7728</v>
      </c>
      <c r="D12545" s="774" t="s">
        <v>7723</v>
      </c>
      <c r="E12545" s="717">
        <v>1.21</v>
      </c>
    </row>
    <row r="12546" spans="1:5">
      <c r="A12546" s="774">
        <v>40741</v>
      </c>
      <c r="B12546" s="774" t="s">
        <v>12277</v>
      </c>
      <c r="C12546" s="774" t="s">
        <v>7728</v>
      </c>
      <c r="D12546" s="774" t="s">
        <v>7723</v>
      </c>
      <c r="E12546" s="717">
        <v>2.15</v>
      </c>
    </row>
    <row r="12547" spans="1:5">
      <c r="A12547" s="774">
        <v>7184</v>
      </c>
      <c r="B12547" s="774" t="s">
        <v>12278</v>
      </c>
      <c r="C12547" s="774" t="s">
        <v>7725</v>
      </c>
      <c r="D12547" s="774" t="s">
        <v>7737</v>
      </c>
      <c r="E12547" s="717">
        <v>28.69</v>
      </c>
    </row>
    <row r="12548" spans="1:5">
      <c r="A12548" s="774">
        <v>34458</v>
      </c>
      <c r="B12548" s="774" t="s">
        <v>12279</v>
      </c>
      <c r="C12548" s="774" t="s">
        <v>7728</v>
      </c>
      <c r="D12548" s="774" t="s">
        <v>7723</v>
      </c>
      <c r="E12548" s="717">
        <v>127.8</v>
      </c>
    </row>
    <row r="12549" spans="1:5">
      <c r="A12549" s="774">
        <v>34464</v>
      </c>
      <c r="B12549" s="774" t="s">
        <v>12280</v>
      </c>
      <c r="C12549" s="774" t="s">
        <v>7728</v>
      </c>
      <c r="D12549" s="774" t="s">
        <v>7723</v>
      </c>
      <c r="E12549" s="717">
        <v>171.46</v>
      </c>
    </row>
    <row r="12550" spans="1:5">
      <c r="A12550" s="774">
        <v>34468</v>
      </c>
      <c r="B12550" s="774" t="s">
        <v>12281</v>
      </c>
      <c r="C12550" s="774" t="s">
        <v>7728</v>
      </c>
      <c r="D12550" s="774" t="s">
        <v>7723</v>
      </c>
      <c r="E12550" s="717">
        <v>197.88</v>
      </c>
    </row>
    <row r="12551" spans="1:5">
      <c r="A12551" s="774">
        <v>34473</v>
      </c>
      <c r="B12551" s="774" t="s">
        <v>12282</v>
      </c>
      <c r="C12551" s="774" t="s">
        <v>7728</v>
      </c>
      <c r="D12551" s="774" t="s">
        <v>7723</v>
      </c>
      <c r="E12551" s="717">
        <v>161.84</v>
      </c>
    </row>
    <row r="12552" spans="1:5">
      <c r="A12552" s="774">
        <v>34480</v>
      </c>
      <c r="B12552" s="774" t="s">
        <v>12283</v>
      </c>
      <c r="C12552" s="774" t="s">
        <v>7728</v>
      </c>
      <c r="D12552" s="774" t="s">
        <v>7723</v>
      </c>
      <c r="E12552" s="717">
        <v>220.69</v>
      </c>
    </row>
    <row r="12553" spans="1:5">
      <c r="A12553" s="774">
        <v>34486</v>
      </c>
      <c r="B12553" s="774" t="s">
        <v>12284</v>
      </c>
      <c r="C12553" s="774" t="s">
        <v>7728</v>
      </c>
      <c r="D12553" s="774" t="s">
        <v>7723</v>
      </c>
      <c r="E12553" s="717">
        <v>247.18</v>
      </c>
    </row>
    <row r="12554" spans="1:5">
      <c r="A12554" s="774">
        <v>7202</v>
      </c>
      <c r="B12554" s="774" t="s">
        <v>12285</v>
      </c>
      <c r="C12554" s="774" t="s">
        <v>7725</v>
      </c>
      <c r="D12554" s="774" t="s">
        <v>7723</v>
      </c>
      <c r="E12554" s="717">
        <v>50.65</v>
      </c>
    </row>
    <row r="12555" spans="1:5">
      <c r="A12555" s="774">
        <v>7190</v>
      </c>
      <c r="B12555" s="774" t="s">
        <v>12286</v>
      </c>
      <c r="C12555" s="774" t="s">
        <v>7728</v>
      </c>
      <c r="D12555" s="774" t="s">
        <v>7723</v>
      </c>
      <c r="E12555" s="717">
        <v>8.69</v>
      </c>
    </row>
    <row r="12556" spans="1:5">
      <c r="A12556" s="774">
        <v>34417</v>
      </c>
      <c r="B12556" s="774" t="s">
        <v>12287</v>
      </c>
      <c r="C12556" s="774" t="s">
        <v>7728</v>
      </c>
      <c r="D12556" s="774" t="s">
        <v>7723</v>
      </c>
      <c r="E12556" s="717">
        <v>15.1</v>
      </c>
    </row>
    <row r="12557" spans="1:5">
      <c r="A12557" s="774">
        <v>7191</v>
      </c>
      <c r="B12557" s="774" t="s">
        <v>12288</v>
      </c>
      <c r="C12557" s="774" t="s">
        <v>7728</v>
      </c>
      <c r="D12557" s="774" t="s">
        <v>7723</v>
      </c>
      <c r="E12557" s="717">
        <v>17.5</v>
      </c>
    </row>
    <row r="12558" spans="1:5">
      <c r="A12558" s="774">
        <v>7213</v>
      </c>
      <c r="B12558" s="774" t="s">
        <v>12288</v>
      </c>
      <c r="C12558" s="774" t="s">
        <v>7725</v>
      </c>
      <c r="D12558" s="774" t="s">
        <v>7723</v>
      </c>
      <c r="E12558" s="717">
        <v>14.35</v>
      </c>
    </row>
    <row r="12559" spans="1:5">
      <c r="A12559" s="774">
        <v>7195</v>
      </c>
      <c r="B12559" s="774" t="s">
        <v>12289</v>
      </c>
      <c r="C12559" s="774" t="s">
        <v>7728</v>
      </c>
      <c r="D12559" s="774" t="s">
        <v>7723</v>
      </c>
      <c r="E12559" s="717">
        <v>41.71</v>
      </c>
    </row>
    <row r="12560" spans="1:5">
      <c r="A12560" s="774">
        <v>7186</v>
      </c>
      <c r="B12560" s="774" t="s">
        <v>12290</v>
      </c>
      <c r="C12560" s="774" t="s">
        <v>7728</v>
      </c>
      <c r="D12560" s="774" t="s">
        <v>7726</v>
      </c>
      <c r="E12560" s="717">
        <v>49.9</v>
      </c>
    </row>
    <row r="12561" spans="1:5">
      <c r="A12561" s="774">
        <v>7194</v>
      </c>
      <c r="B12561" s="774" t="s">
        <v>12291</v>
      </c>
      <c r="C12561" s="774" t="s">
        <v>7725</v>
      </c>
      <c r="D12561" s="774" t="s">
        <v>7723</v>
      </c>
      <c r="E12561" s="717">
        <v>24.74</v>
      </c>
    </row>
    <row r="12562" spans="1:5">
      <c r="A12562" s="774">
        <v>7207</v>
      </c>
      <c r="B12562" s="774" t="s">
        <v>12291</v>
      </c>
      <c r="C12562" s="774" t="s">
        <v>7728</v>
      </c>
      <c r="D12562" s="774" t="s">
        <v>7723</v>
      </c>
      <c r="E12562" s="717">
        <v>66.41</v>
      </c>
    </row>
    <row r="12563" spans="1:5">
      <c r="A12563" s="774">
        <v>7197</v>
      </c>
      <c r="B12563" s="774" t="s">
        <v>12292</v>
      </c>
      <c r="C12563" s="774" t="s">
        <v>7728</v>
      </c>
      <c r="D12563" s="774" t="s">
        <v>7723</v>
      </c>
      <c r="E12563" s="717">
        <v>99.77</v>
      </c>
    </row>
    <row r="12564" spans="1:5">
      <c r="A12564" s="774">
        <v>7192</v>
      </c>
      <c r="B12564" s="774" t="s">
        <v>12293</v>
      </c>
      <c r="C12564" s="774" t="s">
        <v>7728</v>
      </c>
      <c r="D12564" s="774" t="s">
        <v>7723</v>
      </c>
      <c r="E12564" s="717">
        <v>54.88</v>
      </c>
    </row>
    <row r="12565" spans="1:5">
      <c r="A12565" s="774">
        <v>7193</v>
      </c>
      <c r="B12565" s="774" t="s">
        <v>12294</v>
      </c>
      <c r="C12565" s="774" t="s">
        <v>7728</v>
      </c>
      <c r="D12565" s="774" t="s">
        <v>7723</v>
      </c>
      <c r="E12565" s="717">
        <v>65.510000000000005</v>
      </c>
    </row>
    <row r="12566" spans="1:5">
      <c r="A12566" s="774">
        <v>7189</v>
      </c>
      <c r="B12566" s="774" t="s">
        <v>12295</v>
      </c>
      <c r="C12566" s="774" t="s">
        <v>7728</v>
      </c>
      <c r="D12566" s="774" t="s">
        <v>7723</v>
      </c>
      <c r="E12566" s="717">
        <v>92.01</v>
      </c>
    </row>
    <row r="12567" spans="1:5">
      <c r="A12567" s="774">
        <v>7198</v>
      </c>
      <c r="B12567" s="774" t="s">
        <v>12296</v>
      </c>
      <c r="C12567" s="774" t="s">
        <v>7725</v>
      </c>
      <c r="D12567" s="774" t="s">
        <v>7723</v>
      </c>
      <c r="E12567" s="717">
        <v>34.25</v>
      </c>
    </row>
    <row r="12568" spans="1:5">
      <c r="A12568" s="774">
        <v>34402</v>
      </c>
      <c r="B12568" s="774" t="s">
        <v>12296</v>
      </c>
      <c r="C12568" s="774" t="s">
        <v>7728</v>
      </c>
      <c r="D12568" s="774" t="s">
        <v>7723</v>
      </c>
      <c r="E12568" s="717">
        <v>137.91999999999999</v>
      </c>
    </row>
    <row r="12569" spans="1:5">
      <c r="A12569" s="774">
        <v>7245</v>
      </c>
      <c r="B12569" s="774" t="s">
        <v>12297</v>
      </c>
      <c r="C12569" s="774" t="s">
        <v>7728</v>
      </c>
      <c r="D12569" s="774" t="s">
        <v>7723</v>
      </c>
      <c r="E12569" s="717">
        <v>41.49</v>
      </c>
    </row>
    <row r="12570" spans="1:5">
      <c r="A12570" s="774">
        <v>34425</v>
      </c>
      <c r="B12570" s="774" t="s">
        <v>12298</v>
      </c>
      <c r="C12570" s="774" t="s">
        <v>7728</v>
      </c>
      <c r="D12570" s="774" t="s">
        <v>7723</v>
      </c>
      <c r="E12570" s="717">
        <v>85.28</v>
      </c>
    </row>
    <row r="12571" spans="1:5">
      <c r="A12571" s="774">
        <v>7223</v>
      </c>
      <c r="B12571" s="774" t="s">
        <v>12299</v>
      </c>
      <c r="C12571" s="774" t="s">
        <v>7728</v>
      </c>
      <c r="D12571" s="774" t="s">
        <v>7723</v>
      </c>
      <c r="E12571" s="717">
        <v>99.39</v>
      </c>
    </row>
    <row r="12572" spans="1:5">
      <c r="A12572" s="774">
        <v>7234</v>
      </c>
      <c r="B12572" s="774" t="s">
        <v>12300</v>
      </c>
      <c r="C12572" s="774" t="s">
        <v>7728</v>
      </c>
      <c r="D12572" s="774" t="s">
        <v>7723</v>
      </c>
      <c r="E12572" s="717">
        <v>143.36000000000001</v>
      </c>
    </row>
    <row r="12573" spans="1:5">
      <c r="A12573" s="774">
        <v>7224</v>
      </c>
      <c r="B12573" s="774" t="s">
        <v>12301</v>
      </c>
      <c r="C12573" s="774" t="s">
        <v>7728</v>
      </c>
      <c r="D12573" s="774" t="s">
        <v>7723</v>
      </c>
      <c r="E12573" s="717">
        <v>158.35</v>
      </c>
    </row>
    <row r="12574" spans="1:5">
      <c r="A12574" s="774">
        <v>7221</v>
      </c>
      <c r="B12574" s="774" t="s">
        <v>12302</v>
      </c>
      <c r="C12574" s="774" t="s">
        <v>7725</v>
      </c>
      <c r="D12574" s="774" t="s">
        <v>7723</v>
      </c>
      <c r="E12574" s="717">
        <v>76.989999999999995</v>
      </c>
    </row>
    <row r="12575" spans="1:5">
      <c r="A12575" s="774">
        <v>7210</v>
      </c>
      <c r="B12575" s="774" t="s">
        <v>12302</v>
      </c>
      <c r="C12575" s="774" t="s">
        <v>7728</v>
      </c>
      <c r="D12575" s="774" t="s">
        <v>7723</v>
      </c>
      <c r="E12575" s="717">
        <v>180.17</v>
      </c>
    </row>
    <row r="12576" spans="1:5">
      <c r="A12576" s="774">
        <v>7225</v>
      </c>
      <c r="B12576" s="774" t="s">
        <v>12303</v>
      </c>
      <c r="C12576" s="774" t="s">
        <v>7728</v>
      </c>
      <c r="D12576" s="774" t="s">
        <v>7723</v>
      </c>
      <c r="E12576" s="717">
        <v>200.2</v>
      </c>
    </row>
    <row r="12577" spans="1:5">
      <c r="A12577" s="774">
        <v>7226</v>
      </c>
      <c r="B12577" s="774" t="s">
        <v>12304</v>
      </c>
      <c r="C12577" s="774" t="s">
        <v>7728</v>
      </c>
      <c r="D12577" s="774" t="s">
        <v>7723</v>
      </c>
      <c r="E12577" s="717">
        <v>220.31</v>
      </c>
    </row>
    <row r="12578" spans="1:5">
      <c r="A12578" s="774">
        <v>7236</v>
      </c>
      <c r="B12578" s="774" t="s">
        <v>12305</v>
      </c>
      <c r="C12578" s="774" t="s">
        <v>7728</v>
      </c>
      <c r="D12578" s="774" t="s">
        <v>7723</v>
      </c>
      <c r="E12578" s="717">
        <v>240.28</v>
      </c>
    </row>
    <row r="12579" spans="1:5">
      <c r="A12579" s="774">
        <v>7227</v>
      </c>
      <c r="B12579" s="774" t="s">
        <v>12306</v>
      </c>
      <c r="C12579" s="774" t="s">
        <v>7728</v>
      </c>
      <c r="D12579" s="774" t="s">
        <v>7723</v>
      </c>
      <c r="E12579" s="717">
        <v>260.31</v>
      </c>
    </row>
    <row r="12580" spans="1:5">
      <c r="A12580" s="774">
        <v>7212</v>
      </c>
      <c r="B12580" s="774" t="s">
        <v>12307</v>
      </c>
      <c r="C12580" s="774" t="s">
        <v>7728</v>
      </c>
      <c r="D12580" s="774" t="s">
        <v>7723</v>
      </c>
      <c r="E12580" s="717">
        <v>288.22000000000003</v>
      </c>
    </row>
    <row r="12581" spans="1:5">
      <c r="A12581" s="774">
        <v>7229</v>
      </c>
      <c r="B12581" s="774" t="s">
        <v>12308</v>
      </c>
      <c r="C12581" s="774" t="s">
        <v>7728</v>
      </c>
      <c r="D12581" s="774" t="s">
        <v>7723</v>
      </c>
      <c r="E12581" s="717">
        <v>190.6</v>
      </c>
    </row>
    <row r="12582" spans="1:5">
      <c r="A12582" s="774">
        <v>7230</v>
      </c>
      <c r="B12582" s="774" t="s">
        <v>12309</v>
      </c>
      <c r="C12582" s="774" t="s">
        <v>7728</v>
      </c>
      <c r="D12582" s="774" t="s">
        <v>7723</v>
      </c>
      <c r="E12582" s="717">
        <v>303.73</v>
      </c>
    </row>
    <row r="12583" spans="1:5">
      <c r="A12583" s="774">
        <v>7231</v>
      </c>
      <c r="B12583" s="774" t="s">
        <v>12310</v>
      </c>
      <c r="C12583" s="774" t="s">
        <v>7728</v>
      </c>
      <c r="D12583" s="774" t="s">
        <v>7723</v>
      </c>
      <c r="E12583" s="717">
        <v>398.89</v>
      </c>
    </row>
    <row r="12584" spans="1:5">
      <c r="A12584" s="774">
        <v>7220</v>
      </c>
      <c r="B12584" s="774" t="s">
        <v>12311</v>
      </c>
      <c r="C12584" s="774" t="s">
        <v>7728</v>
      </c>
      <c r="D12584" s="774" t="s">
        <v>7723</v>
      </c>
      <c r="E12584" s="717">
        <v>490.4</v>
      </c>
    </row>
    <row r="12585" spans="1:5">
      <c r="A12585" s="774">
        <v>34447</v>
      </c>
      <c r="B12585" s="774" t="s">
        <v>12312</v>
      </c>
      <c r="C12585" s="774" t="s">
        <v>7728</v>
      </c>
      <c r="D12585" s="774" t="s">
        <v>7723</v>
      </c>
      <c r="E12585" s="717">
        <v>545.83000000000004</v>
      </c>
    </row>
    <row r="12586" spans="1:5">
      <c r="A12586" s="774">
        <v>7233</v>
      </c>
      <c r="B12586" s="774" t="s">
        <v>12313</v>
      </c>
      <c r="C12586" s="774" t="s">
        <v>7728</v>
      </c>
      <c r="D12586" s="774" t="s">
        <v>7723</v>
      </c>
      <c r="E12586" s="717">
        <v>611.08000000000004</v>
      </c>
    </row>
    <row r="12587" spans="1:5">
      <c r="A12587" s="774">
        <v>40740</v>
      </c>
      <c r="B12587" s="774" t="s">
        <v>12314</v>
      </c>
      <c r="C12587" s="774" t="s">
        <v>7725</v>
      </c>
      <c r="D12587" s="774" t="s">
        <v>7737</v>
      </c>
      <c r="E12587" s="717">
        <v>207.83</v>
      </c>
    </row>
    <row r="12588" spans="1:5">
      <c r="A12588" s="774">
        <v>25007</v>
      </c>
      <c r="B12588" s="774" t="s">
        <v>12315</v>
      </c>
      <c r="C12588" s="774" t="s">
        <v>7725</v>
      </c>
      <c r="D12588" s="774" t="s">
        <v>7737</v>
      </c>
      <c r="E12588" s="717">
        <v>59.47</v>
      </c>
    </row>
    <row r="12589" spans="1:5">
      <c r="A12589" s="774">
        <v>43071</v>
      </c>
      <c r="B12589" s="774" t="s">
        <v>12316</v>
      </c>
      <c r="C12589" s="774" t="s">
        <v>7725</v>
      </c>
      <c r="D12589" s="774" t="s">
        <v>7737</v>
      </c>
      <c r="E12589" s="717">
        <v>234.02</v>
      </c>
    </row>
    <row r="12590" spans="1:5">
      <c r="A12590" s="774">
        <v>39520</v>
      </c>
      <c r="B12590" s="774" t="s">
        <v>12317</v>
      </c>
      <c r="C12590" s="774" t="s">
        <v>7725</v>
      </c>
      <c r="D12590" s="774" t="s">
        <v>7737</v>
      </c>
      <c r="E12590" s="717">
        <v>190.92</v>
      </c>
    </row>
    <row r="12591" spans="1:5">
      <c r="A12591" s="774">
        <v>39521</v>
      </c>
      <c r="B12591" s="774" t="s">
        <v>12318</v>
      </c>
      <c r="C12591" s="774" t="s">
        <v>7725</v>
      </c>
      <c r="D12591" s="774" t="s">
        <v>7737</v>
      </c>
      <c r="E12591" s="717">
        <v>197.16</v>
      </c>
    </row>
    <row r="12592" spans="1:5">
      <c r="A12592" s="774">
        <v>39522</v>
      </c>
      <c r="B12592" s="774" t="s">
        <v>12319</v>
      </c>
      <c r="C12592" s="774" t="s">
        <v>7725</v>
      </c>
      <c r="D12592" s="774" t="s">
        <v>7737</v>
      </c>
      <c r="E12592" s="717">
        <v>203.59</v>
      </c>
    </row>
    <row r="12593" spans="1:5">
      <c r="A12593" s="774">
        <v>7243</v>
      </c>
      <c r="B12593" s="774" t="s">
        <v>12320</v>
      </c>
      <c r="C12593" s="774" t="s">
        <v>7725</v>
      </c>
      <c r="D12593" s="774" t="s">
        <v>7737</v>
      </c>
      <c r="E12593" s="717">
        <v>62.14</v>
      </c>
    </row>
    <row r="12594" spans="1:5">
      <c r="A12594" s="774">
        <v>11067</v>
      </c>
      <c r="B12594" s="774" t="s">
        <v>12321</v>
      </c>
      <c r="C12594" s="774" t="s">
        <v>7728</v>
      </c>
      <c r="D12594" s="774" t="s">
        <v>7737</v>
      </c>
      <c r="E12594" s="717">
        <v>295.27999999999997</v>
      </c>
    </row>
    <row r="12595" spans="1:5">
      <c r="A12595" s="774">
        <v>11068</v>
      </c>
      <c r="B12595" s="774" t="s">
        <v>12322</v>
      </c>
      <c r="C12595" s="774" t="s">
        <v>7728</v>
      </c>
      <c r="D12595" s="774" t="s">
        <v>7737</v>
      </c>
      <c r="E12595" s="717">
        <v>373.05</v>
      </c>
    </row>
    <row r="12596" spans="1:5">
      <c r="A12596" s="774">
        <v>7246</v>
      </c>
      <c r="B12596" s="774" t="s">
        <v>12323</v>
      </c>
      <c r="C12596" s="774" t="s">
        <v>7728</v>
      </c>
      <c r="D12596" s="774" t="s">
        <v>7723</v>
      </c>
      <c r="E12596" s="717">
        <v>38.6</v>
      </c>
    </row>
    <row r="12597" spans="1:5">
      <c r="A12597" s="774">
        <v>12869</v>
      </c>
      <c r="B12597" s="774" t="s">
        <v>12324</v>
      </c>
      <c r="C12597" s="774" t="s">
        <v>615</v>
      </c>
      <c r="D12597" s="774" t="s">
        <v>7723</v>
      </c>
      <c r="E12597" s="717">
        <v>15.85</v>
      </c>
    </row>
    <row r="12598" spans="1:5">
      <c r="A12598" s="774">
        <v>41097</v>
      </c>
      <c r="B12598" s="774" t="s">
        <v>12325</v>
      </c>
      <c r="C12598" s="774" t="s">
        <v>7941</v>
      </c>
      <c r="D12598" s="774" t="s">
        <v>7723</v>
      </c>
      <c r="E12598" s="718">
        <v>2826.88</v>
      </c>
    </row>
    <row r="12599" spans="1:5">
      <c r="A12599" s="774">
        <v>1574</v>
      </c>
      <c r="B12599" s="774" t="s">
        <v>12326</v>
      </c>
      <c r="C12599" s="774" t="s">
        <v>7728</v>
      </c>
      <c r="D12599" s="774" t="s">
        <v>7723</v>
      </c>
      <c r="E12599" s="717">
        <v>1.32</v>
      </c>
    </row>
    <row r="12600" spans="1:5">
      <c r="A12600" s="774">
        <v>1581</v>
      </c>
      <c r="B12600" s="774" t="s">
        <v>12327</v>
      </c>
      <c r="C12600" s="774" t="s">
        <v>7728</v>
      </c>
      <c r="D12600" s="774" t="s">
        <v>7723</v>
      </c>
      <c r="E12600" s="717">
        <v>9.15</v>
      </c>
    </row>
    <row r="12601" spans="1:5">
      <c r="A12601" s="774">
        <v>1575</v>
      </c>
      <c r="B12601" s="774" t="s">
        <v>12328</v>
      </c>
      <c r="C12601" s="774" t="s">
        <v>7728</v>
      </c>
      <c r="D12601" s="774" t="s">
        <v>7723</v>
      </c>
      <c r="E12601" s="717">
        <v>1.56</v>
      </c>
    </row>
    <row r="12602" spans="1:5">
      <c r="A12602" s="774">
        <v>1570</v>
      </c>
      <c r="B12602" s="774" t="s">
        <v>12329</v>
      </c>
      <c r="C12602" s="774" t="s">
        <v>7728</v>
      </c>
      <c r="D12602" s="774" t="s">
        <v>7723</v>
      </c>
      <c r="E12602" s="717">
        <v>0.78</v>
      </c>
    </row>
    <row r="12603" spans="1:5">
      <c r="A12603" s="774">
        <v>1576</v>
      </c>
      <c r="B12603" s="774" t="s">
        <v>12330</v>
      </c>
      <c r="C12603" s="774" t="s">
        <v>7728</v>
      </c>
      <c r="D12603" s="774" t="s">
        <v>7723</v>
      </c>
      <c r="E12603" s="717">
        <v>2.17</v>
      </c>
    </row>
    <row r="12604" spans="1:5">
      <c r="A12604" s="774">
        <v>1577</v>
      </c>
      <c r="B12604" s="774" t="s">
        <v>12331</v>
      </c>
      <c r="C12604" s="774" t="s">
        <v>7728</v>
      </c>
      <c r="D12604" s="774" t="s">
        <v>7723</v>
      </c>
      <c r="E12604" s="717">
        <v>2.44</v>
      </c>
    </row>
    <row r="12605" spans="1:5">
      <c r="A12605" s="774">
        <v>1571</v>
      </c>
      <c r="B12605" s="774" t="s">
        <v>12332</v>
      </c>
      <c r="C12605" s="774" t="s">
        <v>7728</v>
      </c>
      <c r="D12605" s="774" t="s">
        <v>7723</v>
      </c>
      <c r="E12605" s="717">
        <v>1.02</v>
      </c>
    </row>
    <row r="12606" spans="1:5">
      <c r="A12606" s="774">
        <v>1578</v>
      </c>
      <c r="B12606" s="774" t="s">
        <v>12333</v>
      </c>
      <c r="C12606" s="774" t="s">
        <v>7728</v>
      </c>
      <c r="D12606" s="774" t="s">
        <v>7723</v>
      </c>
      <c r="E12606" s="717">
        <v>4.24</v>
      </c>
    </row>
    <row r="12607" spans="1:5">
      <c r="A12607" s="774">
        <v>1573</v>
      </c>
      <c r="B12607" s="774" t="s">
        <v>12334</v>
      </c>
      <c r="C12607" s="774" t="s">
        <v>7728</v>
      </c>
      <c r="D12607" s="774" t="s">
        <v>7723</v>
      </c>
      <c r="E12607" s="717">
        <v>1.22</v>
      </c>
    </row>
    <row r="12608" spans="1:5">
      <c r="A12608" s="774">
        <v>1579</v>
      </c>
      <c r="B12608" s="774" t="s">
        <v>12335</v>
      </c>
      <c r="C12608" s="774" t="s">
        <v>7728</v>
      </c>
      <c r="D12608" s="774" t="s">
        <v>7723</v>
      </c>
      <c r="E12608" s="717">
        <v>5.28</v>
      </c>
    </row>
    <row r="12609" spans="1:5">
      <c r="A12609" s="774">
        <v>1580</v>
      </c>
      <c r="B12609" s="774" t="s">
        <v>12336</v>
      </c>
      <c r="C12609" s="774" t="s">
        <v>7728</v>
      </c>
      <c r="D12609" s="774" t="s">
        <v>7723</v>
      </c>
      <c r="E12609" s="717">
        <v>6.51</v>
      </c>
    </row>
    <row r="12610" spans="1:5">
      <c r="A12610" s="774">
        <v>7571</v>
      </c>
      <c r="B12610" s="774" t="s">
        <v>12337</v>
      </c>
      <c r="C12610" s="774" t="s">
        <v>7728</v>
      </c>
      <c r="D12610" s="774" t="s">
        <v>7723</v>
      </c>
      <c r="E12610" s="717">
        <v>11.98</v>
      </c>
    </row>
    <row r="12611" spans="1:5">
      <c r="A12611" s="774">
        <v>39321</v>
      </c>
      <c r="B12611" s="774" t="s">
        <v>12338</v>
      </c>
      <c r="C12611" s="774" t="s">
        <v>7728</v>
      </c>
      <c r="D12611" s="774" t="s">
        <v>7723</v>
      </c>
      <c r="E12611" s="717">
        <v>16.78</v>
      </c>
    </row>
    <row r="12612" spans="1:5">
      <c r="A12612" s="774">
        <v>39319</v>
      </c>
      <c r="B12612" s="774" t="s">
        <v>12339</v>
      </c>
      <c r="C12612" s="774" t="s">
        <v>7728</v>
      </c>
      <c r="D12612" s="774" t="s">
        <v>7723</v>
      </c>
      <c r="E12612" s="717">
        <v>6.55</v>
      </c>
    </row>
    <row r="12613" spans="1:5">
      <c r="A12613" s="774">
        <v>39320</v>
      </c>
      <c r="B12613" s="774" t="s">
        <v>12340</v>
      </c>
      <c r="C12613" s="774" t="s">
        <v>7728</v>
      </c>
      <c r="D12613" s="774" t="s">
        <v>7723</v>
      </c>
      <c r="E12613" s="717">
        <v>10.89</v>
      </c>
    </row>
    <row r="12614" spans="1:5">
      <c r="A12614" s="774">
        <v>1591</v>
      </c>
      <c r="B12614" s="774" t="s">
        <v>12341</v>
      </c>
      <c r="C12614" s="774" t="s">
        <v>7728</v>
      </c>
      <c r="D12614" s="774" t="s">
        <v>7723</v>
      </c>
      <c r="E12614" s="717">
        <v>20.18</v>
      </c>
    </row>
    <row r="12615" spans="1:5">
      <c r="A12615" s="774">
        <v>1547</v>
      </c>
      <c r="B12615" s="774" t="s">
        <v>12342</v>
      </c>
      <c r="C12615" s="774" t="s">
        <v>7728</v>
      </c>
      <c r="D12615" s="774" t="s">
        <v>7723</v>
      </c>
      <c r="E12615" s="717">
        <v>105.76</v>
      </c>
    </row>
    <row r="12616" spans="1:5">
      <c r="A12616" s="774">
        <v>38196</v>
      </c>
      <c r="B12616" s="774" t="s">
        <v>12343</v>
      </c>
      <c r="C12616" s="774" t="s">
        <v>7728</v>
      </c>
      <c r="D12616" s="774" t="s">
        <v>7723</v>
      </c>
      <c r="E12616" s="717">
        <v>20.6</v>
      </c>
    </row>
    <row r="12617" spans="1:5">
      <c r="A12617" s="774">
        <v>1543</v>
      </c>
      <c r="B12617" s="774" t="s">
        <v>12344</v>
      </c>
      <c r="C12617" s="774" t="s">
        <v>7728</v>
      </c>
      <c r="D12617" s="774" t="s">
        <v>7723</v>
      </c>
      <c r="E12617" s="717">
        <v>21.89</v>
      </c>
    </row>
    <row r="12618" spans="1:5">
      <c r="A12618" s="774">
        <v>1585</v>
      </c>
      <c r="B12618" s="774" t="s">
        <v>12345</v>
      </c>
      <c r="C12618" s="774" t="s">
        <v>7728</v>
      </c>
      <c r="D12618" s="774" t="s">
        <v>7723</v>
      </c>
      <c r="E12618" s="717">
        <v>4.24</v>
      </c>
    </row>
    <row r="12619" spans="1:5">
      <c r="A12619" s="774">
        <v>1593</v>
      </c>
      <c r="B12619" s="774" t="s">
        <v>12346</v>
      </c>
      <c r="C12619" s="774" t="s">
        <v>7728</v>
      </c>
      <c r="D12619" s="774" t="s">
        <v>7723</v>
      </c>
      <c r="E12619" s="717">
        <v>22.51</v>
      </c>
    </row>
    <row r="12620" spans="1:5">
      <c r="A12620" s="774">
        <v>11838</v>
      </c>
      <c r="B12620" s="774" t="s">
        <v>12347</v>
      </c>
      <c r="C12620" s="774" t="s">
        <v>7728</v>
      </c>
      <c r="D12620" s="774" t="s">
        <v>7723</v>
      </c>
      <c r="E12620" s="717">
        <v>29.7</v>
      </c>
    </row>
    <row r="12621" spans="1:5">
      <c r="A12621" s="774">
        <v>1594</v>
      </c>
      <c r="B12621" s="774" t="s">
        <v>12348</v>
      </c>
      <c r="C12621" s="774" t="s">
        <v>7728</v>
      </c>
      <c r="D12621" s="774" t="s">
        <v>7723</v>
      </c>
      <c r="E12621" s="717">
        <v>30.03</v>
      </c>
    </row>
    <row r="12622" spans="1:5">
      <c r="A12622" s="774">
        <v>1586</v>
      </c>
      <c r="B12622" s="774" t="s">
        <v>12349</v>
      </c>
      <c r="C12622" s="774" t="s">
        <v>7728</v>
      </c>
      <c r="D12622" s="774" t="s">
        <v>7723</v>
      </c>
      <c r="E12622" s="717">
        <v>5.36</v>
      </c>
    </row>
    <row r="12623" spans="1:5">
      <c r="A12623" s="774">
        <v>11839</v>
      </c>
      <c r="B12623" s="774" t="s">
        <v>12350</v>
      </c>
      <c r="C12623" s="774" t="s">
        <v>7728</v>
      </c>
      <c r="D12623" s="774" t="s">
        <v>7723</v>
      </c>
      <c r="E12623" s="717">
        <v>43.22</v>
      </c>
    </row>
    <row r="12624" spans="1:5">
      <c r="A12624" s="774">
        <v>1587</v>
      </c>
      <c r="B12624" s="774" t="s">
        <v>12351</v>
      </c>
      <c r="C12624" s="774" t="s">
        <v>7728</v>
      </c>
      <c r="D12624" s="774" t="s">
        <v>7723</v>
      </c>
      <c r="E12624" s="717">
        <v>5.46</v>
      </c>
    </row>
    <row r="12625" spans="1:5">
      <c r="A12625" s="774">
        <v>1545</v>
      </c>
      <c r="B12625" s="774" t="s">
        <v>12352</v>
      </c>
      <c r="C12625" s="774" t="s">
        <v>7728</v>
      </c>
      <c r="D12625" s="774" t="s">
        <v>7723</v>
      </c>
      <c r="E12625" s="717">
        <v>51.86</v>
      </c>
    </row>
    <row r="12626" spans="1:5">
      <c r="A12626" s="774">
        <v>1588</v>
      </c>
      <c r="B12626" s="774" t="s">
        <v>12353</v>
      </c>
      <c r="C12626" s="774" t="s">
        <v>7728</v>
      </c>
      <c r="D12626" s="774" t="s">
        <v>7723</v>
      </c>
      <c r="E12626" s="717">
        <v>7.49</v>
      </c>
    </row>
    <row r="12627" spans="1:5">
      <c r="A12627" s="774">
        <v>1535</v>
      </c>
      <c r="B12627" s="774" t="s">
        <v>12354</v>
      </c>
      <c r="C12627" s="774" t="s">
        <v>7728</v>
      </c>
      <c r="D12627" s="774" t="s">
        <v>7723</v>
      </c>
      <c r="E12627" s="717">
        <v>4.32</v>
      </c>
    </row>
    <row r="12628" spans="1:5">
      <c r="A12628" s="774">
        <v>1589</v>
      </c>
      <c r="B12628" s="774" t="s">
        <v>12355</v>
      </c>
      <c r="C12628" s="774" t="s">
        <v>7728</v>
      </c>
      <c r="D12628" s="774" t="s">
        <v>7723</v>
      </c>
      <c r="E12628" s="717">
        <v>7.73</v>
      </c>
    </row>
    <row r="12629" spans="1:5">
      <c r="A12629" s="774">
        <v>1546</v>
      </c>
      <c r="B12629" s="774" t="s">
        <v>12356</v>
      </c>
      <c r="C12629" s="774" t="s">
        <v>7728</v>
      </c>
      <c r="D12629" s="774" t="s">
        <v>7723</v>
      </c>
      <c r="E12629" s="717">
        <v>87.52</v>
      </c>
    </row>
    <row r="12630" spans="1:5">
      <c r="A12630" s="774">
        <v>1590</v>
      </c>
      <c r="B12630" s="774" t="s">
        <v>12357</v>
      </c>
      <c r="C12630" s="774" t="s">
        <v>7728</v>
      </c>
      <c r="D12630" s="774" t="s">
        <v>7723</v>
      </c>
      <c r="E12630" s="717">
        <v>13.61</v>
      </c>
    </row>
    <row r="12631" spans="1:5">
      <c r="A12631" s="774">
        <v>1542</v>
      </c>
      <c r="B12631" s="774" t="s">
        <v>12358</v>
      </c>
      <c r="C12631" s="774" t="s">
        <v>7728</v>
      </c>
      <c r="D12631" s="774" t="s">
        <v>7723</v>
      </c>
      <c r="E12631" s="717">
        <v>18.03</v>
      </c>
    </row>
    <row r="12632" spans="1:5">
      <c r="A12632" s="774">
        <v>38415</v>
      </c>
      <c r="B12632" s="774" t="s">
        <v>12359</v>
      </c>
      <c r="C12632" s="774" t="s">
        <v>7728</v>
      </c>
      <c r="D12632" s="774" t="s">
        <v>7723</v>
      </c>
      <c r="E12632" s="717">
        <v>810.25</v>
      </c>
    </row>
    <row r="12633" spans="1:5">
      <c r="A12633" s="774">
        <v>38414</v>
      </c>
      <c r="B12633" s="774" t="s">
        <v>12360</v>
      </c>
      <c r="C12633" s="774" t="s">
        <v>7728</v>
      </c>
      <c r="D12633" s="774" t="s">
        <v>7723</v>
      </c>
      <c r="E12633" s="718">
        <v>1137.2</v>
      </c>
    </row>
    <row r="12634" spans="1:5">
      <c r="A12634" s="774">
        <v>38128</v>
      </c>
      <c r="B12634" s="774" t="s">
        <v>12361</v>
      </c>
      <c r="C12634" s="774" t="s">
        <v>7748</v>
      </c>
      <c r="D12634" s="774" t="s">
        <v>7726</v>
      </c>
      <c r="E12634" s="717">
        <v>0.6</v>
      </c>
    </row>
    <row r="12635" spans="1:5">
      <c r="A12635" s="774">
        <v>7253</v>
      </c>
      <c r="B12635" s="774" t="s">
        <v>12362</v>
      </c>
      <c r="C12635" s="774" t="s">
        <v>7938</v>
      </c>
      <c r="D12635" s="774" t="s">
        <v>7723</v>
      </c>
      <c r="E12635" s="717">
        <v>128.57</v>
      </c>
    </row>
    <row r="12636" spans="1:5">
      <c r="A12636" s="774">
        <v>4806</v>
      </c>
      <c r="B12636" s="774" t="s">
        <v>12363</v>
      </c>
      <c r="C12636" s="774" t="s">
        <v>7760</v>
      </c>
      <c r="D12636" s="774" t="s">
        <v>7723</v>
      </c>
      <c r="E12636" s="717">
        <v>22.48</v>
      </c>
    </row>
    <row r="12637" spans="1:5">
      <c r="A12637" s="774">
        <v>34401</v>
      </c>
      <c r="B12637" s="774" t="s">
        <v>12364</v>
      </c>
      <c r="C12637" s="774" t="s">
        <v>7728</v>
      </c>
      <c r="D12637" s="774" t="s">
        <v>7723</v>
      </c>
      <c r="E12637" s="717">
        <v>1.97</v>
      </c>
    </row>
    <row r="12638" spans="1:5">
      <c r="A12638" s="774">
        <v>7260</v>
      </c>
      <c r="B12638" s="774" t="s">
        <v>12365</v>
      </c>
      <c r="C12638" s="774" t="s">
        <v>7728</v>
      </c>
      <c r="D12638" s="774" t="s">
        <v>7723</v>
      </c>
      <c r="E12638" s="717">
        <v>1.74</v>
      </c>
    </row>
    <row r="12639" spans="1:5">
      <c r="A12639" s="774">
        <v>7256</v>
      </c>
      <c r="B12639" s="774" t="s">
        <v>12366</v>
      </c>
      <c r="C12639" s="774" t="s">
        <v>7728</v>
      </c>
      <c r="D12639" s="774" t="s">
        <v>7723</v>
      </c>
      <c r="E12639" s="717">
        <v>1.73</v>
      </c>
    </row>
    <row r="12640" spans="1:5">
      <c r="A12640" s="774">
        <v>7258</v>
      </c>
      <c r="B12640" s="774" t="s">
        <v>12367</v>
      </c>
      <c r="C12640" s="774" t="s">
        <v>7728</v>
      </c>
      <c r="D12640" s="774" t="s">
        <v>7723</v>
      </c>
      <c r="E12640" s="717">
        <v>0.71</v>
      </c>
    </row>
    <row r="12641" spans="1:5">
      <c r="A12641" s="774">
        <v>34400</v>
      </c>
      <c r="B12641" s="774" t="s">
        <v>12368</v>
      </c>
      <c r="C12641" s="774" t="s">
        <v>7728</v>
      </c>
      <c r="D12641" s="774" t="s">
        <v>7723</v>
      </c>
      <c r="E12641" s="717">
        <v>3.03</v>
      </c>
    </row>
    <row r="12642" spans="1:5">
      <c r="A12642" s="774">
        <v>10617</v>
      </c>
      <c r="B12642" s="774" t="s">
        <v>12369</v>
      </c>
      <c r="C12642" s="774" t="s">
        <v>7728</v>
      </c>
      <c r="D12642" s="774" t="s">
        <v>7723</v>
      </c>
      <c r="E12642" s="717">
        <v>5.79</v>
      </c>
    </row>
    <row r="12643" spans="1:5">
      <c r="A12643" s="774">
        <v>7274</v>
      </c>
      <c r="B12643" s="774" t="s">
        <v>12370</v>
      </c>
      <c r="C12643" s="774" t="s">
        <v>7728</v>
      </c>
      <c r="D12643" s="774" t="s">
        <v>7737</v>
      </c>
      <c r="E12643" s="717">
        <v>44.69</v>
      </c>
    </row>
    <row r="12644" spans="1:5">
      <c r="A12644" s="774">
        <v>11663</v>
      </c>
      <c r="B12644" s="774" t="s">
        <v>12371</v>
      </c>
      <c r="C12644" s="774" t="s">
        <v>7728</v>
      </c>
      <c r="D12644" s="774" t="s">
        <v>7737</v>
      </c>
      <c r="E12644" s="717">
        <v>367.6</v>
      </c>
    </row>
    <row r="12645" spans="1:5">
      <c r="A12645" s="774">
        <v>154</v>
      </c>
      <c r="B12645" s="774" t="s">
        <v>12372</v>
      </c>
      <c r="C12645" s="774" t="s">
        <v>7722</v>
      </c>
      <c r="D12645" s="774" t="s">
        <v>7723</v>
      </c>
      <c r="E12645" s="717">
        <v>57.08</v>
      </c>
    </row>
    <row r="12646" spans="1:5">
      <c r="A12646" s="774">
        <v>38121</v>
      </c>
      <c r="B12646" s="774" t="s">
        <v>12373</v>
      </c>
      <c r="C12646" s="774" t="s">
        <v>7722</v>
      </c>
      <c r="D12646" s="774" t="s">
        <v>7723</v>
      </c>
      <c r="E12646" s="717">
        <v>14.56</v>
      </c>
    </row>
    <row r="12647" spans="1:5">
      <c r="A12647" s="774">
        <v>7343</v>
      </c>
      <c r="B12647" s="774" t="s">
        <v>12374</v>
      </c>
      <c r="C12647" s="774" t="s">
        <v>7722</v>
      </c>
      <c r="D12647" s="774" t="s">
        <v>7723</v>
      </c>
      <c r="E12647" s="717">
        <v>14.74</v>
      </c>
    </row>
    <row r="12648" spans="1:5">
      <c r="A12648" s="774">
        <v>43776</v>
      </c>
      <c r="B12648" s="774" t="s">
        <v>12375</v>
      </c>
      <c r="C12648" s="774" t="s">
        <v>7722</v>
      </c>
      <c r="D12648" s="774" t="s">
        <v>7723</v>
      </c>
      <c r="E12648" s="717">
        <v>18.16</v>
      </c>
    </row>
    <row r="12649" spans="1:5">
      <c r="A12649" s="774">
        <v>7350</v>
      </c>
      <c r="B12649" s="774" t="s">
        <v>12376</v>
      </c>
      <c r="C12649" s="774" t="s">
        <v>7722</v>
      </c>
      <c r="D12649" s="774" t="s">
        <v>7723</v>
      </c>
      <c r="E12649" s="717">
        <v>26.6</v>
      </c>
    </row>
    <row r="12650" spans="1:5">
      <c r="A12650" s="774">
        <v>7348</v>
      </c>
      <c r="B12650" s="774" t="s">
        <v>12377</v>
      </c>
      <c r="C12650" s="774" t="s">
        <v>7722</v>
      </c>
      <c r="D12650" s="774" t="s">
        <v>7723</v>
      </c>
      <c r="E12650" s="717">
        <v>14.92</v>
      </c>
    </row>
    <row r="12651" spans="1:5">
      <c r="A12651" s="774">
        <v>7356</v>
      </c>
      <c r="B12651" s="774" t="s">
        <v>12378</v>
      </c>
      <c r="C12651" s="774" t="s">
        <v>7722</v>
      </c>
      <c r="D12651" s="774" t="s">
        <v>7723</v>
      </c>
      <c r="E12651" s="717">
        <v>22.36</v>
      </c>
    </row>
    <row r="12652" spans="1:5">
      <c r="A12652" s="774">
        <v>7313</v>
      </c>
      <c r="B12652" s="774" t="s">
        <v>12379</v>
      </c>
      <c r="C12652" s="774" t="s">
        <v>7722</v>
      </c>
      <c r="D12652" s="774" t="s">
        <v>7723</v>
      </c>
      <c r="E12652" s="717">
        <v>15.46</v>
      </c>
    </row>
    <row r="12653" spans="1:5">
      <c r="A12653" s="774">
        <v>7319</v>
      </c>
      <c r="B12653" s="774" t="s">
        <v>12380</v>
      </c>
      <c r="C12653" s="774" t="s">
        <v>7722</v>
      </c>
      <c r="D12653" s="774" t="s">
        <v>7723</v>
      </c>
      <c r="E12653" s="717">
        <v>8.85</v>
      </c>
    </row>
    <row r="12654" spans="1:5">
      <c r="A12654" s="774">
        <v>38119</v>
      </c>
      <c r="B12654" s="774" t="s">
        <v>12381</v>
      </c>
      <c r="C12654" s="774" t="s">
        <v>7722</v>
      </c>
      <c r="D12654" s="774" t="s">
        <v>7723</v>
      </c>
      <c r="E12654" s="717">
        <v>55.47</v>
      </c>
    </row>
    <row r="12655" spans="1:5">
      <c r="A12655" s="774">
        <v>7314</v>
      </c>
      <c r="B12655" s="774" t="s">
        <v>12382</v>
      </c>
      <c r="C12655" s="774" t="s">
        <v>7722</v>
      </c>
      <c r="D12655" s="774" t="s">
        <v>7723</v>
      </c>
      <c r="E12655" s="717">
        <v>59.78</v>
      </c>
    </row>
    <row r="12656" spans="1:5">
      <c r="A12656" s="774">
        <v>38131</v>
      </c>
      <c r="B12656" s="774" t="s">
        <v>12383</v>
      </c>
      <c r="C12656" s="774" t="s">
        <v>7722</v>
      </c>
      <c r="D12656" s="774" t="s">
        <v>7723</v>
      </c>
      <c r="E12656" s="717">
        <v>55.96</v>
      </c>
    </row>
    <row r="12657" spans="1:5">
      <c r="A12657" s="774">
        <v>7304</v>
      </c>
      <c r="B12657" s="774" t="s">
        <v>12384</v>
      </c>
      <c r="C12657" s="774" t="s">
        <v>7722</v>
      </c>
      <c r="D12657" s="774" t="s">
        <v>7723</v>
      </c>
      <c r="E12657" s="717">
        <v>53.82</v>
      </c>
    </row>
    <row r="12658" spans="1:5">
      <c r="A12658" s="774">
        <v>43649</v>
      </c>
      <c r="B12658" s="774" t="s">
        <v>12385</v>
      </c>
      <c r="C12658" s="774" t="s">
        <v>7722</v>
      </c>
      <c r="D12658" s="774" t="s">
        <v>7723</v>
      </c>
      <c r="E12658" s="717">
        <v>27.83</v>
      </c>
    </row>
    <row r="12659" spans="1:5">
      <c r="A12659" s="774">
        <v>43650</v>
      </c>
      <c r="B12659" s="774" t="s">
        <v>12386</v>
      </c>
      <c r="C12659" s="774" t="s">
        <v>7722</v>
      </c>
      <c r="D12659" s="774" t="s">
        <v>7723</v>
      </c>
      <c r="E12659" s="717">
        <v>26.3</v>
      </c>
    </row>
    <row r="12660" spans="1:5">
      <c r="A12660" s="774">
        <v>7311</v>
      </c>
      <c r="B12660" s="774" t="s">
        <v>12387</v>
      </c>
      <c r="C12660" s="774" t="s">
        <v>7722</v>
      </c>
      <c r="D12660" s="774" t="s">
        <v>7723</v>
      </c>
      <c r="E12660" s="717">
        <v>26.95</v>
      </c>
    </row>
    <row r="12661" spans="1:5">
      <c r="A12661" s="774">
        <v>7292</v>
      </c>
      <c r="B12661" s="774" t="s">
        <v>12388</v>
      </c>
      <c r="C12661" s="774" t="s">
        <v>7722</v>
      </c>
      <c r="D12661" s="774" t="s">
        <v>7726</v>
      </c>
      <c r="E12661" s="717">
        <v>26.09</v>
      </c>
    </row>
    <row r="12662" spans="1:5">
      <c r="A12662" s="774">
        <v>7293</v>
      </c>
      <c r="B12662" s="774" t="s">
        <v>12389</v>
      </c>
      <c r="C12662" s="774" t="s">
        <v>7722</v>
      </c>
      <c r="D12662" s="774" t="s">
        <v>7723</v>
      </c>
      <c r="E12662" s="717">
        <v>28.86</v>
      </c>
    </row>
    <row r="12663" spans="1:5">
      <c r="A12663" s="774">
        <v>7306</v>
      </c>
      <c r="B12663" s="774" t="s">
        <v>12390</v>
      </c>
      <c r="C12663" s="774" t="s">
        <v>7722</v>
      </c>
      <c r="D12663" s="774" t="s">
        <v>7723</v>
      </c>
      <c r="E12663" s="717">
        <v>31.85</v>
      </c>
    </row>
    <row r="12664" spans="1:5">
      <c r="A12664" s="774">
        <v>7288</v>
      </c>
      <c r="B12664" s="774" t="s">
        <v>12391</v>
      </c>
      <c r="C12664" s="774" t="s">
        <v>7722</v>
      </c>
      <c r="D12664" s="774" t="s">
        <v>7723</v>
      </c>
      <c r="E12664" s="717">
        <v>26.45</v>
      </c>
    </row>
    <row r="12665" spans="1:5">
      <c r="A12665" s="774">
        <v>43625</v>
      </c>
      <c r="B12665" s="774" t="s">
        <v>12392</v>
      </c>
      <c r="C12665" s="774" t="s">
        <v>7722</v>
      </c>
      <c r="D12665" s="774" t="s">
        <v>7723</v>
      </c>
      <c r="E12665" s="717">
        <v>21.35</v>
      </c>
    </row>
    <row r="12666" spans="1:5">
      <c r="A12666" s="774">
        <v>43647</v>
      </c>
      <c r="B12666" s="774" t="s">
        <v>12393</v>
      </c>
      <c r="C12666" s="774" t="s">
        <v>7722</v>
      </c>
      <c r="D12666" s="774" t="s">
        <v>7723</v>
      </c>
      <c r="E12666" s="717">
        <v>19.399999999999999</v>
      </c>
    </row>
    <row r="12667" spans="1:5">
      <c r="A12667" s="774">
        <v>43648</v>
      </c>
      <c r="B12667" s="774" t="s">
        <v>12394</v>
      </c>
      <c r="C12667" s="774" t="s">
        <v>7722</v>
      </c>
      <c r="D12667" s="774" t="s">
        <v>7723</v>
      </c>
      <c r="E12667" s="717">
        <v>18.72</v>
      </c>
    </row>
    <row r="12668" spans="1:5">
      <c r="A12668" s="774">
        <v>35693</v>
      </c>
      <c r="B12668" s="774" t="s">
        <v>12395</v>
      </c>
      <c r="C12668" s="774" t="s">
        <v>7722</v>
      </c>
      <c r="D12668" s="774" t="s">
        <v>7723</v>
      </c>
      <c r="E12668" s="717">
        <v>10.26</v>
      </c>
    </row>
    <row r="12669" spans="1:5">
      <c r="A12669" s="774">
        <v>35692</v>
      </c>
      <c r="B12669" s="774" t="s">
        <v>12396</v>
      </c>
      <c r="C12669" s="774" t="s">
        <v>7722</v>
      </c>
      <c r="D12669" s="774" t="s">
        <v>7723</v>
      </c>
      <c r="E12669" s="717">
        <v>15.27</v>
      </c>
    </row>
    <row r="12670" spans="1:5">
      <c r="A12670" s="774">
        <v>7342</v>
      </c>
      <c r="B12670" s="774" t="s">
        <v>12397</v>
      </c>
      <c r="C12670" s="774" t="s">
        <v>7748</v>
      </c>
      <c r="D12670" s="774" t="s">
        <v>7723</v>
      </c>
      <c r="E12670" s="717">
        <v>1.69</v>
      </c>
    </row>
    <row r="12671" spans="1:5">
      <c r="A12671" s="774">
        <v>39574</v>
      </c>
      <c r="B12671" s="774" t="s">
        <v>12398</v>
      </c>
      <c r="C12671" s="774" t="s">
        <v>7728</v>
      </c>
      <c r="D12671" s="774" t="s">
        <v>7723</v>
      </c>
      <c r="E12671" s="717">
        <v>2.95</v>
      </c>
    </row>
    <row r="12672" spans="1:5">
      <c r="A12672" s="774">
        <v>11060</v>
      </c>
      <c r="B12672" s="774" t="s">
        <v>12399</v>
      </c>
      <c r="C12672" s="774" t="s">
        <v>7728</v>
      </c>
      <c r="D12672" s="774" t="s">
        <v>7723</v>
      </c>
      <c r="E12672" s="717">
        <v>34.44</v>
      </c>
    </row>
    <row r="12673" spans="1:5">
      <c r="A12673" s="774">
        <v>37401</v>
      </c>
      <c r="B12673" s="774" t="s">
        <v>12400</v>
      </c>
      <c r="C12673" s="774" t="s">
        <v>7728</v>
      </c>
      <c r="D12673" s="774" t="s">
        <v>7723</v>
      </c>
      <c r="E12673" s="717">
        <v>48.72</v>
      </c>
    </row>
    <row r="12674" spans="1:5">
      <c r="A12674" s="774">
        <v>7525</v>
      </c>
      <c r="B12674" s="774" t="s">
        <v>12401</v>
      </c>
      <c r="C12674" s="774" t="s">
        <v>7728</v>
      </c>
      <c r="D12674" s="774" t="s">
        <v>7723</v>
      </c>
      <c r="E12674" s="717">
        <v>43.72</v>
      </c>
    </row>
    <row r="12675" spans="1:5">
      <c r="A12675" s="774">
        <v>7524</v>
      </c>
      <c r="B12675" s="774" t="s">
        <v>12402</v>
      </c>
      <c r="C12675" s="774" t="s">
        <v>7728</v>
      </c>
      <c r="D12675" s="774" t="s">
        <v>7723</v>
      </c>
      <c r="E12675" s="717">
        <v>41.2</v>
      </c>
    </row>
    <row r="12676" spans="1:5">
      <c r="A12676" s="774">
        <v>38105</v>
      </c>
      <c r="B12676" s="774" t="s">
        <v>12403</v>
      </c>
      <c r="C12676" s="774" t="s">
        <v>7728</v>
      </c>
      <c r="D12676" s="774" t="s">
        <v>7723</v>
      </c>
      <c r="E12676" s="717">
        <v>10.58</v>
      </c>
    </row>
    <row r="12677" spans="1:5">
      <c r="A12677" s="774">
        <v>38084</v>
      </c>
      <c r="B12677" s="774" t="s">
        <v>12404</v>
      </c>
      <c r="C12677" s="774" t="s">
        <v>7728</v>
      </c>
      <c r="D12677" s="774" t="s">
        <v>7723</v>
      </c>
      <c r="E12677" s="717">
        <v>15.03</v>
      </c>
    </row>
    <row r="12678" spans="1:5">
      <c r="A12678" s="774">
        <v>38103</v>
      </c>
      <c r="B12678" s="774" t="s">
        <v>12405</v>
      </c>
      <c r="C12678" s="774" t="s">
        <v>7728</v>
      </c>
      <c r="D12678" s="774" t="s">
        <v>7723</v>
      </c>
      <c r="E12678" s="717">
        <v>15.89</v>
      </c>
    </row>
    <row r="12679" spans="1:5">
      <c r="A12679" s="774">
        <v>38082</v>
      </c>
      <c r="B12679" s="774" t="s">
        <v>12406</v>
      </c>
      <c r="C12679" s="774" t="s">
        <v>7728</v>
      </c>
      <c r="D12679" s="774" t="s">
        <v>7723</v>
      </c>
      <c r="E12679" s="717">
        <v>19.57</v>
      </c>
    </row>
    <row r="12680" spans="1:5">
      <c r="A12680" s="774">
        <v>38104</v>
      </c>
      <c r="B12680" s="774" t="s">
        <v>12407</v>
      </c>
      <c r="C12680" s="774" t="s">
        <v>7728</v>
      </c>
      <c r="D12680" s="774" t="s">
        <v>7723</v>
      </c>
      <c r="E12680" s="717">
        <v>31.11</v>
      </c>
    </row>
    <row r="12681" spans="1:5">
      <c r="A12681" s="774">
        <v>38083</v>
      </c>
      <c r="B12681" s="774" t="s">
        <v>12408</v>
      </c>
      <c r="C12681" s="774" t="s">
        <v>7728</v>
      </c>
      <c r="D12681" s="774" t="s">
        <v>7723</v>
      </c>
      <c r="E12681" s="717">
        <v>34.54</v>
      </c>
    </row>
    <row r="12682" spans="1:5">
      <c r="A12682" s="774">
        <v>38101</v>
      </c>
      <c r="B12682" s="774" t="s">
        <v>12409</v>
      </c>
      <c r="C12682" s="774" t="s">
        <v>7728</v>
      </c>
      <c r="D12682" s="774" t="s">
        <v>7723</v>
      </c>
      <c r="E12682" s="717">
        <v>7.55</v>
      </c>
    </row>
    <row r="12683" spans="1:5">
      <c r="A12683" s="774">
        <v>7528</v>
      </c>
      <c r="B12683" s="774" t="s">
        <v>12410</v>
      </c>
      <c r="C12683" s="774" t="s">
        <v>7728</v>
      </c>
      <c r="D12683" s="774" t="s">
        <v>7726</v>
      </c>
      <c r="E12683" s="717">
        <v>8.8800000000000008</v>
      </c>
    </row>
    <row r="12684" spans="1:5">
      <c r="A12684" s="774">
        <v>12147</v>
      </c>
      <c r="B12684" s="774" t="s">
        <v>12411</v>
      </c>
      <c r="C12684" s="774" t="s">
        <v>7728</v>
      </c>
      <c r="D12684" s="774" t="s">
        <v>7723</v>
      </c>
      <c r="E12684" s="717">
        <v>13.54</v>
      </c>
    </row>
    <row r="12685" spans="1:5">
      <c r="A12685" s="774">
        <v>38075</v>
      </c>
      <c r="B12685" s="774" t="s">
        <v>12412</v>
      </c>
      <c r="C12685" s="774" t="s">
        <v>7728</v>
      </c>
      <c r="D12685" s="774" t="s">
        <v>7723</v>
      </c>
      <c r="E12685" s="717">
        <v>15.38</v>
      </c>
    </row>
    <row r="12686" spans="1:5">
      <c r="A12686" s="774">
        <v>38102</v>
      </c>
      <c r="B12686" s="774" t="s">
        <v>12413</v>
      </c>
      <c r="C12686" s="774" t="s">
        <v>7728</v>
      </c>
      <c r="D12686" s="774" t="s">
        <v>7723</v>
      </c>
      <c r="E12686" s="717">
        <v>9.67</v>
      </c>
    </row>
    <row r="12687" spans="1:5">
      <c r="A12687" s="774">
        <v>38076</v>
      </c>
      <c r="B12687" s="774" t="s">
        <v>12414</v>
      </c>
      <c r="C12687" s="774" t="s">
        <v>7728</v>
      </c>
      <c r="D12687" s="774" t="s">
        <v>7723</v>
      </c>
      <c r="E12687" s="717">
        <v>17.239999999999998</v>
      </c>
    </row>
    <row r="12688" spans="1:5">
      <c r="A12688" s="774">
        <v>7592</v>
      </c>
      <c r="B12688" s="774" t="s">
        <v>12415</v>
      </c>
      <c r="C12688" s="774" t="s">
        <v>615</v>
      </c>
      <c r="D12688" s="774" t="s">
        <v>7726</v>
      </c>
      <c r="E12688" s="717">
        <v>14.53</v>
      </c>
    </row>
    <row r="12689" spans="1:5">
      <c r="A12689" s="774">
        <v>40820</v>
      </c>
      <c r="B12689" s="774" t="s">
        <v>12416</v>
      </c>
      <c r="C12689" s="774" t="s">
        <v>7941</v>
      </c>
      <c r="D12689" s="774" t="s">
        <v>7723</v>
      </c>
      <c r="E12689" s="718">
        <v>2588.92</v>
      </c>
    </row>
    <row r="12690" spans="1:5">
      <c r="A12690" s="774">
        <v>11762</v>
      </c>
      <c r="B12690" s="774" t="s">
        <v>12417</v>
      </c>
      <c r="C12690" s="774" t="s">
        <v>7728</v>
      </c>
      <c r="D12690" s="774" t="s">
        <v>7723</v>
      </c>
      <c r="E12690" s="717">
        <v>59.28</v>
      </c>
    </row>
    <row r="12691" spans="1:5">
      <c r="A12691" s="774">
        <v>13418</v>
      </c>
      <c r="B12691" s="774" t="s">
        <v>12418</v>
      </c>
      <c r="C12691" s="774" t="s">
        <v>7728</v>
      </c>
      <c r="D12691" s="774" t="s">
        <v>7723</v>
      </c>
      <c r="E12691" s="717">
        <v>16.559999999999999</v>
      </c>
    </row>
    <row r="12692" spans="1:5">
      <c r="A12692" s="774">
        <v>13984</v>
      </c>
      <c r="B12692" s="774" t="s">
        <v>12419</v>
      </c>
      <c r="C12692" s="774" t="s">
        <v>7728</v>
      </c>
      <c r="D12692" s="774" t="s">
        <v>7723</v>
      </c>
      <c r="E12692" s="717">
        <v>41.43</v>
      </c>
    </row>
    <row r="12693" spans="1:5">
      <c r="A12693" s="774">
        <v>11772</v>
      </c>
      <c r="B12693" s="774" t="s">
        <v>12420</v>
      </c>
      <c r="C12693" s="774" t="s">
        <v>7728</v>
      </c>
      <c r="D12693" s="774" t="s">
        <v>7723</v>
      </c>
      <c r="E12693" s="717">
        <v>100.61</v>
      </c>
    </row>
    <row r="12694" spans="1:5">
      <c r="A12694" s="774">
        <v>36795</v>
      </c>
      <c r="B12694" s="774" t="s">
        <v>12421</v>
      </c>
      <c r="C12694" s="774" t="s">
        <v>7728</v>
      </c>
      <c r="D12694" s="774" t="s">
        <v>7723</v>
      </c>
      <c r="E12694" s="717">
        <v>647.12</v>
      </c>
    </row>
    <row r="12695" spans="1:5">
      <c r="A12695" s="774">
        <v>36796</v>
      </c>
      <c r="B12695" s="774" t="s">
        <v>12422</v>
      </c>
      <c r="C12695" s="774" t="s">
        <v>7728</v>
      </c>
      <c r="D12695" s="774" t="s">
        <v>7723</v>
      </c>
      <c r="E12695" s="717">
        <v>166.61</v>
      </c>
    </row>
    <row r="12696" spans="1:5">
      <c r="A12696" s="774">
        <v>36791</v>
      </c>
      <c r="B12696" s="774" t="s">
        <v>12423</v>
      </c>
      <c r="C12696" s="774" t="s">
        <v>7728</v>
      </c>
      <c r="D12696" s="774" t="s">
        <v>7723</v>
      </c>
      <c r="E12696" s="717">
        <v>85.84</v>
      </c>
    </row>
    <row r="12697" spans="1:5">
      <c r="A12697" s="774">
        <v>13415</v>
      </c>
      <c r="B12697" s="774" t="s">
        <v>12424</v>
      </c>
      <c r="C12697" s="774" t="s">
        <v>7728</v>
      </c>
      <c r="D12697" s="774" t="s">
        <v>7726</v>
      </c>
      <c r="E12697" s="717">
        <v>49.9</v>
      </c>
    </row>
    <row r="12698" spans="1:5">
      <c r="A12698" s="774">
        <v>36792</v>
      </c>
      <c r="B12698" s="774" t="s">
        <v>12425</v>
      </c>
      <c r="C12698" s="774" t="s">
        <v>7728</v>
      </c>
      <c r="D12698" s="774" t="s">
        <v>7723</v>
      </c>
      <c r="E12698" s="717">
        <v>164.1</v>
      </c>
    </row>
    <row r="12699" spans="1:5">
      <c r="A12699" s="774">
        <v>11773</v>
      </c>
      <c r="B12699" s="774" t="s">
        <v>12426</v>
      </c>
      <c r="C12699" s="774" t="s">
        <v>7728</v>
      </c>
      <c r="D12699" s="774" t="s">
        <v>7723</v>
      </c>
      <c r="E12699" s="717">
        <v>96.05</v>
      </c>
    </row>
    <row r="12700" spans="1:5">
      <c r="A12700" s="774">
        <v>11775</v>
      </c>
      <c r="B12700" s="774" t="s">
        <v>12427</v>
      </c>
      <c r="C12700" s="774" t="s">
        <v>7728</v>
      </c>
      <c r="D12700" s="774" t="s">
        <v>7723</v>
      </c>
      <c r="E12700" s="717">
        <v>100.3</v>
      </c>
    </row>
    <row r="12701" spans="1:5">
      <c r="A12701" s="774">
        <v>13983</v>
      </c>
      <c r="B12701" s="774" t="s">
        <v>12428</v>
      </c>
      <c r="C12701" s="774" t="s">
        <v>7728</v>
      </c>
      <c r="D12701" s="774" t="s">
        <v>7723</v>
      </c>
      <c r="E12701" s="717">
        <v>51.24</v>
      </c>
    </row>
    <row r="12702" spans="1:5">
      <c r="A12702" s="774">
        <v>13416</v>
      </c>
      <c r="B12702" s="774" t="s">
        <v>12429</v>
      </c>
      <c r="C12702" s="774" t="s">
        <v>7728</v>
      </c>
      <c r="D12702" s="774" t="s">
        <v>7723</v>
      </c>
      <c r="E12702" s="717">
        <v>41.32</v>
      </c>
    </row>
    <row r="12703" spans="1:5">
      <c r="A12703" s="774">
        <v>13417</v>
      </c>
      <c r="B12703" s="774" t="s">
        <v>12430</v>
      </c>
      <c r="C12703" s="774" t="s">
        <v>7728</v>
      </c>
      <c r="D12703" s="774" t="s">
        <v>7723</v>
      </c>
      <c r="E12703" s="717">
        <v>36.450000000000003</v>
      </c>
    </row>
    <row r="12704" spans="1:5">
      <c r="A12704" s="774">
        <v>7604</v>
      </c>
      <c r="B12704" s="774" t="s">
        <v>12431</v>
      </c>
      <c r="C12704" s="774" t="s">
        <v>7728</v>
      </c>
      <c r="D12704" s="774" t="s">
        <v>7723</v>
      </c>
      <c r="E12704" s="717">
        <v>15.78</v>
      </c>
    </row>
    <row r="12705" spans="1:5">
      <c r="A12705" s="774">
        <v>11763</v>
      </c>
      <c r="B12705" s="774" t="s">
        <v>12432</v>
      </c>
      <c r="C12705" s="774" t="s">
        <v>7728</v>
      </c>
      <c r="D12705" s="774" t="s">
        <v>7723</v>
      </c>
      <c r="E12705" s="717">
        <v>137.46</v>
      </c>
    </row>
    <row r="12706" spans="1:5">
      <c r="A12706" s="774">
        <v>11764</v>
      </c>
      <c r="B12706" s="774" t="s">
        <v>12433</v>
      </c>
      <c r="C12706" s="774" t="s">
        <v>7728</v>
      </c>
      <c r="D12706" s="774" t="s">
        <v>7723</v>
      </c>
      <c r="E12706" s="717">
        <v>146.83000000000001</v>
      </c>
    </row>
    <row r="12707" spans="1:5">
      <c r="A12707" s="774">
        <v>11829</v>
      </c>
      <c r="B12707" s="774" t="s">
        <v>12434</v>
      </c>
      <c r="C12707" s="774" t="s">
        <v>7728</v>
      </c>
      <c r="D12707" s="774" t="s">
        <v>7723</v>
      </c>
      <c r="E12707" s="717">
        <v>35.19</v>
      </c>
    </row>
    <row r="12708" spans="1:5">
      <c r="A12708" s="774">
        <v>11825</v>
      </c>
      <c r="B12708" s="774" t="s">
        <v>12435</v>
      </c>
      <c r="C12708" s="774" t="s">
        <v>7728</v>
      </c>
      <c r="D12708" s="774" t="s">
        <v>7723</v>
      </c>
      <c r="E12708" s="717">
        <v>60.33</v>
      </c>
    </row>
    <row r="12709" spans="1:5">
      <c r="A12709" s="774">
        <v>11767</v>
      </c>
      <c r="B12709" s="774" t="s">
        <v>12436</v>
      </c>
      <c r="C12709" s="774" t="s">
        <v>7728</v>
      </c>
      <c r="D12709" s="774" t="s">
        <v>7723</v>
      </c>
      <c r="E12709" s="717">
        <v>243.72</v>
      </c>
    </row>
    <row r="12710" spans="1:5">
      <c r="A12710" s="774">
        <v>11830</v>
      </c>
      <c r="B12710" s="774" t="s">
        <v>12437</v>
      </c>
      <c r="C12710" s="774" t="s">
        <v>7728</v>
      </c>
      <c r="D12710" s="774" t="s">
        <v>7723</v>
      </c>
      <c r="E12710" s="717">
        <v>38.03</v>
      </c>
    </row>
    <row r="12711" spans="1:5">
      <c r="A12711" s="774">
        <v>11766</v>
      </c>
      <c r="B12711" s="774" t="s">
        <v>12438</v>
      </c>
      <c r="C12711" s="774" t="s">
        <v>7728</v>
      </c>
      <c r="D12711" s="774" t="s">
        <v>7723</v>
      </c>
      <c r="E12711" s="717">
        <v>67.59</v>
      </c>
    </row>
    <row r="12712" spans="1:5">
      <c r="A12712" s="774">
        <v>11765</v>
      </c>
      <c r="B12712" s="774" t="s">
        <v>12439</v>
      </c>
      <c r="C12712" s="774" t="s">
        <v>7728</v>
      </c>
      <c r="D12712" s="774" t="s">
        <v>7723</v>
      </c>
      <c r="E12712" s="717">
        <v>92.04</v>
      </c>
    </row>
    <row r="12713" spans="1:5">
      <c r="A12713" s="774">
        <v>11824</v>
      </c>
      <c r="B12713" s="774" t="s">
        <v>12440</v>
      </c>
      <c r="C12713" s="774" t="s">
        <v>7728</v>
      </c>
      <c r="D12713" s="774" t="s">
        <v>7723</v>
      </c>
      <c r="E12713" s="717">
        <v>69.72</v>
      </c>
    </row>
    <row r="12714" spans="1:5">
      <c r="A12714" s="774">
        <v>11777</v>
      </c>
      <c r="B12714" s="774" t="s">
        <v>12441</v>
      </c>
      <c r="C12714" s="774" t="s">
        <v>7728</v>
      </c>
      <c r="D12714" s="774" t="s">
        <v>7723</v>
      </c>
      <c r="E12714" s="717">
        <v>127.43</v>
      </c>
    </row>
    <row r="12715" spans="1:5">
      <c r="A12715" s="774">
        <v>7602</v>
      </c>
      <c r="B12715" s="774" t="s">
        <v>12442</v>
      </c>
      <c r="C12715" s="774" t="s">
        <v>7728</v>
      </c>
      <c r="D12715" s="774" t="s">
        <v>7723</v>
      </c>
      <c r="E12715" s="717">
        <v>15.65</v>
      </c>
    </row>
    <row r="12716" spans="1:5">
      <c r="A12716" s="774">
        <v>7603</v>
      </c>
      <c r="B12716" s="774" t="s">
        <v>12443</v>
      </c>
      <c r="C12716" s="774" t="s">
        <v>7728</v>
      </c>
      <c r="D12716" s="774" t="s">
        <v>7723</v>
      </c>
      <c r="E12716" s="717">
        <v>15.17</v>
      </c>
    </row>
    <row r="12717" spans="1:5">
      <c r="A12717" s="774">
        <v>11826</v>
      </c>
      <c r="B12717" s="774" t="s">
        <v>12444</v>
      </c>
      <c r="C12717" s="774" t="s">
        <v>7728</v>
      </c>
      <c r="D12717" s="774" t="s">
        <v>7723</v>
      </c>
      <c r="E12717" s="717">
        <v>58.56</v>
      </c>
    </row>
    <row r="12718" spans="1:5">
      <c r="A12718" s="774">
        <v>7606</v>
      </c>
      <c r="B12718" s="774" t="s">
        <v>12445</v>
      </c>
      <c r="C12718" s="774" t="s">
        <v>7728</v>
      </c>
      <c r="D12718" s="774" t="s">
        <v>7723</v>
      </c>
      <c r="E12718" s="717">
        <v>61.01</v>
      </c>
    </row>
    <row r="12719" spans="1:5">
      <c r="A12719" s="774">
        <v>40329</v>
      </c>
      <c r="B12719" s="774" t="s">
        <v>12446</v>
      </c>
      <c r="C12719" s="774" t="s">
        <v>7728</v>
      </c>
      <c r="D12719" s="774" t="s">
        <v>7726</v>
      </c>
      <c r="E12719" s="717">
        <v>29.51</v>
      </c>
    </row>
    <row r="12720" spans="1:5">
      <c r="A12720" s="774">
        <v>11823</v>
      </c>
      <c r="B12720" s="774" t="s">
        <v>12447</v>
      </c>
      <c r="C12720" s="774" t="s">
        <v>7728</v>
      </c>
      <c r="D12720" s="774" t="s">
        <v>7723</v>
      </c>
      <c r="E12720" s="717">
        <v>12.75</v>
      </c>
    </row>
    <row r="12721" spans="1:5">
      <c r="A12721" s="774">
        <v>11822</v>
      </c>
      <c r="B12721" s="774" t="s">
        <v>12448</v>
      </c>
      <c r="C12721" s="774" t="s">
        <v>7728</v>
      </c>
      <c r="D12721" s="774" t="s">
        <v>7723</v>
      </c>
      <c r="E12721" s="717">
        <v>26.42</v>
      </c>
    </row>
    <row r="12722" spans="1:5">
      <c r="A12722" s="774">
        <v>11831</v>
      </c>
      <c r="B12722" s="774" t="s">
        <v>12449</v>
      </c>
      <c r="C12722" s="774" t="s">
        <v>7728</v>
      </c>
      <c r="D12722" s="774" t="s">
        <v>7723</v>
      </c>
      <c r="E12722" s="717">
        <v>20.059999999999999</v>
      </c>
    </row>
    <row r="12723" spans="1:5">
      <c r="A12723" s="774">
        <v>7613</v>
      </c>
      <c r="B12723" s="774" t="s">
        <v>12450</v>
      </c>
      <c r="C12723" s="774" t="s">
        <v>7728</v>
      </c>
      <c r="D12723" s="774" t="s">
        <v>7737</v>
      </c>
      <c r="E12723" s="718">
        <v>61849.87</v>
      </c>
    </row>
    <row r="12724" spans="1:5">
      <c r="A12724" s="774">
        <v>7619</v>
      </c>
      <c r="B12724" s="774" t="s">
        <v>12451</v>
      </c>
      <c r="C12724" s="774" t="s">
        <v>7728</v>
      </c>
      <c r="D12724" s="774" t="s">
        <v>7737</v>
      </c>
      <c r="E12724" s="718">
        <v>9560.66</v>
      </c>
    </row>
    <row r="12725" spans="1:5">
      <c r="A12725" s="774">
        <v>12076</v>
      </c>
      <c r="B12725" s="774" t="s">
        <v>12452</v>
      </c>
      <c r="C12725" s="774" t="s">
        <v>7728</v>
      </c>
      <c r="D12725" s="774" t="s">
        <v>7737</v>
      </c>
      <c r="E12725" s="718">
        <v>4385.62</v>
      </c>
    </row>
    <row r="12726" spans="1:5">
      <c r="A12726" s="774">
        <v>7614</v>
      </c>
      <c r="B12726" s="774" t="s">
        <v>12453</v>
      </c>
      <c r="C12726" s="774" t="s">
        <v>7728</v>
      </c>
      <c r="D12726" s="774" t="s">
        <v>7737</v>
      </c>
      <c r="E12726" s="718">
        <v>12058.28</v>
      </c>
    </row>
    <row r="12727" spans="1:5">
      <c r="A12727" s="774">
        <v>7618</v>
      </c>
      <c r="B12727" s="774" t="s">
        <v>12454</v>
      </c>
      <c r="C12727" s="774" t="s">
        <v>7728</v>
      </c>
      <c r="D12727" s="774" t="s">
        <v>7737</v>
      </c>
      <c r="E12727" s="718">
        <v>78207.009999999995</v>
      </c>
    </row>
    <row r="12728" spans="1:5">
      <c r="A12728" s="774">
        <v>7620</v>
      </c>
      <c r="B12728" s="774" t="s">
        <v>12455</v>
      </c>
      <c r="C12728" s="774" t="s">
        <v>7728</v>
      </c>
      <c r="D12728" s="774" t="s">
        <v>7737</v>
      </c>
      <c r="E12728" s="718">
        <v>16915.990000000002</v>
      </c>
    </row>
    <row r="12729" spans="1:5">
      <c r="A12729" s="774">
        <v>7610</v>
      </c>
      <c r="B12729" s="774" t="s">
        <v>12456</v>
      </c>
      <c r="C12729" s="774" t="s">
        <v>7728</v>
      </c>
      <c r="D12729" s="774" t="s">
        <v>7737</v>
      </c>
      <c r="E12729" s="718">
        <v>5356.73</v>
      </c>
    </row>
    <row r="12730" spans="1:5">
      <c r="A12730" s="774">
        <v>7615</v>
      </c>
      <c r="B12730" s="774" t="s">
        <v>12457</v>
      </c>
      <c r="C12730" s="774" t="s">
        <v>7728</v>
      </c>
      <c r="D12730" s="774" t="s">
        <v>7737</v>
      </c>
      <c r="E12730" s="718">
        <v>19735.32</v>
      </c>
    </row>
    <row r="12731" spans="1:5">
      <c r="A12731" s="774">
        <v>7617</v>
      </c>
      <c r="B12731" s="774" t="s">
        <v>12458</v>
      </c>
      <c r="C12731" s="774" t="s">
        <v>7728</v>
      </c>
      <c r="D12731" s="774" t="s">
        <v>7737</v>
      </c>
      <c r="E12731" s="718">
        <v>5983.24</v>
      </c>
    </row>
    <row r="12732" spans="1:5">
      <c r="A12732" s="774">
        <v>7616</v>
      </c>
      <c r="B12732" s="774" t="s">
        <v>12459</v>
      </c>
      <c r="C12732" s="774" t="s">
        <v>7728</v>
      </c>
      <c r="D12732" s="774" t="s">
        <v>7737</v>
      </c>
      <c r="E12732" s="718">
        <v>32204.91</v>
      </c>
    </row>
    <row r="12733" spans="1:5">
      <c r="A12733" s="774">
        <v>7611</v>
      </c>
      <c r="B12733" s="774" t="s">
        <v>12460</v>
      </c>
      <c r="C12733" s="774" t="s">
        <v>7728</v>
      </c>
      <c r="D12733" s="774" t="s">
        <v>7737</v>
      </c>
      <c r="E12733" s="718">
        <v>7737.5</v>
      </c>
    </row>
    <row r="12734" spans="1:5">
      <c r="A12734" s="774">
        <v>7612</v>
      </c>
      <c r="B12734" s="774" t="s">
        <v>12461</v>
      </c>
      <c r="C12734" s="774" t="s">
        <v>7728</v>
      </c>
      <c r="D12734" s="774" t="s">
        <v>7737</v>
      </c>
      <c r="E12734" s="718">
        <v>44174.54</v>
      </c>
    </row>
    <row r="12735" spans="1:5">
      <c r="A12735" s="774">
        <v>37371</v>
      </c>
      <c r="B12735" s="774" t="s">
        <v>12462</v>
      </c>
      <c r="C12735" s="774" t="s">
        <v>615</v>
      </c>
      <c r="D12735" s="774" t="s">
        <v>7726</v>
      </c>
      <c r="E12735" s="717">
        <v>1.36</v>
      </c>
    </row>
    <row r="12736" spans="1:5">
      <c r="A12736" s="774">
        <v>40861</v>
      </c>
      <c r="B12736" s="774" t="s">
        <v>863</v>
      </c>
      <c r="C12736" s="774" t="s">
        <v>7941</v>
      </c>
      <c r="D12736" s="774" t="s">
        <v>7726</v>
      </c>
      <c r="E12736" s="717">
        <v>257.26</v>
      </c>
    </row>
    <row r="12737" spans="1:5">
      <c r="A12737" s="774">
        <v>36510</v>
      </c>
      <c r="B12737" s="774" t="s">
        <v>12463</v>
      </c>
      <c r="C12737" s="774" t="s">
        <v>7728</v>
      </c>
      <c r="D12737" s="774" t="s">
        <v>7737</v>
      </c>
      <c r="E12737" s="718">
        <v>648012.19999999995</v>
      </c>
    </row>
    <row r="12738" spans="1:5">
      <c r="A12738" s="774">
        <v>25020</v>
      </c>
      <c r="B12738" s="774" t="s">
        <v>12464</v>
      </c>
      <c r="C12738" s="774" t="s">
        <v>7728</v>
      </c>
      <c r="D12738" s="774" t="s">
        <v>7737</v>
      </c>
      <c r="E12738" s="718">
        <v>2669582.29</v>
      </c>
    </row>
    <row r="12739" spans="1:5">
      <c r="A12739" s="774">
        <v>7622</v>
      </c>
      <c r="B12739" s="774" t="s">
        <v>12465</v>
      </c>
      <c r="C12739" s="774" t="s">
        <v>7728</v>
      </c>
      <c r="D12739" s="774" t="s">
        <v>7737</v>
      </c>
      <c r="E12739" s="718">
        <v>628666.55000000005</v>
      </c>
    </row>
    <row r="12740" spans="1:5">
      <c r="A12740" s="774">
        <v>7624</v>
      </c>
      <c r="B12740" s="774" t="s">
        <v>12466</v>
      </c>
      <c r="C12740" s="774" t="s">
        <v>7728</v>
      </c>
      <c r="D12740" s="774" t="s">
        <v>7737</v>
      </c>
      <c r="E12740" s="718">
        <v>815000</v>
      </c>
    </row>
    <row r="12741" spans="1:5">
      <c r="A12741" s="774">
        <v>7625</v>
      </c>
      <c r="B12741" s="774" t="s">
        <v>12467</v>
      </c>
      <c r="C12741" s="774" t="s">
        <v>7728</v>
      </c>
      <c r="D12741" s="774" t="s">
        <v>7737</v>
      </c>
      <c r="E12741" s="718">
        <v>810015.21</v>
      </c>
    </row>
    <row r="12742" spans="1:5">
      <c r="A12742" s="774">
        <v>7623</v>
      </c>
      <c r="B12742" s="774" t="s">
        <v>12468</v>
      </c>
      <c r="C12742" s="774" t="s">
        <v>7728</v>
      </c>
      <c r="D12742" s="774" t="s">
        <v>7737</v>
      </c>
      <c r="E12742" s="718">
        <v>2669582.29</v>
      </c>
    </row>
    <row r="12743" spans="1:5">
      <c r="A12743" s="774">
        <v>36508</v>
      </c>
      <c r="B12743" s="774" t="s">
        <v>12469</v>
      </c>
      <c r="C12743" s="774" t="s">
        <v>7728</v>
      </c>
      <c r="D12743" s="774" t="s">
        <v>7737</v>
      </c>
      <c r="E12743" s="718">
        <v>1200617.08</v>
      </c>
    </row>
    <row r="12744" spans="1:5">
      <c r="A12744" s="774">
        <v>36509</v>
      </c>
      <c r="B12744" s="774" t="s">
        <v>12470</v>
      </c>
      <c r="C12744" s="774" t="s">
        <v>7728</v>
      </c>
      <c r="D12744" s="774" t="s">
        <v>7737</v>
      </c>
      <c r="E12744" s="718">
        <v>657981.61</v>
      </c>
    </row>
    <row r="12745" spans="1:5">
      <c r="A12745" s="774">
        <v>13238</v>
      </c>
      <c r="B12745" s="774" t="s">
        <v>12471</v>
      </c>
      <c r="C12745" s="774" t="s">
        <v>7728</v>
      </c>
      <c r="D12745" s="774" t="s">
        <v>7737</v>
      </c>
      <c r="E12745" s="718">
        <v>182523.35</v>
      </c>
    </row>
    <row r="12746" spans="1:5">
      <c r="A12746" s="774">
        <v>36511</v>
      </c>
      <c r="B12746" s="774" t="s">
        <v>12472</v>
      </c>
      <c r="C12746" s="774" t="s">
        <v>7728</v>
      </c>
      <c r="D12746" s="774" t="s">
        <v>7737</v>
      </c>
      <c r="E12746" s="718">
        <v>211495.31</v>
      </c>
    </row>
    <row r="12747" spans="1:5">
      <c r="A12747" s="774">
        <v>36515</v>
      </c>
      <c r="B12747" s="774" t="s">
        <v>12473</v>
      </c>
      <c r="C12747" s="774" t="s">
        <v>7728</v>
      </c>
      <c r="D12747" s="774" t="s">
        <v>7737</v>
      </c>
      <c r="E12747" s="718">
        <v>62289.71</v>
      </c>
    </row>
    <row r="12748" spans="1:5">
      <c r="A12748" s="774">
        <v>10598</v>
      </c>
      <c r="B12748" s="774" t="s">
        <v>12474</v>
      </c>
      <c r="C12748" s="774" t="s">
        <v>7728</v>
      </c>
      <c r="D12748" s="774" t="s">
        <v>7737</v>
      </c>
      <c r="E12748" s="718">
        <v>101012.18</v>
      </c>
    </row>
    <row r="12749" spans="1:5">
      <c r="A12749" s="774">
        <v>7640</v>
      </c>
      <c r="B12749" s="774" t="s">
        <v>12475</v>
      </c>
      <c r="C12749" s="774" t="s">
        <v>7728</v>
      </c>
      <c r="D12749" s="774" t="s">
        <v>7737</v>
      </c>
      <c r="E12749" s="718">
        <v>155000</v>
      </c>
    </row>
    <row r="12750" spans="1:5">
      <c r="A12750" s="774">
        <v>36513</v>
      </c>
      <c r="B12750" s="774" t="s">
        <v>12476</v>
      </c>
      <c r="C12750" s="774" t="s">
        <v>7728</v>
      </c>
      <c r="D12750" s="774" t="s">
        <v>7737</v>
      </c>
      <c r="E12750" s="718">
        <v>149314.23999999999</v>
      </c>
    </row>
    <row r="12751" spans="1:5">
      <c r="A12751" s="774">
        <v>36514</v>
      </c>
      <c r="B12751" s="774" t="s">
        <v>12477</v>
      </c>
      <c r="C12751" s="774" t="s">
        <v>7728</v>
      </c>
      <c r="D12751" s="774" t="s">
        <v>7737</v>
      </c>
      <c r="E12751" s="718">
        <v>166588.76999999999</v>
      </c>
    </row>
    <row r="12752" spans="1:5">
      <c r="A12752" s="774">
        <v>11572</v>
      </c>
      <c r="B12752" s="774" t="s">
        <v>12478</v>
      </c>
      <c r="C12752" s="774" t="s">
        <v>7728</v>
      </c>
      <c r="D12752" s="774" t="s">
        <v>7723</v>
      </c>
      <c r="E12752" s="717">
        <v>24.12</v>
      </c>
    </row>
    <row r="12753" spans="1:5">
      <c r="A12753" s="774">
        <v>36149</v>
      </c>
      <c r="B12753" s="774" t="s">
        <v>12479</v>
      </c>
      <c r="C12753" s="774" t="s">
        <v>7728</v>
      </c>
      <c r="D12753" s="774" t="s">
        <v>7723</v>
      </c>
      <c r="E12753" s="717">
        <v>141</v>
      </c>
    </row>
    <row r="12754" spans="1:5">
      <c r="A12754" s="774">
        <v>42407</v>
      </c>
      <c r="B12754" s="774" t="s">
        <v>12480</v>
      </c>
      <c r="C12754" s="774" t="s">
        <v>7760</v>
      </c>
      <c r="D12754" s="774" t="s">
        <v>7723</v>
      </c>
      <c r="E12754" s="717">
        <v>6.44</v>
      </c>
    </row>
    <row r="12755" spans="1:5">
      <c r="A12755" s="774">
        <v>11581</v>
      </c>
      <c r="B12755" s="774" t="s">
        <v>12481</v>
      </c>
      <c r="C12755" s="774" t="s">
        <v>7760</v>
      </c>
      <c r="D12755" s="774" t="s">
        <v>7723</v>
      </c>
      <c r="E12755" s="717">
        <v>15.92</v>
      </c>
    </row>
    <row r="12756" spans="1:5">
      <c r="A12756" s="774">
        <v>43605</v>
      </c>
      <c r="B12756" s="774" t="s">
        <v>12482</v>
      </c>
      <c r="C12756" s="774" t="s">
        <v>7728</v>
      </c>
      <c r="D12756" s="774" t="s">
        <v>7723</v>
      </c>
      <c r="E12756" s="717">
        <v>32.58</v>
      </c>
    </row>
    <row r="12757" spans="1:5">
      <c r="A12757" s="774">
        <v>11580</v>
      </c>
      <c r="B12757" s="774" t="s">
        <v>12483</v>
      </c>
      <c r="C12757" s="774" t="s">
        <v>7760</v>
      </c>
      <c r="D12757" s="774" t="s">
        <v>7723</v>
      </c>
      <c r="E12757" s="717">
        <v>6.39</v>
      </c>
    </row>
    <row r="12758" spans="1:5">
      <c r="A12758" s="774">
        <v>10743</v>
      </c>
      <c r="B12758" s="774" t="s">
        <v>12484</v>
      </c>
      <c r="C12758" s="774" t="s">
        <v>7728</v>
      </c>
      <c r="D12758" s="774" t="s">
        <v>7737</v>
      </c>
      <c r="E12758" s="717">
        <v>589.52</v>
      </c>
    </row>
    <row r="12759" spans="1:5">
      <c r="A12759" s="774">
        <v>39848</v>
      </c>
      <c r="B12759" s="774" t="s">
        <v>12485</v>
      </c>
      <c r="C12759" s="774" t="s">
        <v>7760</v>
      </c>
      <c r="D12759" s="774" t="s">
        <v>7737</v>
      </c>
      <c r="E12759" s="717">
        <v>1.42</v>
      </c>
    </row>
    <row r="12760" spans="1:5">
      <c r="A12760" s="774">
        <v>20999</v>
      </c>
      <c r="B12760" s="774" t="s">
        <v>12486</v>
      </c>
      <c r="C12760" s="774" t="s">
        <v>7760</v>
      </c>
      <c r="D12760" s="774" t="s">
        <v>7737</v>
      </c>
      <c r="E12760" s="717">
        <v>10.38</v>
      </c>
    </row>
    <row r="12761" spans="1:5">
      <c r="A12761" s="774">
        <v>21001</v>
      </c>
      <c r="B12761" s="774" t="s">
        <v>12487</v>
      </c>
      <c r="C12761" s="774" t="s">
        <v>7760</v>
      </c>
      <c r="D12761" s="774" t="s">
        <v>7737</v>
      </c>
      <c r="E12761" s="717">
        <v>19.37</v>
      </c>
    </row>
    <row r="12762" spans="1:5">
      <c r="A12762" s="774">
        <v>21003</v>
      </c>
      <c r="B12762" s="774" t="s">
        <v>12488</v>
      </c>
      <c r="C12762" s="774" t="s">
        <v>7760</v>
      </c>
      <c r="D12762" s="774" t="s">
        <v>7737</v>
      </c>
      <c r="E12762" s="717">
        <v>31.83</v>
      </c>
    </row>
    <row r="12763" spans="1:5">
      <c r="A12763" s="774">
        <v>21006</v>
      </c>
      <c r="B12763" s="774" t="s">
        <v>12489</v>
      </c>
      <c r="C12763" s="774" t="s">
        <v>7760</v>
      </c>
      <c r="D12763" s="774" t="s">
        <v>7737</v>
      </c>
      <c r="E12763" s="717">
        <v>67.55</v>
      </c>
    </row>
    <row r="12764" spans="1:5">
      <c r="A12764" s="774">
        <v>21019</v>
      </c>
      <c r="B12764" s="774" t="s">
        <v>12490</v>
      </c>
      <c r="C12764" s="774" t="s">
        <v>7760</v>
      </c>
      <c r="D12764" s="774" t="s">
        <v>7737</v>
      </c>
      <c r="E12764" s="717">
        <v>23.48</v>
      </c>
    </row>
    <row r="12765" spans="1:5">
      <c r="A12765" s="774">
        <v>21021</v>
      </c>
      <c r="B12765" s="774" t="s">
        <v>12491</v>
      </c>
      <c r="C12765" s="774" t="s">
        <v>7760</v>
      </c>
      <c r="D12765" s="774" t="s">
        <v>7737</v>
      </c>
      <c r="E12765" s="717">
        <v>37.119999999999997</v>
      </c>
    </row>
    <row r="12766" spans="1:5">
      <c r="A12766" s="774">
        <v>21024</v>
      </c>
      <c r="B12766" s="774" t="s">
        <v>12492</v>
      </c>
      <c r="C12766" s="774" t="s">
        <v>7760</v>
      </c>
      <c r="D12766" s="774" t="s">
        <v>7737</v>
      </c>
      <c r="E12766" s="717">
        <v>79.53</v>
      </c>
    </row>
    <row r="12767" spans="1:5">
      <c r="A12767" s="774">
        <v>40624</v>
      </c>
      <c r="B12767" s="774" t="s">
        <v>12493</v>
      </c>
      <c r="C12767" s="774" t="s">
        <v>7760</v>
      </c>
      <c r="D12767" s="774" t="s">
        <v>7737</v>
      </c>
      <c r="E12767" s="717">
        <v>58.63</v>
      </c>
    </row>
    <row r="12768" spans="1:5">
      <c r="A12768" s="774">
        <v>42575</v>
      </c>
      <c r="B12768" s="774" t="s">
        <v>12494</v>
      </c>
      <c r="C12768" s="774" t="s">
        <v>7760</v>
      </c>
      <c r="D12768" s="774" t="s">
        <v>7737</v>
      </c>
      <c r="E12768" s="717">
        <v>53.8</v>
      </c>
    </row>
    <row r="12769" spans="1:5">
      <c r="A12769" s="774">
        <v>13127</v>
      </c>
      <c r="B12769" s="774" t="s">
        <v>12495</v>
      </c>
      <c r="C12769" s="774" t="s">
        <v>7760</v>
      </c>
      <c r="D12769" s="774" t="s">
        <v>7737</v>
      </c>
      <c r="E12769" s="717">
        <v>26.15</v>
      </c>
    </row>
    <row r="12770" spans="1:5">
      <c r="A12770" s="774">
        <v>13137</v>
      </c>
      <c r="B12770" s="774" t="s">
        <v>12496</v>
      </c>
      <c r="C12770" s="774" t="s">
        <v>7760</v>
      </c>
      <c r="D12770" s="774" t="s">
        <v>7737</v>
      </c>
      <c r="E12770" s="717">
        <v>34.700000000000003</v>
      </c>
    </row>
    <row r="12771" spans="1:5">
      <c r="A12771" s="774">
        <v>42574</v>
      </c>
      <c r="B12771" s="774" t="s">
        <v>12497</v>
      </c>
      <c r="C12771" s="774" t="s">
        <v>7760</v>
      </c>
      <c r="D12771" s="774" t="s">
        <v>7737</v>
      </c>
      <c r="E12771" s="717">
        <v>40.15</v>
      </c>
    </row>
    <row r="12772" spans="1:5">
      <c r="A12772" s="774">
        <v>20989</v>
      </c>
      <c r="B12772" s="774" t="s">
        <v>12498</v>
      </c>
      <c r="C12772" s="774" t="s">
        <v>7760</v>
      </c>
      <c r="D12772" s="774" t="s">
        <v>7737</v>
      </c>
      <c r="E12772" s="718">
        <v>1243.31</v>
      </c>
    </row>
    <row r="12773" spans="1:5">
      <c r="A12773" s="774">
        <v>21147</v>
      </c>
      <c r="B12773" s="774" t="s">
        <v>12499</v>
      </c>
      <c r="C12773" s="774" t="s">
        <v>7760</v>
      </c>
      <c r="D12773" s="774" t="s">
        <v>7737</v>
      </c>
      <c r="E12773" s="717">
        <v>116.57</v>
      </c>
    </row>
    <row r="12774" spans="1:5">
      <c r="A12774" s="774">
        <v>21148</v>
      </c>
      <c r="B12774" s="774" t="s">
        <v>12500</v>
      </c>
      <c r="C12774" s="774" t="s">
        <v>7760</v>
      </c>
      <c r="D12774" s="774" t="s">
        <v>7737</v>
      </c>
      <c r="E12774" s="717">
        <v>71.95</v>
      </c>
    </row>
    <row r="12775" spans="1:5">
      <c r="A12775" s="774">
        <v>20984</v>
      </c>
      <c r="B12775" s="774" t="s">
        <v>12501</v>
      </c>
      <c r="C12775" s="774" t="s">
        <v>7760</v>
      </c>
      <c r="D12775" s="774" t="s">
        <v>7737</v>
      </c>
      <c r="E12775" s="718">
        <v>2385.67</v>
      </c>
    </row>
    <row r="12776" spans="1:5">
      <c r="A12776" s="774">
        <v>13042</v>
      </c>
      <c r="B12776" s="774" t="s">
        <v>12502</v>
      </c>
      <c r="C12776" s="774" t="s">
        <v>7760</v>
      </c>
      <c r="D12776" s="774" t="s">
        <v>7737</v>
      </c>
      <c r="E12776" s="718">
        <v>1322.02</v>
      </c>
    </row>
    <row r="12777" spans="1:5">
      <c r="A12777" s="774">
        <v>21150</v>
      </c>
      <c r="B12777" s="774" t="s">
        <v>12503</v>
      </c>
      <c r="C12777" s="774" t="s">
        <v>7760</v>
      </c>
      <c r="D12777" s="774" t="s">
        <v>7737</v>
      </c>
      <c r="E12777" s="717">
        <v>35.67</v>
      </c>
    </row>
    <row r="12778" spans="1:5">
      <c r="A12778" s="774">
        <v>13141</v>
      </c>
      <c r="B12778" s="774" t="s">
        <v>12504</v>
      </c>
      <c r="C12778" s="774" t="s">
        <v>7760</v>
      </c>
      <c r="D12778" s="774" t="s">
        <v>7737</v>
      </c>
      <c r="E12778" s="717">
        <v>44.95</v>
      </c>
    </row>
    <row r="12779" spans="1:5">
      <c r="A12779" s="774">
        <v>42576</v>
      </c>
      <c r="B12779" s="774" t="s">
        <v>12505</v>
      </c>
      <c r="C12779" s="774" t="s">
        <v>7760</v>
      </c>
      <c r="D12779" s="774" t="s">
        <v>7737</v>
      </c>
      <c r="E12779" s="717">
        <v>146.76</v>
      </c>
    </row>
    <row r="12780" spans="1:5">
      <c r="A12780" s="774">
        <v>21151</v>
      </c>
      <c r="B12780" s="774" t="s">
        <v>12506</v>
      </c>
      <c r="C12780" s="774" t="s">
        <v>7760</v>
      </c>
      <c r="D12780" s="774" t="s">
        <v>7737</v>
      </c>
      <c r="E12780" s="717">
        <v>213.54</v>
      </c>
    </row>
    <row r="12781" spans="1:5">
      <c r="A12781" s="774">
        <v>13142</v>
      </c>
      <c r="B12781" s="774" t="s">
        <v>12507</v>
      </c>
      <c r="C12781" s="774" t="s">
        <v>7760</v>
      </c>
      <c r="D12781" s="774" t="s">
        <v>7737</v>
      </c>
      <c r="E12781" s="717">
        <v>305.27999999999997</v>
      </c>
    </row>
    <row r="12782" spans="1:5">
      <c r="A12782" s="774">
        <v>42577</v>
      </c>
      <c r="B12782" s="774" t="s">
        <v>12508</v>
      </c>
      <c r="C12782" s="774" t="s">
        <v>7760</v>
      </c>
      <c r="D12782" s="774" t="s">
        <v>7737</v>
      </c>
      <c r="E12782" s="717">
        <v>334.98</v>
      </c>
    </row>
    <row r="12783" spans="1:5">
      <c r="A12783" s="774">
        <v>20994</v>
      </c>
      <c r="B12783" s="774" t="s">
        <v>12509</v>
      </c>
      <c r="C12783" s="774" t="s">
        <v>7760</v>
      </c>
      <c r="D12783" s="774" t="s">
        <v>7737</v>
      </c>
      <c r="E12783" s="717">
        <v>575.59</v>
      </c>
    </row>
    <row r="12784" spans="1:5">
      <c r="A12784" s="774">
        <v>7672</v>
      </c>
      <c r="B12784" s="774" t="s">
        <v>12510</v>
      </c>
      <c r="C12784" s="774" t="s">
        <v>7760</v>
      </c>
      <c r="D12784" s="774" t="s">
        <v>7737</v>
      </c>
      <c r="E12784" s="717">
        <v>377.07</v>
      </c>
    </row>
    <row r="12785" spans="1:5">
      <c r="A12785" s="774">
        <v>20995</v>
      </c>
      <c r="B12785" s="774" t="s">
        <v>12511</v>
      </c>
      <c r="C12785" s="774" t="s">
        <v>7760</v>
      </c>
      <c r="D12785" s="774" t="s">
        <v>7737</v>
      </c>
      <c r="E12785" s="717">
        <v>756.43</v>
      </c>
    </row>
    <row r="12786" spans="1:5">
      <c r="A12786" s="774">
        <v>7690</v>
      </c>
      <c r="B12786" s="774" t="s">
        <v>12512</v>
      </c>
      <c r="C12786" s="774" t="s">
        <v>7760</v>
      </c>
      <c r="D12786" s="774" t="s">
        <v>7737</v>
      </c>
      <c r="E12786" s="717">
        <v>437.49</v>
      </c>
    </row>
    <row r="12787" spans="1:5">
      <c r="A12787" s="774">
        <v>20980</v>
      </c>
      <c r="B12787" s="774" t="s">
        <v>12513</v>
      </c>
      <c r="C12787" s="774" t="s">
        <v>7760</v>
      </c>
      <c r="D12787" s="774" t="s">
        <v>7737</v>
      </c>
      <c r="E12787" s="717">
        <v>477.26</v>
      </c>
    </row>
    <row r="12788" spans="1:5">
      <c r="A12788" s="774">
        <v>7661</v>
      </c>
      <c r="B12788" s="774" t="s">
        <v>12514</v>
      </c>
      <c r="C12788" s="774" t="s">
        <v>7760</v>
      </c>
      <c r="D12788" s="774" t="s">
        <v>7737</v>
      </c>
      <c r="E12788" s="717">
        <v>567.75</v>
      </c>
    </row>
    <row r="12789" spans="1:5">
      <c r="A12789" s="774">
        <v>21016</v>
      </c>
      <c r="B12789" s="774" t="s">
        <v>12515</v>
      </c>
      <c r="C12789" s="774" t="s">
        <v>7760</v>
      </c>
      <c r="D12789" s="774" t="s">
        <v>7737</v>
      </c>
      <c r="E12789" s="717">
        <v>132.30000000000001</v>
      </c>
    </row>
    <row r="12790" spans="1:5">
      <c r="A12790" s="774">
        <v>21008</v>
      </c>
      <c r="B12790" s="774" t="s">
        <v>12516</v>
      </c>
      <c r="C12790" s="774" t="s">
        <v>7760</v>
      </c>
      <c r="D12790" s="774" t="s">
        <v>7737</v>
      </c>
      <c r="E12790" s="717">
        <v>15.45</v>
      </c>
    </row>
    <row r="12791" spans="1:5">
      <c r="A12791" s="774">
        <v>21009</v>
      </c>
      <c r="B12791" s="774" t="s">
        <v>12517</v>
      </c>
      <c r="C12791" s="774" t="s">
        <v>7760</v>
      </c>
      <c r="D12791" s="774" t="s">
        <v>7737</v>
      </c>
      <c r="E12791" s="717">
        <v>20.12</v>
      </c>
    </row>
    <row r="12792" spans="1:5">
      <c r="A12792" s="774">
        <v>21010</v>
      </c>
      <c r="B12792" s="774" t="s">
        <v>12518</v>
      </c>
      <c r="C12792" s="774" t="s">
        <v>7760</v>
      </c>
      <c r="D12792" s="774" t="s">
        <v>7737</v>
      </c>
      <c r="E12792" s="717">
        <v>27.02</v>
      </c>
    </row>
    <row r="12793" spans="1:5">
      <c r="A12793" s="774">
        <v>21011</v>
      </c>
      <c r="B12793" s="774" t="s">
        <v>12519</v>
      </c>
      <c r="C12793" s="774" t="s">
        <v>7760</v>
      </c>
      <c r="D12793" s="774" t="s">
        <v>7737</v>
      </c>
      <c r="E12793" s="717">
        <v>39.380000000000003</v>
      </c>
    </row>
    <row r="12794" spans="1:5">
      <c r="A12794" s="774">
        <v>21012</v>
      </c>
      <c r="B12794" s="774" t="s">
        <v>12520</v>
      </c>
      <c r="C12794" s="774" t="s">
        <v>7760</v>
      </c>
      <c r="D12794" s="774" t="s">
        <v>7737</v>
      </c>
      <c r="E12794" s="717">
        <v>43.52</v>
      </c>
    </row>
    <row r="12795" spans="1:5">
      <c r="A12795" s="774">
        <v>21013</v>
      </c>
      <c r="B12795" s="774" t="s">
        <v>12521</v>
      </c>
      <c r="C12795" s="774" t="s">
        <v>7760</v>
      </c>
      <c r="D12795" s="774" t="s">
        <v>7737</v>
      </c>
      <c r="E12795" s="717">
        <v>56.79</v>
      </c>
    </row>
    <row r="12796" spans="1:5">
      <c r="A12796" s="774">
        <v>21014</v>
      </c>
      <c r="B12796" s="774" t="s">
        <v>12522</v>
      </c>
      <c r="C12796" s="774" t="s">
        <v>7760</v>
      </c>
      <c r="D12796" s="774" t="s">
        <v>7737</v>
      </c>
      <c r="E12796" s="717">
        <v>79.459999999999994</v>
      </c>
    </row>
    <row r="12797" spans="1:5">
      <c r="A12797" s="774">
        <v>21015</v>
      </c>
      <c r="B12797" s="774" t="s">
        <v>12523</v>
      </c>
      <c r="C12797" s="774" t="s">
        <v>7760</v>
      </c>
      <c r="D12797" s="774" t="s">
        <v>7737</v>
      </c>
      <c r="E12797" s="717">
        <v>91.29</v>
      </c>
    </row>
    <row r="12798" spans="1:5">
      <c r="A12798" s="774">
        <v>7697</v>
      </c>
      <c r="B12798" s="774" t="s">
        <v>12524</v>
      </c>
      <c r="C12798" s="774" t="s">
        <v>7760</v>
      </c>
      <c r="D12798" s="774" t="s">
        <v>7737</v>
      </c>
      <c r="E12798" s="717">
        <v>43.56</v>
      </c>
    </row>
    <row r="12799" spans="1:5">
      <c r="A12799" s="774">
        <v>7698</v>
      </c>
      <c r="B12799" s="774" t="s">
        <v>12525</v>
      </c>
      <c r="C12799" s="774" t="s">
        <v>7760</v>
      </c>
      <c r="D12799" s="774" t="s">
        <v>7737</v>
      </c>
      <c r="E12799" s="717">
        <v>37.5</v>
      </c>
    </row>
    <row r="12800" spans="1:5">
      <c r="A12800" s="774">
        <v>7691</v>
      </c>
      <c r="B12800" s="774" t="s">
        <v>12526</v>
      </c>
      <c r="C12800" s="774" t="s">
        <v>7760</v>
      </c>
      <c r="D12800" s="774" t="s">
        <v>7737</v>
      </c>
      <c r="E12800" s="717">
        <v>15.84</v>
      </c>
    </row>
    <row r="12801" spans="1:5">
      <c r="A12801" s="774">
        <v>40626</v>
      </c>
      <c r="B12801" s="774" t="s">
        <v>12527</v>
      </c>
      <c r="C12801" s="774" t="s">
        <v>7760</v>
      </c>
      <c r="D12801" s="774" t="s">
        <v>7737</v>
      </c>
      <c r="E12801" s="717">
        <v>29.73</v>
      </c>
    </row>
    <row r="12802" spans="1:5">
      <c r="A12802" s="774">
        <v>7701</v>
      </c>
      <c r="B12802" s="774" t="s">
        <v>12528</v>
      </c>
      <c r="C12802" s="774" t="s">
        <v>7760</v>
      </c>
      <c r="D12802" s="774" t="s">
        <v>7737</v>
      </c>
      <c r="E12802" s="717">
        <v>77.959999999999994</v>
      </c>
    </row>
    <row r="12803" spans="1:5">
      <c r="A12803" s="774">
        <v>7696</v>
      </c>
      <c r="B12803" s="774" t="s">
        <v>12529</v>
      </c>
      <c r="C12803" s="774" t="s">
        <v>7760</v>
      </c>
      <c r="D12803" s="774" t="s">
        <v>7737</v>
      </c>
      <c r="E12803" s="717">
        <v>62.82</v>
      </c>
    </row>
    <row r="12804" spans="1:5">
      <c r="A12804" s="774">
        <v>7700</v>
      </c>
      <c r="B12804" s="774" t="s">
        <v>12530</v>
      </c>
      <c r="C12804" s="774" t="s">
        <v>7760</v>
      </c>
      <c r="D12804" s="774" t="s">
        <v>7737</v>
      </c>
      <c r="E12804" s="717">
        <v>20.04</v>
      </c>
    </row>
    <row r="12805" spans="1:5">
      <c r="A12805" s="774">
        <v>7694</v>
      </c>
      <c r="B12805" s="774" t="s">
        <v>12531</v>
      </c>
      <c r="C12805" s="774" t="s">
        <v>7760</v>
      </c>
      <c r="D12805" s="774" t="s">
        <v>7737</v>
      </c>
      <c r="E12805" s="717">
        <v>104.9</v>
      </c>
    </row>
    <row r="12806" spans="1:5">
      <c r="A12806" s="774">
        <v>7693</v>
      </c>
      <c r="B12806" s="774" t="s">
        <v>12532</v>
      </c>
      <c r="C12806" s="774" t="s">
        <v>7760</v>
      </c>
      <c r="D12806" s="774" t="s">
        <v>7737</v>
      </c>
      <c r="E12806" s="717">
        <v>144.47999999999999</v>
      </c>
    </row>
    <row r="12807" spans="1:5">
      <c r="A12807" s="774">
        <v>7692</v>
      </c>
      <c r="B12807" s="774" t="s">
        <v>12533</v>
      </c>
      <c r="C12807" s="774" t="s">
        <v>7760</v>
      </c>
      <c r="D12807" s="774" t="s">
        <v>7737</v>
      </c>
      <c r="E12807" s="717">
        <v>216.31</v>
      </c>
    </row>
    <row r="12808" spans="1:5">
      <c r="A12808" s="774">
        <v>7695</v>
      </c>
      <c r="B12808" s="774" t="s">
        <v>12534</v>
      </c>
      <c r="C12808" s="774" t="s">
        <v>7760</v>
      </c>
      <c r="D12808" s="774" t="s">
        <v>7737</v>
      </c>
      <c r="E12808" s="717">
        <v>234.59</v>
      </c>
    </row>
    <row r="12809" spans="1:5">
      <c r="A12809" s="774">
        <v>13356</v>
      </c>
      <c r="B12809" s="774" t="s">
        <v>12535</v>
      </c>
      <c r="C12809" s="774" t="s">
        <v>7760</v>
      </c>
      <c r="D12809" s="774" t="s">
        <v>7737</v>
      </c>
      <c r="E12809" s="717">
        <v>17.010000000000002</v>
      </c>
    </row>
    <row r="12810" spans="1:5">
      <c r="A12810" s="774">
        <v>36365</v>
      </c>
      <c r="B12810" s="774" t="s">
        <v>12536</v>
      </c>
      <c r="C12810" s="774" t="s">
        <v>7760</v>
      </c>
      <c r="D12810" s="774" t="s">
        <v>7737</v>
      </c>
      <c r="E12810" s="717">
        <v>27.34</v>
      </c>
    </row>
    <row r="12811" spans="1:5">
      <c r="A12811" s="774">
        <v>41930</v>
      </c>
      <c r="B12811" s="774" t="s">
        <v>12537</v>
      </c>
      <c r="C12811" s="774" t="s">
        <v>7760</v>
      </c>
      <c r="D12811" s="774" t="s">
        <v>7737</v>
      </c>
      <c r="E12811" s="717">
        <v>88.5</v>
      </c>
    </row>
    <row r="12812" spans="1:5">
      <c r="A12812" s="774">
        <v>41931</v>
      </c>
      <c r="B12812" s="774" t="s">
        <v>12538</v>
      </c>
      <c r="C12812" s="774" t="s">
        <v>7760</v>
      </c>
      <c r="D12812" s="774" t="s">
        <v>7737</v>
      </c>
      <c r="E12812" s="717">
        <v>150.91999999999999</v>
      </c>
    </row>
    <row r="12813" spans="1:5">
      <c r="A12813" s="774">
        <v>41932</v>
      </c>
      <c r="B12813" s="774" t="s">
        <v>12539</v>
      </c>
      <c r="C12813" s="774" t="s">
        <v>7760</v>
      </c>
      <c r="D12813" s="774" t="s">
        <v>7737</v>
      </c>
      <c r="E12813" s="717">
        <v>243.76</v>
      </c>
    </row>
    <row r="12814" spans="1:5">
      <c r="A12814" s="774">
        <v>41933</v>
      </c>
      <c r="B12814" s="774" t="s">
        <v>12540</v>
      </c>
      <c r="C12814" s="774" t="s">
        <v>7760</v>
      </c>
      <c r="D12814" s="774" t="s">
        <v>7737</v>
      </c>
      <c r="E12814" s="717">
        <v>301.89</v>
      </c>
    </row>
    <row r="12815" spans="1:5">
      <c r="A12815" s="774">
        <v>41934</v>
      </c>
      <c r="B12815" s="774" t="s">
        <v>12541</v>
      </c>
      <c r="C12815" s="774" t="s">
        <v>7760</v>
      </c>
      <c r="D12815" s="774" t="s">
        <v>7737</v>
      </c>
      <c r="E12815" s="717">
        <v>391.03</v>
      </c>
    </row>
    <row r="12816" spans="1:5">
      <c r="A12816" s="774">
        <v>41936</v>
      </c>
      <c r="B12816" s="774" t="s">
        <v>12542</v>
      </c>
      <c r="C12816" s="774" t="s">
        <v>7760</v>
      </c>
      <c r="D12816" s="774" t="s">
        <v>7737</v>
      </c>
      <c r="E12816" s="717">
        <v>58.95</v>
      </c>
    </row>
    <row r="12817" spans="1:5">
      <c r="A12817" s="774">
        <v>41785</v>
      </c>
      <c r="B12817" s="774" t="s">
        <v>12543</v>
      </c>
      <c r="C12817" s="774" t="s">
        <v>7760</v>
      </c>
      <c r="D12817" s="774" t="s">
        <v>7737</v>
      </c>
      <c r="E12817" s="718">
        <v>1558.76</v>
      </c>
    </row>
    <row r="12818" spans="1:5">
      <c r="A12818" s="774">
        <v>41781</v>
      </c>
      <c r="B12818" s="774" t="s">
        <v>12544</v>
      </c>
      <c r="C12818" s="774" t="s">
        <v>7760</v>
      </c>
      <c r="D12818" s="774" t="s">
        <v>7737</v>
      </c>
      <c r="E12818" s="717">
        <v>444.41</v>
      </c>
    </row>
    <row r="12819" spans="1:5">
      <c r="A12819" s="774">
        <v>41783</v>
      </c>
      <c r="B12819" s="774" t="s">
        <v>12545</v>
      </c>
      <c r="C12819" s="774" t="s">
        <v>7760</v>
      </c>
      <c r="D12819" s="774" t="s">
        <v>7737</v>
      </c>
      <c r="E12819" s="718">
        <v>1172.74</v>
      </c>
    </row>
    <row r="12820" spans="1:5">
      <c r="A12820" s="774">
        <v>41786</v>
      </c>
      <c r="B12820" s="774" t="s">
        <v>12546</v>
      </c>
      <c r="C12820" s="774" t="s">
        <v>7760</v>
      </c>
      <c r="D12820" s="774" t="s">
        <v>7737</v>
      </c>
      <c r="E12820" s="718">
        <v>2446.46</v>
      </c>
    </row>
    <row r="12821" spans="1:5">
      <c r="A12821" s="774">
        <v>41779</v>
      </c>
      <c r="B12821" s="774" t="s">
        <v>12547</v>
      </c>
      <c r="C12821" s="774" t="s">
        <v>7760</v>
      </c>
      <c r="D12821" s="774" t="s">
        <v>7737</v>
      </c>
      <c r="E12821" s="717">
        <v>170.45</v>
      </c>
    </row>
    <row r="12822" spans="1:5">
      <c r="A12822" s="774">
        <v>41780</v>
      </c>
      <c r="B12822" s="774" t="s">
        <v>12548</v>
      </c>
      <c r="C12822" s="774" t="s">
        <v>7760</v>
      </c>
      <c r="D12822" s="774" t="s">
        <v>7737</v>
      </c>
      <c r="E12822" s="717">
        <v>201.59</v>
      </c>
    </row>
    <row r="12823" spans="1:5">
      <c r="A12823" s="774">
        <v>41782</v>
      </c>
      <c r="B12823" s="774" t="s">
        <v>12549</v>
      </c>
      <c r="C12823" s="774" t="s">
        <v>7760</v>
      </c>
      <c r="D12823" s="774" t="s">
        <v>7737</v>
      </c>
      <c r="E12823" s="717">
        <v>831.02</v>
      </c>
    </row>
    <row r="12824" spans="1:5">
      <c r="A12824" s="774">
        <v>38130</v>
      </c>
      <c r="B12824" s="774" t="s">
        <v>12550</v>
      </c>
      <c r="C12824" s="774" t="s">
        <v>7760</v>
      </c>
      <c r="D12824" s="774" t="s">
        <v>7723</v>
      </c>
      <c r="E12824" s="717">
        <v>26.78</v>
      </c>
    </row>
    <row r="12825" spans="1:5">
      <c r="A12825" s="774">
        <v>21123</v>
      </c>
      <c r="B12825" s="774" t="s">
        <v>12551</v>
      </c>
      <c r="C12825" s="774" t="s">
        <v>7760</v>
      </c>
      <c r="D12825" s="774" t="s">
        <v>7726</v>
      </c>
      <c r="E12825" s="717">
        <v>7.6</v>
      </c>
    </row>
    <row r="12826" spans="1:5">
      <c r="A12826" s="774">
        <v>21124</v>
      </c>
      <c r="B12826" s="774" t="s">
        <v>12552</v>
      </c>
      <c r="C12826" s="774" t="s">
        <v>7760</v>
      </c>
      <c r="D12826" s="774" t="s">
        <v>7723</v>
      </c>
      <c r="E12826" s="717">
        <v>13.47</v>
      </c>
    </row>
    <row r="12827" spans="1:5">
      <c r="A12827" s="774">
        <v>21125</v>
      </c>
      <c r="B12827" s="774" t="s">
        <v>12553</v>
      </c>
      <c r="C12827" s="774" t="s">
        <v>7760</v>
      </c>
      <c r="D12827" s="774" t="s">
        <v>7723</v>
      </c>
      <c r="E12827" s="717">
        <v>21.63</v>
      </c>
    </row>
    <row r="12828" spans="1:5">
      <c r="A12828" s="774">
        <v>38028</v>
      </c>
      <c r="B12828" s="774" t="s">
        <v>12554</v>
      </c>
      <c r="C12828" s="774" t="s">
        <v>7760</v>
      </c>
      <c r="D12828" s="774" t="s">
        <v>7723</v>
      </c>
      <c r="E12828" s="717">
        <v>36.700000000000003</v>
      </c>
    </row>
    <row r="12829" spans="1:5">
      <c r="A12829" s="774">
        <v>38029</v>
      </c>
      <c r="B12829" s="774" t="s">
        <v>12555</v>
      </c>
      <c r="C12829" s="774" t="s">
        <v>7760</v>
      </c>
      <c r="D12829" s="774" t="s">
        <v>7723</v>
      </c>
      <c r="E12829" s="717">
        <v>55.95</v>
      </c>
    </row>
    <row r="12830" spans="1:5">
      <c r="A12830" s="774">
        <v>38030</v>
      </c>
      <c r="B12830" s="774" t="s">
        <v>12556</v>
      </c>
      <c r="C12830" s="774" t="s">
        <v>7760</v>
      </c>
      <c r="D12830" s="774" t="s">
        <v>7723</v>
      </c>
      <c r="E12830" s="717">
        <v>85.93</v>
      </c>
    </row>
    <row r="12831" spans="1:5">
      <c r="A12831" s="774">
        <v>38031</v>
      </c>
      <c r="B12831" s="774" t="s">
        <v>12557</v>
      </c>
      <c r="C12831" s="774" t="s">
        <v>7760</v>
      </c>
      <c r="D12831" s="774" t="s">
        <v>7723</v>
      </c>
      <c r="E12831" s="717">
        <v>136.16999999999999</v>
      </c>
    </row>
    <row r="12832" spans="1:5">
      <c r="A12832" s="774">
        <v>39735</v>
      </c>
      <c r="B12832" s="774" t="s">
        <v>12558</v>
      </c>
      <c r="C12832" s="774" t="s">
        <v>7760</v>
      </c>
      <c r="D12832" s="774" t="s">
        <v>7737</v>
      </c>
      <c r="E12832" s="717">
        <v>75.27</v>
      </c>
    </row>
    <row r="12833" spans="1:5">
      <c r="A12833" s="774">
        <v>39734</v>
      </c>
      <c r="B12833" s="774" t="s">
        <v>12559</v>
      </c>
      <c r="C12833" s="774" t="s">
        <v>7760</v>
      </c>
      <c r="D12833" s="774" t="s">
        <v>7737</v>
      </c>
      <c r="E12833" s="717">
        <v>89.28</v>
      </c>
    </row>
    <row r="12834" spans="1:5">
      <c r="A12834" s="774">
        <v>39736</v>
      </c>
      <c r="B12834" s="774" t="s">
        <v>12560</v>
      </c>
      <c r="C12834" s="774" t="s">
        <v>7760</v>
      </c>
      <c r="D12834" s="774" t="s">
        <v>7737</v>
      </c>
      <c r="E12834" s="717">
        <v>101.89</v>
      </c>
    </row>
    <row r="12835" spans="1:5">
      <c r="A12835" s="774">
        <v>39737</v>
      </c>
      <c r="B12835" s="774" t="s">
        <v>12561</v>
      </c>
      <c r="C12835" s="774" t="s">
        <v>7760</v>
      </c>
      <c r="D12835" s="774" t="s">
        <v>7737</v>
      </c>
      <c r="E12835" s="717">
        <v>13.7</v>
      </c>
    </row>
    <row r="12836" spans="1:5">
      <c r="A12836" s="774">
        <v>39738</v>
      </c>
      <c r="B12836" s="774" t="s">
        <v>12562</v>
      </c>
      <c r="C12836" s="774" t="s">
        <v>7760</v>
      </c>
      <c r="D12836" s="774" t="s">
        <v>7737</v>
      </c>
      <c r="E12836" s="717">
        <v>4.95</v>
      </c>
    </row>
    <row r="12837" spans="1:5">
      <c r="A12837" s="774">
        <v>39739</v>
      </c>
      <c r="B12837" s="774" t="s">
        <v>12563</v>
      </c>
      <c r="C12837" s="774" t="s">
        <v>7760</v>
      </c>
      <c r="D12837" s="774" t="s">
        <v>7737</v>
      </c>
      <c r="E12837" s="717">
        <v>70.459999999999994</v>
      </c>
    </row>
    <row r="12838" spans="1:5">
      <c r="A12838" s="774">
        <v>39733</v>
      </c>
      <c r="B12838" s="774" t="s">
        <v>12564</v>
      </c>
      <c r="C12838" s="774" t="s">
        <v>7760</v>
      </c>
      <c r="D12838" s="774" t="s">
        <v>7737</v>
      </c>
      <c r="E12838" s="717">
        <v>121.94</v>
      </c>
    </row>
    <row r="12839" spans="1:5">
      <c r="A12839" s="774">
        <v>39854</v>
      </c>
      <c r="B12839" s="774" t="s">
        <v>12565</v>
      </c>
      <c r="C12839" s="774" t="s">
        <v>7760</v>
      </c>
      <c r="D12839" s="774" t="s">
        <v>7737</v>
      </c>
      <c r="E12839" s="717">
        <v>123.66</v>
      </c>
    </row>
    <row r="12840" spans="1:5">
      <c r="A12840" s="774">
        <v>39740</v>
      </c>
      <c r="B12840" s="774" t="s">
        <v>12566</v>
      </c>
      <c r="C12840" s="774" t="s">
        <v>7760</v>
      </c>
      <c r="D12840" s="774" t="s">
        <v>7737</v>
      </c>
      <c r="E12840" s="717">
        <v>67.66</v>
      </c>
    </row>
    <row r="12841" spans="1:5">
      <c r="A12841" s="774">
        <v>39741</v>
      </c>
      <c r="B12841" s="774" t="s">
        <v>12567</v>
      </c>
      <c r="C12841" s="774" t="s">
        <v>7760</v>
      </c>
      <c r="D12841" s="774" t="s">
        <v>7737</v>
      </c>
      <c r="E12841" s="717">
        <v>12.47</v>
      </c>
    </row>
    <row r="12842" spans="1:5">
      <c r="A12842" s="774">
        <v>39853</v>
      </c>
      <c r="B12842" s="774" t="s">
        <v>12568</v>
      </c>
      <c r="C12842" s="774" t="s">
        <v>7760</v>
      </c>
      <c r="D12842" s="774" t="s">
        <v>7737</v>
      </c>
      <c r="E12842" s="717">
        <v>16.38</v>
      </c>
    </row>
    <row r="12843" spans="1:5">
      <c r="A12843" s="774">
        <v>39742</v>
      </c>
      <c r="B12843" s="774" t="s">
        <v>12569</v>
      </c>
      <c r="C12843" s="774" t="s">
        <v>7760</v>
      </c>
      <c r="D12843" s="774" t="s">
        <v>7737</v>
      </c>
      <c r="E12843" s="717">
        <v>54.39</v>
      </c>
    </row>
    <row r="12844" spans="1:5">
      <c r="A12844" s="774">
        <v>39749</v>
      </c>
      <c r="B12844" s="774" t="s">
        <v>12570</v>
      </c>
      <c r="C12844" s="774" t="s">
        <v>7760</v>
      </c>
      <c r="D12844" s="774" t="s">
        <v>7737</v>
      </c>
      <c r="E12844" s="717">
        <v>68.709999999999994</v>
      </c>
    </row>
    <row r="12845" spans="1:5">
      <c r="A12845" s="774">
        <v>39751</v>
      </c>
      <c r="B12845" s="774" t="s">
        <v>12571</v>
      </c>
      <c r="C12845" s="774" t="s">
        <v>7760</v>
      </c>
      <c r="D12845" s="774" t="s">
        <v>7737</v>
      </c>
      <c r="E12845" s="717">
        <v>124.85</v>
      </c>
    </row>
    <row r="12846" spans="1:5">
      <c r="A12846" s="774">
        <v>39750</v>
      </c>
      <c r="B12846" s="774" t="s">
        <v>12572</v>
      </c>
      <c r="C12846" s="774" t="s">
        <v>7760</v>
      </c>
      <c r="D12846" s="774" t="s">
        <v>7737</v>
      </c>
      <c r="E12846" s="717">
        <v>103.77</v>
      </c>
    </row>
    <row r="12847" spans="1:5">
      <c r="A12847" s="774">
        <v>39747</v>
      </c>
      <c r="B12847" s="774" t="s">
        <v>12573</v>
      </c>
      <c r="C12847" s="774" t="s">
        <v>7760</v>
      </c>
      <c r="D12847" s="774" t="s">
        <v>7737</v>
      </c>
      <c r="E12847" s="717">
        <v>33.380000000000003</v>
      </c>
    </row>
    <row r="12848" spans="1:5">
      <c r="A12848" s="774">
        <v>39753</v>
      </c>
      <c r="B12848" s="774" t="s">
        <v>12574</v>
      </c>
      <c r="C12848" s="774" t="s">
        <v>7760</v>
      </c>
      <c r="D12848" s="774" t="s">
        <v>7737</v>
      </c>
      <c r="E12848" s="717">
        <v>229.82</v>
      </c>
    </row>
    <row r="12849" spans="1:5">
      <c r="A12849" s="774">
        <v>39754</v>
      </c>
      <c r="B12849" s="774" t="s">
        <v>12575</v>
      </c>
      <c r="C12849" s="774" t="s">
        <v>7760</v>
      </c>
      <c r="D12849" s="774" t="s">
        <v>7737</v>
      </c>
      <c r="E12849" s="717">
        <v>338.59</v>
      </c>
    </row>
    <row r="12850" spans="1:5">
      <c r="A12850" s="774">
        <v>39748</v>
      </c>
      <c r="B12850" s="774" t="s">
        <v>12576</v>
      </c>
      <c r="C12850" s="774" t="s">
        <v>7760</v>
      </c>
      <c r="D12850" s="774" t="s">
        <v>7737</v>
      </c>
      <c r="E12850" s="717">
        <v>54.01</v>
      </c>
    </row>
    <row r="12851" spans="1:5">
      <c r="A12851" s="774">
        <v>39755</v>
      </c>
      <c r="B12851" s="774" t="s">
        <v>12577</v>
      </c>
      <c r="C12851" s="774" t="s">
        <v>7760</v>
      </c>
      <c r="D12851" s="774" t="s">
        <v>7737</v>
      </c>
      <c r="E12851" s="717">
        <v>513.39</v>
      </c>
    </row>
    <row r="12852" spans="1:5">
      <c r="A12852" s="774">
        <v>12742</v>
      </c>
      <c r="B12852" s="774" t="s">
        <v>12578</v>
      </c>
      <c r="C12852" s="774" t="s">
        <v>7760</v>
      </c>
      <c r="D12852" s="774" t="s">
        <v>7737</v>
      </c>
      <c r="E12852" s="717">
        <v>406.51</v>
      </c>
    </row>
    <row r="12853" spans="1:5">
      <c r="A12853" s="774">
        <v>12713</v>
      </c>
      <c r="B12853" s="774" t="s">
        <v>12579</v>
      </c>
      <c r="C12853" s="774" t="s">
        <v>7760</v>
      </c>
      <c r="D12853" s="774" t="s">
        <v>7737</v>
      </c>
      <c r="E12853" s="717">
        <v>21.56</v>
      </c>
    </row>
    <row r="12854" spans="1:5">
      <c r="A12854" s="774">
        <v>12743</v>
      </c>
      <c r="B12854" s="774" t="s">
        <v>12580</v>
      </c>
      <c r="C12854" s="774" t="s">
        <v>7760</v>
      </c>
      <c r="D12854" s="774" t="s">
        <v>7737</v>
      </c>
      <c r="E12854" s="717">
        <v>37.090000000000003</v>
      </c>
    </row>
    <row r="12855" spans="1:5">
      <c r="A12855" s="774">
        <v>12744</v>
      </c>
      <c r="B12855" s="774" t="s">
        <v>12581</v>
      </c>
      <c r="C12855" s="774" t="s">
        <v>7760</v>
      </c>
      <c r="D12855" s="774" t="s">
        <v>7737</v>
      </c>
      <c r="E12855" s="717">
        <v>47.07</v>
      </c>
    </row>
    <row r="12856" spans="1:5">
      <c r="A12856" s="774">
        <v>12745</v>
      </c>
      <c r="B12856" s="774" t="s">
        <v>12582</v>
      </c>
      <c r="C12856" s="774" t="s">
        <v>7760</v>
      </c>
      <c r="D12856" s="774" t="s">
        <v>7737</v>
      </c>
      <c r="E12856" s="717">
        <v>68.349999999999994</v>
      </c>
    </row>
    <row r="12857" spans="1:5">
      <c r="A12857" s="774">
        <v>12746</v>
      </c>
      <c r="B12857" s="774" t="s">
        <v>12583</v>
      </c>
      <c r="C12857" s="774" t="s">
        <v>7760</v>
      </c>
      <c r="D12857" s="774" t="s">
        <v>7737</v>
      </c>
      <c r="E12857" s="717">
        <v>92.3</v>
      </c>
    </row>
    <row r="12858" spans="1:5">
      <c r="A12858" s="774">
        <v>12747</v>
      </c>
      <c r="B12858" s="774" t="s">
        <v>12584</v>
      </c>
      <c r="C12858" s="774" t="s">
        <v>7760</v>
      </c>
      <c r="D12858" s="774" t="s">
        <v>7737</v>
      </c>
      <c r="E12858" s="717">
        <v>133.86000000000001</v>
      </c>
    </row>
    <row r="12859" spans="1:5">
      <c r="A12859" s="774">
        <v>12748</v>
      </c>
      <c r="B12859" s="774" t="s">
        <v>12585</v>
      </c>
      <c r="C12859" s="774" t="s">
        <v>7760</v>
      </c>
      <c r="D12859" s="774" t="s">
        <v>7737</v>
      </c>
      <c r="E12859" s="717">
        <v>188.59</v>
      </c>
    </row>
    <row r="12860" spans="1:5">
      <c r="A12860" s="774">
        <v>12749</v>
      </c>
      <c r="B12860" s="774" t="s">
        <v>12586</v>
      </c>
      <c r="C12860" s="774" t="s">
        <v>7760</v>
      </c>
      <c r="D12860" s="774" t="s">
        <v>7737</v>
      </c>
      <c r="E12860" s="717">
        <v>275.68</v>
      </c>
    </row>
    <row r="12861" spans="1:5">
      <c r="A12861" s="774">
        <v>39726</v>
      </c>
      <c r="B12861" s="774" t="s">
        <v>12587</v>
      </c>
      <c r="C12861" s="774" t="s">
        <v>7760</v>
      </c>
      <c r="D12861" s="774" t="s">
        <v>7737</v>
      </c>
      <c r="E12861" s="717">
        <v>90.55</v>
      </c>
    </row>
    <row r="12862" spans="1:5">
      <c r="A12862" s="774">
        <v>39728</v>
      </c>
      <c r="B12862" s="774" t="s">
        <v>12588</v>
      </c>
      <c r="C12862" s="774" t="s">
        <v>7760</v>
      </c>
      <c r="D12862" s="774" t="s">
        <v>7737</v>
      </c>
      <c r="E12862" s="717">
        <v>159.13999999999999</v>
      </c>
    </row>
    <row r="12863" spans="1:5">
      <c r="A12863" s="774">
        <v>39727</v>
      </c>
      <c r="B12863" s="774" t="s">
        <v>12589</v>
      </c>
      <c r="C12863" s="774" t="s">
        <v>7760</v>
      </c>
      <c r="D12863" s="774" t="s">
        <v>7737</v>
      </c>
      <c r="E12863" s="717">
        <v>130.97</v>
      </c>
    </row>
    <row r="12864" spans="1:5">
      <c r="A12864" s="774">
        <v>39724</v>
      </c>
      <c r="B12864" s="774" t="s">
        <v>12590</v>
      </c>
      <c r="C12864" s="774" t="s">
        <v>7760</v>
      </c>
      <c r="D12864" s="774" t="s">
        <v>7737</v>
      </c>
      <c r="E12864" s="717">
        <v>40.1</v>
      </c>
    </row>
    <row r="12865" spans="1:5">
      <c r="A12865" s="774">
        <v>39729</v>
      </c>
      <c r="B12865" s="774" t="s">
        <v>12591</v>
      </c>
      <c r="C12865" s="774" t="s">
        <v>7760</v>
      </c>
      <c r="D12865" s="774" t="s">
        <v>7737</v>
      </c>
      <c r="E12865" s="717">
        <v>220.39</v>
      </c>
    </row>
    <row r="12866" spans="1:5">
      <c r="A12866" s="774">
        <v>39730</v>
      </c>
      <c r="B12866" s="774" t="s">
        <v>12592</v>
      </c>
      <c r="C12866" s="774" t="s">
        <v>7760</v>
      </c>
      <c r="D12866" s="774" t="s">
        <v>7737</v>
      </c>
      <c r="E12866" s="717">
        <v>285.94</v>
      </c>
    </row>
    <row r="12867" spans="1:5">
      <c r="A12867" s="774">
        <v>39731</v>
      </c>
      <c r="B12867" s="774" t="s">
        <v>12593</v>
      </c>
      <c r="C12867" s="774" t="s">
        <v>7760</v>
      </c>
      <c r="D12867" s="774" t="s">
        <v>7737</v>
      </c>
      <c r="E12867" s="717">
        <v>423.5</v>
      </c>
    </row>
    <row r="12868" spans="1:5">
      <c r="A12868" s="774">
        <v>39725</v>
      </c>
      <c r="B12868" s="774" t="s">
        <v>12594</v>
      </c>
      <c r="C12868" s="774" t="s">
        <v>7760</v>
      </c>
      <c r="D12868" s="774" t="s">
        <v>7737</v>
      </c>
      <c r="E12868" s="717">
        <v>65.349999999999994</v>
      </c>
    </row>
    <row r="12869" spans="1:5">
      <c r="A12869" s="774">
        <v>39732</v>
      </c>
      <c r="B12869" s="774" t="s">
        <v>12595</v>
      </c>
      <c r="C12869" s="774" t="s">
        <v>7760</v>
      </c>
      <c r="D12869" s="774" t="s">
        <v>7737</v>
      </c>
      <c r="E12869" s="717">
        <v>623.37</v>
      </c>
    </row>
    <row r="12870" spans="1:5">
      <c r="A12870" s="774">
        <v>39660</v>
      </c>
      <c r="B12870" s="774" t="s">
        <v>12596</v>
      </c>
      <c r="C12870" s="774" t="s">
        <v>7760</v>
      </c>
      <c r="D12870" s="774" t="s">
        <v>7737</v>
      </c>
      <c r="E12870" s="717">
        <v>28.4</v>
      </c>
    </row>
    <row r="12871" spans="1:5">
      <c r="A12871" s="774">
        <v>39662</v>
      </c>
      <c r="B12871" s="774" t="s">
        <v>12597</v>
      </c>
      <c r="C12871" s="774" t="s">
        <v>7760</v>
      </c>
      <c r="D12871" s="774" t="s">
        <v>7737</v>
      </c>
      <c r="E12871" s="717">
        <v>13.61</v>
      </c>
    </row>
    <row r="12872" spans="1:5">
      <c r="A12872" s="774">
        <v>39661</v>
      </c>
      <c r="B12872" s="774" t="s">
        <v>12598</v>
      </c>
      <c r="C12872" s="774" t="s">
        <v>7760</v>
      </c>
      <c r="D12872" s="774" t="s">
        <v>7737</v>
      </c>
      <c r="E12872" s="717">
        <v>9.2799999999999994</v>
      </c>
    </row>
    <row r="12873" spans="1:5">
      <c r="A12873" s="774">
        <v>39666</v>
      </c>
      <c r="B12873" s="774" t="s">
        <v>12599</v>
      </c>
      <c r="C12873" s="774" t="s">
        <v>7760</v>
      </c>
      <c r="D12873" s="774" t="s">
        <v>7737</v>
      </c>
      <c r="E12873" s="717">
        <v>42.73</v>
      </c>
    </row>
    <row r="12874" spans="1:5">
      <c r="A12874" s="774">
        <v>39664</v>
      </c>
      <c r="B12874" s="774" t="s">
        <v>12600</v>
      </c>
      <c r="C12874" s="774" t="s">
        <v>7760</v>
      </c>
      <c r="D12874" s="774" t="s">
        <v>7737</v>
      </c>
      <c r="E12874" s="717">
        <v>20.94</v>
      </c>
    </row>
    <row r="12875" spans="1:5">
      <c r="A12875" s="774">
        <v>39663</v>
      </c>
      <c r="B12875" s="774" t="s">
        <v>12601</v>
      </c>
      <c r="C12875" s="774" t="s">
        <v>7760</v>
      </c>
      <c r="D12875" s="774" t="s">
        <v>7737</v>
      </c>
      <c r="E12875" s="717">
        <v>16.739999999999998</v>
      </c>
    </row>
    <row r="12876" spans="1:5">
      <c r="A12876" s="774">
        <v>39665</v>
      </c>
      <c r="B12876" s="774" t="s">
        <v>12602</v>
      </c>
      <c r="C12876" s="774" t="s">
        <v>7760</v>
      </c>
      <c r="D12876" s="774" t="s">
        <v>7737</v>
      </c>
      <c r="E12876" s="717">
        <v>35.33</v>
      </c>
    </row>
    <row r="12877" spans="1:5">
      <c r="A12877" s="774">
        <v>39752</v>
      </c>
      <c r="B12877" s="774" t="s">
        <v>12603</v>
      </c>
      <c r="C12877" s="774" t="s">
        <v>7760</v>
      </c>
      <c r="D12877" s="774" t="s">
        <v>7737</v>
      </c>
      <c r="E12877" s="717">
        <v>177.65</v>
      </c>
    </row>
    <row r="12878" spans="1:5">
      <c r="A12878" s="774">
        <v>7725</v>
      </c>
      <c r="B12878" s="774" t="s">
        <v>12604</v>
      </c>
      <c r="C12878" s="774" t="s">
        <v>7760</v>
      </c>
      <c r="D12878" s="774" t="s">
        <v>7726</v>
      </c>
      <c r="E12878" s="717">
        <v>157.43</v>
      </c>
    </row>
    <row r="12879" spans="1:5">
      <c r="A12879" s="774">
        <v>7753</v>
      </c>
      <c r="B12879" s="774" t="s">
        <v>12605</v>
      </c>
      <c r="C12879" s="774" t="s">
        <v>7760</v>
      </c>
      <c r="D12879" s="774" t="s">
        <v>7723</v>
      </c>
      <c r="E12879" s="717">
        <v>306.92</v>
      </c>
    </row>
    <row r="12880" spans="1:5">
      <c r="A12880" s="774">
        <v>13256</v>
      </c>
      <c r="B12880" s="774" t="s">
        <v>12606</v>
      </c>
      <c r="C12880" s="774" t="s">
        <v>7760</v>
      </c>
      <c r="D12880" s="774" t="s">
        <v>7723</v>
      </c>
      <c r="E12880" s="717">
        <v>429.95</v>
      </c>
    </row>
    <row r="12881" spans="1:5">
      <c r="A12881" s="774">
        <v>7757</v>
      </c>
      <c r="B12881" s="774" t="s">
        <v>12607</v>
      </c>
      <c r="C12881" s="774" t="s">
        <v>7760</v>
      </c>
      <c r="D12881" s="774" t="s">
        <v>7723</v>
      </c>
      <c r="E12881" s="717">
        <v>458.39</v>
      </c>
    </row>
    <row r="12882" spans="1:5">
      <c r="A12882" s="774">
        <v>7758</v>
      </c>
      <c r="B12882" s="774" t="s">
        <v>12608</v>
      </c>
      <c r="C12882" s="774" t="s">
        <v>7760</v>
      </c>
      <c r="D12882" s="774" t="s">
        <v>7723</v>
      </c>
      <c r="E12882" s="717">
        <v>664.11</v>
      </c>
    </row>
    <row r="12883" spans="1:5">
      <c r="A12883" s="774">
        <v>7759</v>
      </c>
      <c r="B12883" s="774" t="s">
        <v>12609</v>
      </c>
      <c r="C12883" s="774" t="s">
        <v>7760</v>
      </c>
      <c r="D12883" s="774" t="s">
        <v>7723</v>
      </c>
      <c r="E12883" s="718">
        <v>1840.26</v>
      </c>
    </row>
    <row r="12884" spans="1:5">
      <c r="A12884" s="774">
        <v>40334</v>
      </c>
      <c r="B12884" s="774" t="s">
        <v>12610</v>
      </c>
      <c r="C12884" s="774" t="s">
        <v>7760</v>
      </c>
      <c r="D12884" s="774" t="s">
        <v>7723</v>
      </c>
      <c r="E12884" s="717">
        <v>72.099999999999994</v>
      </c>
    </row>
    <row r="12885" spans="1:5">
      <c r="A12885" s="774">
        <v>7745</v>
      </c>
      <c r="B12885" s="774" t="s">
        <v>12611</v>
      </c>
      <c r="C12885" s="774" t="s">
        <v>7760</v>
      </c>
      <c r="D12885" s="774" t="s">
        <v>7723</v>
      </c>
      <c r="E12885" s="717">
        <v>81.36</v>
      </c>
    </row>
    <row r="12886" spans="1:5">
      <c r="A12886" s="774">
        <v>7714</v>
      </c>
      <c r="B12886" s="774" t="s">
        <v>12612</v>
      </c>
      <c r="C12886" s="774" t="s">
        <v>7760</v>
      </c>
      <c r="D12886" s="774" t="s">
        <v>7723</v>
      </c>
      <c r="E12886" s="717">
        <v>97.23</v>
      </c>
    </row>
    <row r="12887" spans="1:5">
      <c r="A12887" s="774">
        <v>7742</v>
      </c>
      <c r="B12887" s="774" t="s">
        <v>12613</v>
      </c>
      <c r="C12887" s="774" t="s">
        <v>7760</v>
      </c>
      <c r="D12887" s="774" t="s">
        <v>7723</v>
      </c>
      <c r="E12887" s="717">
        <v>214.58</v>
      </c>
    </row>
    <row r="12888" spans="1:5">
      <c r="A12888" s="774">
        <v>7750</v>
      </c>
      <c r="B12888" s="774" t="s">
        <v>12614</v>
      </c>
      <c r="C12888" s="774" t="s">
        <v>7760</v>
      </c>
      <c r="D12888" s="774" t="s">
        <v>7723</v>
      </c>
      <c r="E12888" s="717">
        <v>261.94</v>
      </c>
    </row>
    <row r="12889" spans="1:5">
      <c r="A12889" s="774">
        <v>7756</v>
      </c>
      <c r="B12889" s="774" t="s">
        <v>12615</v>
      </c>
      <c r="C12889" s="774" t="s">
        <v>7760</v>
      </c>
      <c r="D12889" s="774" t="s">
        <v>7723</v>
      </c>
      <c r="E12889" s="717">
        <v>300.95999999999998</v>
      </c>
    </row>
    <row r="12890" spans="1:5">
      <c r="A12890" s="774">
        <v>7765</v>
      </c>
      <c r="B12890" s="774" t="s">
        <v>12616</v>
      </c>
      <c r="C12890" s="774" t="s">
        <v>7760</v>
      </c>
      <c r="D12890" s="774" t="s">
        <v>7723</v>
      </c>
      <c r="E12890" s="717">
        <v>337.34</v>
      </c>
    </row>
    <row r="12891" spans="1:5">
      <c r="A12891" s="774">
        <v>12569</v>
      </c>
      <c r="B12891" s="774" t="s">
        <v>12617</v>
      </c>
      <c r="C12891" s="774" t="s">
        <v>7760</v>
      </c>
      <c r="D12891" s="774" t="s">
        <v>7723</v>
      </c>
      <c r="E12891" s="717">
        <v>465.67</v>
      </c>
    </row>
    <row r="12892" spans="1:5">
      <c r="A12892" s="774">
        <v>7766</v>
      </c>
      <c r="B12892" s="774" t="s">
        <v>12618</v>
      </c>
      <c r="C12892" s="774" t="s">
        <v>7760</v>
      </c>
      <c r="D12892" s="774" t="s">
        <v>7723</v>
      </c>
      <c r="E12892" s="717">
        <v>494.77</v>
      </c>
    </row>
    <row r="12893" spans="1:5">
      <c r="A12893" s="774">
        <v>7767</v>
      </c>
      <c r="B12893" s="774" t="s">
        <v>12619</v>
      </c>
      <c r="C12893" s="774" t="s">
        <v>7760</v>
      </c>
      <c r="D12893" s="774" t="s">
        <v>7723</v>
      </c>
      <c r="E12893" s="717">
        <v>710.41</v>
      </c>
    </row>
    <row r="12894" spans="1:5">
      <c r="A12894" s="774">
        <v>7727</v>
      </c>
      <c r="B12894" s="774" t="s">
        <v>12620</v>
      </c>
      <c r="C12894" s="774" t="s">
        <v>7760</v>
      </c>
      <c r="D12894" s="774" t="s">
        <v>7723</v>
      </c>
      <c r="E12894" s="718">
        <v>2063.7800000000002</v>
      </c>
    </row>
    <row r="12895" spans="1:5">
      <c r="A12895" s="774">
        <v>7760</v>
      </c>
      <c r="B12895" s="774" t="s">
        <v>12621</v>
      </c>
      <c r="C12895" s="774" t="s">
        <v>7760</v>
      </c>
      <c r="D12895" s="774" t="s">
        <v>7723</v>
      </c>
      <c r="E12895" s="717">
        <v>82.02</v>
      </c>
    </row>
    <row r="12896" spans="1:5">
      <c r="A12896" s="774">
        <v>7761</v>
      </c>
      <c r="B12896" s="774" t="s">
        <v>12622</v>
      </c>
      <c r="C12896" s="774" t="s">
        <v>7760</v>
      </c>
      <c r="D12896" s="774" t="s">
        <v>7723</v>
      </c>
      <c r="E12896" s="717">
        <v>85.99</v>
      </c>
    </row>
    <row r="12897" spans="1:5">
      <c r="A12897" s="774">
        <v>7752</v>
      </c>
      <c r="B12897" s="774" t="s">
        <v>12623</v>
      </c>
      <c r="C12897" s="774" t="s">
        <v>7760</v>
      </c>
      <c r="D12897" s="774" t="s">
        <v>7723</v>
      </c>
      <c r="E12897" s="717">
        <v>104.51</v>
      </c>
    </row>
    <row r="12898" spans="1:5">
      <c r="A12898" s="774">
        <v>7762</v>
      </c>
      <c r="B12898" s="774" t="s">
        <v>12624</v>
      </c>
      <c r="C12898" s="774" t="s">
        <v>7760</v>
      </c>
      <c r="D12898" s="774" t="s">
        <v>7723</v>
      </c>
      <c r="E12898" s="717">
        <v>136.59</v>
      </c>
    </row>
    <row r="12899" spans="1:5">
      <c r="A12899" s="774">
        <v>7722</v>
      </c>
      <c r="B12899" s="774" t="s">
        <v>12625</v>
      </c>
      <c r="C12899" s="774" t="s">
        <v>7760</v>
      </c>
      <c r="D12899" s="774" t="s">
        <v>7723</v>
      </c>
      <c r="E12899" s="717">
        <v>209.02</v>
      </c>
    </row>
    <row r="12900" spans="1:5">
      <c r="A12900" s="774">
        <v>7763</v>
      </c>
      <c r="B12900" s="774" t="s">
        <v>12626</v>
      </c>
      <c r="C12900" s="774" t="s">
        <v>7760</v>
      </c>
      <c r="D12900" s="774" t="s">
        <v>7723</v>
      </c>
      <c r="E12900" s="717">
        <v>254.66</v>
      </c>
    </row>
    <row r="12901" spans="1:5">
      <c r="A12901" s="774">
        <v>7764</v>
      </c>
      <c r="B12901" s="774" t="s">
        <v>12627</v>
      </c>
      <c r="C12901" s="774" t="s">
        <v>7760</v>
      </c>
      <c r="D12901" s="774" t="s">
        <v>7723</v>
      </c>
      <c r="E12901" s="717">
        <v>304.27</v>
      </c>
    </row>
    <row r="12902" spans="1:5">
      <c r="A12902" s="774">
        <v>12572</v>
      </c>
      <c r="B12902" s="774" t="s">
        <v>12628</v>
      </c>
      <c r="C12902" s="774" t="s">
        <v>7760</v>
      </c>
      <c r="D12902" s="774" t="s">
        <v>7723</v>
      </c>
      <c r="E12902" s="717">
        <v>429.95</v>
      </c>
    </row>
    <row r="12903" spans="1:5">
      <c r="A12903" s="774">
        <v>12573</v>
      </c>
      <c r="B12903" s="774" t="s">
        <v>12629</v>
      </c>
      <c r="C12903" s="774" t="s">
        <v>7760</v>
      </c>
      <c r="D12903" s="774" t="s">
        <v>7723</v>
      </c>
      <c r="E12903" s="717">
        <v>565.54999999999995</v>
      </c>
    </row>
    <row r="12904" spans="1:5">
      <c r="A12904" s="774">
        <v>12574</v>
      </c>
      <c r="B12904" s="774" t="s">
        <v>12630</v>
      </c>
      <c r="C12904" s="774" t="s">
        <v>7760</v>
      </c>
      <c r="D12904" s="774" t="s">
        <v>7723</v>
      </c>
      <c r="E12904" s="717">
        <v>683.82</v>
      </c>
    </row>
    <row r="12905" spans="1:5">
      <c r="A12905" s="774">
        <v>12575</v>
      </c>
      <c r="B12905" s="774" t="s">
        <v>12631</v>
      </c>
      <c r="C12905" s="774" t="s">
        <v>7760</v>
      </c>
      <c r="D12905" s="774" t="s">
        <v>7723</v>
      </c>
      <c r="E12905" s="718">
        <v>1038.5</v>
      </c>
    </row>
    <row r="12906" spans="1:5">
      <c r="A12906" s="774">
        <v>12576</v>
      </c>
      <c r="B12906" s="774" t="s">
        <v>12632</v>
      </c>
      <c r="C12906" s="774" t="s">
        <v>7760</v>
      </c>
      <c r="D12906" s="774" t="s">
        <v>7723</v>
      </c>
      <c r="E12906" s="717">
        <v>125.67</v>
      </c>
    </row>
    <row r="12907" spans="1:5">
      <c r="A12907" s="774">
        <v>12577</v>
      </c>
      <c r="B12907" s="774" t="s">
        <v>12633</v>
      </c>
      <c r="C12907" s="774" t="s">
        <v>7760</v>
      </c>
      <c r="D12907" s="774" t="s">
        <v>7723</v>
      </c>
      <c r="E12907" s="717">
        <v>169.33</v>
      </c>
    </row>
    <row r="12908" spans="1:5">
      <c r="A12908" s="774">
        <v>12578</v>
      </c>
      <c r="B12908" s="774" t="s">
        <v>12634</v>
      </c>
      <c r="C12908" s="774" t="s">
        <v>7760</v>
      </c>
      <c r="D12908" s="774" t="s">
        <v>7723</v>
      </c>
      <c r="E12908" s="717">
        <v>205.05</v>
      </c>
    </row>
    <row r="12909" spans="1:5">
      <c r="A12909" s="774">
        <v>12579</v>
      </c>
      <c r="B12909" s="774" t="s">
        <v>12635</v>
      </c>
      <c r="C12909" s="774" t="s">
        <v>7760</v>
      </c>
      <c r="D12909" s="774" t="s">
        <v>7723</v>
      </c>
      <c r="E12909" s="717">
        <v>353.22</v>
      </c>
    </row>
    <row r="12910" spans="1:5">
      <c r="A12910" s="774">
        <v>12580</v>
      </c>
      <c r="B12910" s="774" t="s">
        <v>12636</v>
      </c>
      <c r="C12910" s="774" t="s">
        <v>7760</v>
      </c>
      <c r="D12910" s="774" t="s">
        <v>7723</v>
      </c>
      <c r="E12910" s="717">
        <v>368.04</v>
      </c>
    </row>
    <row r="12911" spans="1:5">
      <c r="A12911" s="774">
        <v>12581</v>
      </c>
      <c r="B12911" s="774" t="s">
        <v>12637</v>
      </c>
      <c r="C12911" s="774" t="s">
        <v>7760</v>
      </c>
      <c r="D12911" s="774" t="s">
        <v>7723</v>
      </c>
      <c r="E12911" s="717">
        <v>394.23</v>
      </c>
    </row>
    <row r="12912" spans="1:5">
      <c r="A12912" s="774">
        <v>7720</v>
      </c>
      <c r="B12912" s="774" t="s">
        <v>12638</v>
      </c>
      <c r="C12912" s="774" t="s">
        <v>7760</v>
      </c>
      <c r="D12912" s="774" t="s">
        <v>7723</v>
      </c>
      <c r="E12912" s="717">
        <v>616.49</v>
      </c>
    </row>
    <row r="12913" spans="1:5">
      <c r="A12913" s="774">
        <v>40335</v>
      </c>
      <c r="B12913" s="774" t="s">
        <v>12639</v>
      </c>
      <c r="C12913" s="774" t="s">
        <v>7760</v>
      </c>
      <c r="D12913" s="774" t="s">
        <v>7723</v>
      </c>
      <c r="E12913" s="717">
        <v>128.97999999999999</v>
      </c>
    </row>
    <row r="12914" spans="1:5">
      <c r="A12914" s="774">
        <v>7740</v>
      </c>
      <c r="B12914" s="774" t="s">
        <v>12640</v>
      </c>
      <c r="C12914" s="774" t="s">
        <v>7760</v>
      </c>
      <c r="D12914" s="774" t="s">
        <v>7723</v>
      </c>
      <c r="E12914" s="717">
        <v>132.29</v>
      </c>
    </row>
    <row r="12915" spans="1:5">
      <c r="A12915" s="774">
        <v>7741</v>
      </c>
      <c r="B12915" s="774" t="s">
        <v>12641</v>
      </c>
      <c r="C12915" s="774" t="s">
        <v>7760</v>
      </c>
      <c r="D12915" s="774" t="s">
        <v>7723</v>
      </c>
      <c r="E12915" s="717">
        <v>244.74</v>
      </c>
    </row>
    <row r="12916" spans="1:5">
      <c r="A12916" s="774">
        <v>7774</v>
      </c>
      <c r="B12916" s="774" t="s">
        <v>12642</v>
      </c>
      <c r="C12916" s="774" t="s">
        <v>7760</v>
      </c>
      <c r="D12916" s="774" t="s">
        <v>7723</v>
      </c>
      <c r="E12916" s="717">
        <v>300.3</v>
      </c>
    </row>
    <row r="12917" spans="1:5">
      <c r="A12917" s="774">
        <v>7744</v>
      </c>
      <c r="B12917" s="774" t="s">
        <v>12643</v>
      </c>
      <c r="C12917" s="774" t="s">
        <v>7760</v>
      </c>
      <c r="D12917" s="774" t="s">
        <v>7723</v>
      </c>
      <c r="E12917" s="717">
        <v>392.25</v>
      </c>
    </row>
    <row r="12918" spans="1:5">
      <c r="A12918" s="774">
        <v>7773</v>
      </c>
      <c r="B12918" s="774" t="s">
        <v>12644</v>
      </c>
      <c r="C12918" s="774" t="s">
        <v>7760</v>
      </c>
      <c r="D12918" s="774" t="s">
        <v>7723</v>
      </c>
      <c r="E12918" s="717">
        <v>400.91</v>
      </c>
    </row>
    <row r="12919" spans="1:5">
      <c r="A12919" s="774">
        <v>7754</v>
      </c>
      <c r="B12919" s="774" t="s">
        <v>12645</v>
      </c>
      <c r="C12919" s="774" t="s">
        <v>7760</v>
      </c>
      <c r="D12919" s="774" t="s">
        <v>7723</v>
      </c>
      <c r="E12919" s="717">
        <v>607.89</v>
      </c>
    </row>
    <row r="12920" spans="1:5">
      <c r="A12920" s="774">
        <v>7735</v>
      </c>
      <c r="B12920" s="774" t="s">
        <v>12646</v>
      </c>
      <c r="C12920" s="774" t="s">
        <v>7760</v>
      </c>
      <c r="D12920" s="774" t="s">
        <v>7723</v>
      </c>
      <c r="E12920" s="717">
        <v>787.15</v>
      </c>
    </row>
    <row r="12921" spans="1:5">
      <c r="A12921" s="774">
        <v>7755</v>
      </c>
      <c r="B12921" s="774" t="s">
        <v>12647</v>
      </c>
      <c r="C12921" s="774" t="s">
        <v>7760</v>
      </c>
      <c r="D12921" s="774" t="s">
        <v>7723</v>
      </c>
      <c r="E12921" s="717">
        <v>156.1</v>
      </c>
    </row>
    <row r="12922" spans="1:5">
      <c r="A12922" s="774">
        <v>7776</v>
      </c>
      <c r="B12922" s="774" t="s">
        <v>12648</v>
      </c>
      <c r="C12922" s="774" t="s">
        <v>7760</v>
      </c>
      <c r="D12922" s="774" t="s">
        <v>7723</v>
      </c>
      <c r="E12922" s="717">
        <v>325.44</v>
      </c>
    </row>
    <row r="12923" spans="1:5">
      <c r="A12923" s="774">
        <v>7743</v>
      </c>
      <c r="B12923" s="774" t="s">
        <v>12649</v>
      </c>
      <c r="C12923" s="774" t="s">
        <v>7760</v>
      </c>
      <c r="D12923" s="774" t="s">
        <v>7723</v>
      </c>
      <c r="E12923" s="717">
        <v>344.62</v>
      </c>
    </row>
    <row r="12924" spans="1:5">
      <c r="A12924" s="774">
        <v>7733</v>
      </c>
      <c r="B12924" s="774" t="s">
        <v>12650</v>
      </c>
      <c r="C12924" s="774" t="s">
        <v>7760</v>
      </c>
      <c r="D12924" s="774" t="s">
        <v>7723</v>
      </c>
      <c r="E12924" s="717">
        <v>449.8</v>
      </c>
    </row>
    <row r="12925" spans="1:5">
      <c r="A12925" s="774">
        <v>7775</v>
      </c>
      <c r="B12925" s="774" t="s">
        <v>12651</v>
      </c>
      <c r="C12925" s="774" t="s">
        <v>7760</v>
      </c>
      <c r="D12925" s="774" t="s">
        <v>7723</v>
      </c>
      <c r="E12925" s="717">
        <v>492.79</v>
      </c>
    </row>
    <row r="12926" spans="1:5">
      <c r="A12926" s="774">
        <v>7734</v>
      </c>
      <c r="B12926" s="774" t="s">
        <v>12652</v>
      </c>
      <c r="C12926" s="774" t="s">
        <v>7760</v>
      </c>
      <c r="D12926" s="774" t="s">
        <v>7723</v>
      </c>
      <c r="E12926" s="717">
        <v>697.85</v>
      </c>
    </row>
    <row r="12927" spans="1:5">
      <c r="A12927" s="774">
        <v>37449</v>
      </c>
      <c r="B12927" s="774" t="s">
        <v>12653</v>
      </c>
      <c r="C12927" s="774" t="s">
        <v>7760</v>
      </c>
      <c r="D12927" s="774" t="s">
        <v>7723</v>
      </c>
      <c r="E12927" s="717">
        <v>22.93</v>
      </c>
    </row>
    <row r="12928" spans="1:5">
      <c r="A12928" s="774">
        <v>37450</v>
      </c>
      <c r="B12928" s="774" t="s">
        <v>12654</v>
      </c>
      <c r="C12928" s="774" t="s">
        <v>7760</v>
      </c>
      <c r="D12928" s="774" t="s">
        <v>7723</v>
      </c>
      <c r="E12928" s="717">
        <v>32.11</v>
      </c>
    </row>
    <row r="12929" spans="1:5">
      <c r="A12929" s="774">
        <v>37451</v>
      </c>
      <c r="B12929" s="774" t="s">
        <v>12655</v>
      </c>
      <c r="C12929" s="774" t="s">
        <v>7760</v>
      </c>
      <c r="D12929" s="774" t="s">
        <v>7723</v>
      </c>
      <c r="E12929" s="717">
        <v>44.83</v>
      </c>
    </row>
    <row r="12930" spans="1:5">
      <c r="A12930" s="774">
        <v>37452</v>
      </c>
      <c r="B12930" s="774" t="s">
        <v>12656</v>
      </c>
      <c r="C12930" s="774" t="s">
        <v>7760</v>
      </c>
      <c r="D12930" s="774" t="s">
        <v>7723</v>
      </c>
      <c r="E12930" s="717">
        <v>65.16</v>
      </c>
    </row>
    <row r="12931" spans="1:5">
      <c r="A12931" s="774">
        <v>37453</v>
      </c>
      <c r="B12931" s="774" t="s">
        <v>12657</v>
      </c>
      <c r="C12931" s="774" t="s">
        <v>7760</v>
      </c>
      <c r="D12931" s="774" t="s">
        <v>7723</v>
      </c>
      <c r="E12931" s="717">
        <v>75.040000000000006</v>
      </c>
    </row>
    <row r="12932" spans="1:5">
      <c r="A12932" s="774">
        <v>7778</v>
      </c>
      <c r="B12932" s="774" t="s">
        <v>12658</v>
      </c>
      <c r="C12932" s="774" t="s">
        <v>7760</v>
      </c>
      <c r="D12932" s="774" t="s">
        <v>7723</v>
      </c>
      <c r="E12932" s="717">
        <v>28.15</v>
      </c>
    </row>
    <row r="12933" spans="1:5">
      <c r="A12933" s="774">
        <v>7796</v>
      </c>
      <c r="B12933" s="774" t="s">
        <v>12659</v>
      </c>
      <c r="C12933" s="774" t="s">
        <v>7760</v>
      </c>
      <c r="D12933" s="774" t="s">
        <v>7726</v>
      </c>
      <c r="E12933" s="717">
        <v>38.58</v>
      </c>
    </row>
    <row r="12934" spans="1:5">
      <c r="A12934" s="774">
        <v>7781</v>
      </c>
      <c r="B12934" s="774" t="s">
        <v>12660</v>
      </c>
      <c r="C12934" s="774" t="s">
        <v>7760</v>
      </c>
      <c r="D12934" s="774" t="s">
        <v>7723</v>
      </c>
      <c r="E12934" s="717">
        <v>45.59</v>
      </c>
    </row>
    <row r="12935" spans="1:5">
      <c r="A12935" s="774">
        <v>7795</v>
      </c>
      <c r="B12935" s="774" t="s">
        <v>12661</v>
      </c>
      <c r="C12935" s="774" t="s">
        <v>7760</v>
      </c>
      <c r="D12935" s="774" t="s">
        <v>7723</v>
      </c>
      <c r="E12935" s="717">
        <v>67.849999999999994</v>
      </c>
    </row>
    <row r="12936" spans="1:5">
      <c r="A12936" s="774">
        <v>7791</v>
      </c>
      <c r="B12936" s="774" t="s">
        <v>12662</v>
      </c>
      <c r="C12936" s="774" t="s">
        <v>7760</v>
      </c>
      <c r="D12936" s="774" t="s">
        <v>7723</v>
      </c>
      <c r="E12936" s="717">
        <v>81.22</v>
      </c>
    </row>
    <row r="12937" spans="1:5">
      <c r="A12937" s="774">
        <v>7783</v>
      </c>
      <c r="B12937" s="774" t="s">
        <v>12663</v>
      </c>
      <c r="C12937" s="774" t="s">
        <v>7760</v>
      </c>
      <c r="D12937" s="774" t="s">
        <v>7723</v>
      </c>
      <c r="E12937" s="717">
        <v>28.78</v>
      </c>
    </row>
    <row r="12938" spans="1:5">
      <c r="A12938" s="774">
        <v>7790</v>
      </c>
      <c r="B12938" s="774" t="s">
        <v>12664</v>
      </c>
      <c r="C12938" s="774" t="s">
        <v>7760</v>
      </c>
      <c r="D12938" s="774" t="s">
        <v>7723</v>
      </c>
      <c r="E12938" s="717">
        <v>45.35</v>
      </c>
    </row>
    <row r="12939" spans="1:5">
      <c r="A12939" s="774">
        <v>7785</v>
      </c>
      <c r="B12939" s="774" t="s">
        <v>12665</v>
      </c>
      <c r="C12939" s="774" t="s">
        <v>7760</v>
      </c>
      <c r="D12939" s="774" t="s">
        <v>7723</v>
      </c>
      <c r="E12939" s="717">
        <v>50.04</v>
      </c>
    </row>
    <row r="12940" spans="1:5">
      <c r="A12940" s="774">
        <v>7792</v>
      </c>
      <c r="B12940" s="774" t="s">
        <v>12666</v>
      </c>
      <c r="C12940" s="774" t="s">
        <v>7760</v>
      </c>
      <c r="D12940" s="774" t="s">
        <v>7723</v>
      </c>
      <c r="E12940" s="717">
        <v>70.98</v>
      </c>
    </row>
    <row r="12941" spans="1:5">
      <c r="A12941" s="774">
        <v>7793</v>
      </c>
      <c r="B12941" s="774" t="s">
        <v>12667</v>
      </c>
      <c r="C12941" s="774" t="s">
        <v>7760</v>
      </c>
      <c r="D12941" s="774" t="s">
        <v>7723</v>
      </c>
      <c r="E12941" s="717">
        <v>83.83</v>
      </c>
    </row>
    <row r="12942" spans="1:5">
      <c r="A12942" s="774">
        <v>13159</v>
      </c>
      <c r="B12942" s="774" t="s">
        <v>12668</v>
      </c>
      <c r="C12942" s="774" t="s">
        <v>7760</v>
      </c>
      <c r="D12942" s="774" t="s">
        <v>7723</v>
      </c>
      <c r="E12942" s="717">
        <v>72.98</v>
      </c>
    </row>
    <row r="12943" spans="1:5">
      <c r="A12943" s="774">
        <v>13168</v>
      </c>
      <c r="B12943" s="774" t="s">
        <v>12669</v>
      </c>
      <c r="C12943" s="774" t="s">
        <v>7760</v>
      </c>
      <c r="D12943" s="774" t="s">
        <v>7723</v>
      </c>
      <c r="E12943" s="717">
        <v>88.62</v>
      </c>
    </row>
    <row r="12944" spans="1:5">
      <c r="A12944" s="774">
        <v>13173</v>
      </c>
      <c r="B12944" s="774" t="s">
        <v>12670</v>
      </c>
      <c r="C12944" s="774" t="s">
        <v>7760</v>
      </c>
      <c r="D12944" s="774" t="s">
        <v>7723</v>
      </c>
      <c r="E12944" s="717">
        <v>119.91</v>
      </c>
    </row>
    <row r="12945" spans="1:5">
      <c r="A12945" s="774">
        <v>12583</v>
      </c>
      <c r="B12945" s="774" t="s">
        <v>12671</v>
      </c>
      <c r="C12945" s="774" t="s">
        <v>7760</v>
      </c>
      <c r="D12945" s="774" t="s">
        <v>7723</v>
      </c>
      <c r="E12945" s="717">
        <v>23.98</v>
      </c>
    </row>
    <row r="12946" spans="1:5">
      <c r="A12946" s="774">
        <v>12584</v>
      </c>
      <c r="B12946" s="774" t="s">
        <v>12672</v>
      </c>
      <c r="C12946" s="774" t="s">
        <v>7760</v>
      </c>
      <c r="D12946" s="774" t="s">
        <v>7723</v>
      </c>
      <c r="E12946" s="717">
        <v>31.28</v>
      </c>
    </row>
    <row r="12947" spans="1:5">
      <c r="A12947" s="774">
        <v>12613</v>
      </c>
      <c r="B12947" s="774" t="s">
        <v>12673</v>
      </c>
      <c r="C12947" s="774" t="s">
        <v>7728</v>
      </c>
      <c r="D12947" s="774" t="s">
        <v>7723</v>
      </c>
      <c r="E12947" s="717">
        <v>20.47</v>
      </c>
    </row>
    <row r="12948" spans="1:5">
      <c r="A12948" s="774">
        <v>1031</v>
      </c>
      <c r="B12948" s="774" t="s">
        <v>12674</v>
      </c>
      <c r="C12948" s="774" t="s">
        <v>7728</v>
      </c>
      <c r="D12948" s="774" t="s">
        <v>7723</v>
      </c>
      <c r="E12948" s="717">
        <v>10.3</v>
      </c>
    </row>
    <row r="12949" spans="1:5">
      <c r="A12949" s="774">
        <v>39707</v>
      </c>
      <c r="B12949" s="774" t="s">
        <v>12675</v>
      </c>
      <c r="C12949" s="774" t="s">
        <v>7760</v>
      </c>
      <c r="D12949" s="774" t="s">
        <v>7737</v>
      </c>
      <c r="E12949" s="717">
        <v>3.01</v>
      </c>
    </row>
    <row r="12950" spans="1:5">
      <c r="A12950" s="774">
        <v>39708</v>
      </c>
      <c r="B12950" s="774" t="s">
        <v>12676</v>
      </c>
      <c r="C12950" s="774" t="s">
        <v>7760</v>
      </c>
      <c r="D12950" s="774" t="s">
        <v>7737</v>
      </c>
      <c r="E12950" s="717">
        <v>2.91</v>
      </c>
    </row>
    <row r="12951" spans="1:5">
      <c r="A12951" s="774">
        <v>39710</v>
      </c>
      <c r="B12951" s="774" t="s">
        <v>12677</v>
      </c>
      <c r="C12951" s="774" t="s">
        <v>7760</v>
      </c>
      <c r="D12951" s="774" t="s">
        <v>7737</v>
      </c>
      <c r="E12951" s="717">
        <v>2.0499999999999998</v>
      </c>
    </row>
    <row r="12952" spans="1:5">
      <c r="A12952" s="774">
        <v>39709</v>
      </c>
      <c r="B12952" s="774" t="s">
        <v>12678</v>
      </c>
      <c r="C12952" s="774" t="s">
        <v>7760</v>
      </c>
      <c r="D12952" s="774" t="s">
        <v>7737</v>
      </c>
      <c r="E12952" s="717">
        <v>2.84</v>
      </c>
    </row>
    <row r="12953" spans="1:5">
      <c r="A12953" s="774">
        <v>39711</v>
      </c>
      <c r="B12953" s="774" t="s">
        <v>12679</v>
      </c>
      <c r="C12953" s="774" t="s">
        <v>7760</v>
      </c>
      <c r="D12953" s="774" t="s">
        <v>7737</v>
      </c>
      <c r="E12953" s="717">
        <v>3.19</v>
      </c>
    </row>
    <row r="12954" spans="1:5">
      <c r="A12954" s="774">
        <v>39712</v>
      </c>
      <c r="B12954" s="774" t="s">
        <v>12680</v>
      </c>
      <c r="C12954" s="774" t="s">
        <v>7760</v>
      </c>
      <c r="D12954" s="774" t="s">
        <v>7737</v>
      </c>
      <c r="E12954" s="717">
        <v>1.1200000000000001</v>
      </c>
    </row>
    <row r="12955" spans="1:5">
      <c r="A12955" s="774">
        <v>39713</v>
      </c>
      <c r="B12955" s="774" t="s">
        <v>12681</v>
      </c>
      <c r="C12955" s="774" t="s">
        <v>7760</v>
      </c>
      <c r="D12955" s="774" t="s">
        <v>7737</v>
      </c>
      <c r="E12955" s="717">
        <v>0.88</v>
      </c>
    </row>
    <row r="12956" spans="1:5">
      <c r="A12956" s="774">
        <v>39714</v>
      </c>
      <c r="B12956" s="774" t="s">
        <v>12682</v>
      </c>
      <c r="C12956" s="774" t="s">
        <v>7760</v>
      </c>
      <c r="D12956" s="774" t="s">
        <v>7737</v>
      </c>
      <c r="E12956" s="717">
        <v>2.0299999999999998</v>
      </c>
    </row>
    <row r="12957" spans="1:5">
      <c r="A12957" s="774">
        <v>39715</v>
      </c>
      <c r="B12957" s="774" t="s">
        <v>12683</v>
      </c>
      <c r="C12957" s="774" t="s">
        <v>7760</v>
      </c>
      <c r="D12957" s="774" t="s">
        <v>7737</v>
      </c>
      <c r="E12957" s="717">
        <v>1.44</v>
      </c>
    </row>
    <row r="12958" spans="1:5">
      <c r="A12958" s="774">
        <v>39716</v>
      </c>
      <c r="B12958" s="774" t="s">
        <v>12684</v>
      </c>
      <c r="C12958" s="774" t="s">
        <v>7760</v>
      </c>
      <c r="D12958" s="774" t="s">
        <v>7737</v>
      </c>
      <c r="E12958" s="717">
        <v>1.0900000000000001</v>
      </c>
    </row>
    <row r="12959" spans="1:5">
      <c r="A12959" s="774">
        <v>39718</v>
      </c>
      <c r="B12959" s="774" t="s">
        <v>12685</v>
      </c>
      <c r="C12959" s="774" t="s">
        <v>7760</v>
      </c>
      <c r="D12959" s="774" t="s">
        <v>7737</v>
      </c>
      <c r="E12959" s="717">
        <v>1.86</v>
      </c>
    </row>
    <row r="12960" spans="1:5">
      <c r="A12960" s="774">
        <v>9813</v>
      </c>
      <c r="B12960" s="774" t="s">
        <v>12686</v>
      </c>
      <c r="C12960" s="774" t="s">
        <v>7760</v>
      </c>
      <c r="D12960" s="774" t="s">
        <v>7737</v>
      </c>
      <c r="E12960" s="717">
        <v>4.0599999999999996</v>
      </c>
    </row>
    <row r="12961" spans="1:5">
      <c r="A12961" s="774">
        <v>9815</v>
      </c>
      <c r="B12961" s="774" t="s">
        <v>12687</v>
      </c>
      <c r="C12961" s="774" t="s">
        <v>7760</v>
      </c>
      <c r="D12961" s="774" t="s">
        <v>7737</v>
      </c>
      <c r="E12961" s="717">
        <v>8.01</v>
      </c>
    </row>
    <row r="12962" spans="1:5">
      <c r="A12962" s="774">
        <v>25876</v>
      </c>
      <c r="B12962" s="774" t="s">
        <v>12688</v>
      </c>
      <c r="C12962" s="774" t="s">
        <v>7760</v>
      </c>
      <c r="D12962" s="774" t="s">
        <v>7737</v>
      </c>
      <c r="E12962" s="718">
        <v>3989.62</v>
      </c>
    </row>
    <row r="12963" spans="1:5">
      <c r="A12963" s="774">
        <v>25888</v>
      </c>
      <c r="B12963" s="774" t="s">
        <v>12689</v>
      </c>
      <c r="C12963" s="774" t="s">
        <v>7760</v>
      </c>
      <c r="D12963" s="774" t="s">
        <v>7737</v>
      </c>
      <c r="E12963" s="717">
        <v>97.78</v>
      </c>
    </row>
    <row r="12964" spans="1:5">
      <c r="A12964" s="774">
        <v>25874</v>
      </c>
      <c r="B12964" s="774" t="s">
        <v>12690</v>
      </c>
      <c r="C12964" s="774" t="s">
        <v>7760</v>
      </c>
      <c r="D12964" s="774" t="s">
        <v>7737</v>
      </c>
      <c r="E12964" s="718">
        <v>6997.2</v>
      </c>
    </row>
    <row r="12965" spans="1:5">
      <c r="A12965" s="774">
        <v>25877</v>
      </c>
      <c r="B12965" s="774" t="s">
        <v>12691</v>
      </c>
      <c r="C12965" s="774" t="s">
        <v>7760</v>
      </c>
      <c r="D12965" s="774" t="s">
        <v>7737</v>
      </c>
      <c r="E12965" s="718">
        <v>9547.94</v>
      </c>
    </row>
    <row r="12966" spans="1:5">
      <c r="A12966" s="774">
        <v>25878</v>
      </c>
      <c r="B12966" s="774" t="s">
        <v>12692</v>
      </c>
      <c r="C12966" s="774" t="s">
        <v>7760</v>
      </c>
      <c r="D12966" s="774" t="s">
        <v>7737</v>
      </c>
      <c r="E12966" s="717">
        <v>209.88</v>
      </c>
    </row>
    <row r="12967" spans="1:5">
      <c r="A12967" s="774">
        <v>25879</v>
      </c>
      <c r="B12967" s="774" t="s">
        <v>12693</v>
      </c>
      <c r="C12967" s="774" t="s">
        <v>7760</v>
      </c>
      <c r="D12967" s="774" t="s">
        <v>7737</v>
      </c>
      <c r="E12967" s="718">
        <v>9057.36</v>
      </c>
    </row>
    <row r="12968" spans="1:5">
      <c r="A12968" s="774">
        <v>25887</v>
      </c>
      <c r="B12968" s="774" t="s">
        <v>12694</v>
      </c>
      <c r="C12968" s="774" t="s">
        <v>7760</v>
      </c>
      <c r="D12968" s="774" t="s">
        <v>7737</v>
      </c>
      <c r="E12968" s="718">
        <v>3618.56</v>
      </c>
    </row>
    <row r="12969" spans="1:5">
      <c r="A12969" s="774">
        <v>25880</v>
      </c>
      <c r="B12969" s="774" t="s">
        <v>12695</v>
      </c>
      <c r="C12969" s="774" t="s">
        <v>7760</v>
      </c>
      <c r="D12969" s="774" t="s">
        <v>7737</v>
      </c>
      <c r="E12969" s="717">
        <v>327.18</v>
      </c>
    </row>
    <row r="12970" spans="1:5">
      <c r="A12970" s="774">
        <v>25881</v>
      </c>
      <c r="B12970" s="774" t="s">
        <v>12696</v>
      </c>
      <c r="C12970" s="774" t="s">
        <v>7760</v>
      </c>
      <c r="D12970" s="774" t="s">
        <v>7737</v>
      </c>
      <c r="E12970" s="717">
        <v>801.69</v>
      </c>
    </row>
    <row r="12971" spans="1:5">
      <c r="A12971" s="774">
        <v>25882</v>
      </c>
      <c r="B12971" s="774" t="s">
        <v>12697</v>
      </c>
      <c r="C12971" s="774" t="s">
        <v>7760</v>
      </c>
      <c r="D12971" s="774" t="s">
        <v>7737</v>
      </c>
      <c r="E12971" s="718">
        <v>1291.23</v>
      </c>
    </row>
    <row r="12972" spans="1:5">
      <c r="A12972" s="774">
        <v>25883</v>
      </c>
      <c r="B12972" s="774" t="s">
        <v>12698</v>
      </c>
      <c r="C12972" s="774" t="s">
        <v>7760</v>
      </c>
      <c r="D12972" s="774" t="s">
        <v>7737</v>
      </c>
      <c r="E12972" s="717">
        <v>20.83</v>
      </c>
    </row>
    <row r="12973" spans="1:5">
      <c r="A12973" s="774">
        <v>25884</v>
      </c>
      <c r="B12973" s="774" t="s">
        <v>12699</v>
      </c>
      <c r="C12973" s="774" t="s">
        <v>7760</v>
      </c>
      <c r="D12973" s="774" t="s">
        <v>7737</v>
      </c>
      <c r="E12973" s="718">
        <v>2266.9299999999998</v>
      </c>
    </row>
    <row r="12974" spans="1:5">
      <c r="A12974" s="774">
        <v>25885</v>
      </c>
      <c r="B12974" s="774" t="s">
        <v>12700</v>
      </c>
      <c r="C12974" s="774" t="s">
        <v>7760</v>
      </c>
      <c r="D12974" s="774" t="s">
        <v>7737</v>
      </c>
      <c r="E12974" s="718">
        <v>3371.57</v>
      </c>
    </row>
    <row r="12975" spans="1:5">
      <c r="A12975" s="774">
        <v>25889</v>
      </c>
      <c r="B12975" s="774" t="s">
        <v>12701</v>
      </c>
      <c r="C12975" s="774" t="s">
        <v>7760</v>
      </c>
      <c r="D12975" s="774" t="s">
        <v>7737</v>
      </c>
      <c r="E12975" s="718">
        <v>1690.75</v>
      </c>
    </row>
    <row r="12976" spans="1:5">
      <c r="A12976" s="774">
        <v>25886</v>
      </c>
      <c r="B12976" s="774" t="s">
        <v>12702</v>
      </c>
      <c r="C12976" s="774" t="s">
        <v>7760</v>
      </c>
      <c r="D12976" s="774" t="s">
        <v>7737</v>
      </c>
      <c r="E12976" s="717">
        <v>46.58</v>
      </c>
    </row>
    <row r="12977" spans="1:5">
      <c r="A12977" s="774">
        <v>25875</v>
      </c>
      <c r="B12977" s="774" t="s">
        <v>12703</v>
      </c>
      <c r="C12977" s="774" t="s">
        <v>7760</v>
      </c>
      <c r="D12977" s="774" t="s">
        <v>7737</v>
      </c>
      <c r="E12977" s="718">
        <v>2205.87</v>
      </c>
    </row>
    <row r="12978" spans="1:5">
      <c r="A12978" s="774">
        <v>9876</v>
      </c>
      <c r="B12978" s="774" t="s">
        <v>12704</v>
      </c>
      <c r="C12978" s="774" t="s">
        <v>7760</v>
      </c>
      <c r="D12978" s="774" t="s">
        <v>7723</v>
      </c>
      <c r="E12978" s="717">
        <v>21.4</v>
      </c>
    </row>
    <row r="12979" spans="1:5">
      <c r="A12979" s="774">
        <v>9877</v>
      </c>
      <c r="B12979" s="774" t="s">
        <v>12705</v>
      </c>
      <c r="C12979" s="774" t="s">
        <v>7760</v>
      </c>
      <c r="D12979" s="774" t="s">
        <v>7723</v>
      </c>
      <c r="E12979" s="717">
        <v>74.989999999999995</v>
      </c>
    </row>
    <row r="12980" spans="1:5">
      <c r="A12980" s="774">
        <v>9878</v>
      </c>
      <c r="B12980" s="774" t="s">
        <v>12706</v>
      </c>
      <c r="C12980" s="774" t="s">
        <v>7760</v>
      </c>
      <c r="D12980" s="774" t="s">
        <v>7723</v>
      </c>
      <c r="E12980" s="717">
        <v>97.67</v>
      </c>
    </row>
    <row r="12981" spans="1:5">
      <c r="A12981" s="774">
        <v>9879</v>
      </c>
      <c r="B12981" s="774" t="s">
        <v>12707</v>
      </c>
      <c r="C12981" s="774" t="s">
        <v>7760</v>
      </c>
      <c r="D12981" s="774" t="s">
        <v>7723</v>
      </c>
      <c r="E12981" s="717">
        <v>233.14</v>
      </c>
    </row>
    <row r="12982" spans="1:5">
      <c r="A12982" s="774">
        <v>42001</v>
      </c>
      <c r="B12982" s="774" t="s">
        <v>12708</v>
      </c>
      <c r="C12982" s="774" t="s">
        <v>7760</v>
      </c>
      <c r="D12982" s="774" t="s">
        <v>7737</v>
      </c>
      <c r="E12982" s="717">
        <v>502.46</v>
      </c>
    </row>
    <row r="12983" spans="1:5">
      <c r="A12983" s="774">
        <v>41986</v>
      </c>
      <c r="B12983" s="774" t="s">
        <v>12709</v>
      </c>
      <c r="C12983" s="774" t="s">
        <v>7760</v>
      </c>
      <c r="D12983" s="774" t="s">
        <v>7737</v>
      </c>
      <c r="E12983" s="718">
        <v>2250.21</v>
      </c>
    </row>
    <row r="12984" spans="1:5">
      <c r="A12984" s="774">
        <v>43422</v>
      </c>
      <c r="B12984" s="774" t="s">
        <v>12710</v>
      </c>
      <c r="C12984" s="774" t="s">
        <v>7760</v>
      </c>
      <c r="D12984" s="774" t="s">
        <v>7737</v>
      </c>
      <c r="E12984" s="718">
        <v>2759.67</v>
      </c>
    </row>
    <row r="12985" spans="1:5">
      <c r="A12985" s="774">
        <v>41987</v>
      </c>
      <c r="B12985" s="774" t="s">
        <v>12711</v>
      </c>
      <c r="C12985" s="774" t="s">
        <v>7760</v>
      </c>
      <c r="D12985" s="774" t="s">
        <v>7737</v>
      </c>
      <c r="E12985" s="718">
        <v>3198.68</v>
      </c>
    </row>
    <row r="12986" spans="1:5">
      <c r="A12986" s="774">
        <v>41988</v>
      </c>
      <c r="B12986" s="774" t="s">
        <v>12712</v>
      </c>
      <c r="C12986" s="774" t="s">
        <v>7760</v>
      </c>
      <c r="D12986" s="774" t="s">
        <v>7737</v>
      </c>
      <c r="E12986" s="718">
        <v>4225.01</v>
      </c>
    </row>
    <row r="12987" spans="1:5">
      <c r="A12987" s="774">
        <v>41697</v>
      </c>
      <c r="B12987" s="774" t="s">
        <v>12713</v>
      </c>
      <c r="C12987" s="774" t="s">
        <v>7760</v>
      </c>
      <c r="D12987" s="774" t="s">
        <v>7737</v>
      </c>
      <c r="E12987" s="717">
        <v>748.87</v>
      </c>
    </row>
    <row r="12988" spans="1:5">
      <c r="A12988" s="774">
        <v>41985</v>
      </c>
      <c r="B12988" s="774" t="s">
        <v>12714</v>
      </c>
      <c r="C12988" s="774" t="s">
        <v>7760</v>
      </c>
      <c r="D12988" s="774" t="s">
        <v>7737</v>
      </c>
      <c r="E12988" s="718">
        <v>1042.97</v>
      </c>
    </row>
    <row r="12989" spans="1:5">
      <c r="A12989" s="774">
        <v>41699</v>
      </c>
      <c r="B12989" s="774" t="s">
        <v>12715</v>
      </c>
      <c r="C12989" s="774" t="s">
        <v>7760</v>
      </c>
      <c r="D12989" s="774" t="s">
        <v>7737</v>
      </c>
      <c r="E12989" s="718">
        <v>1485.14</v>
      </c>
    </row>
    <row r="12990" spans="1:5">
      <c r="A12990" s="774">
        <v>38053</v>
      </c>
      <c r="B12990" s="774" t="s">
        <v>12716</v>
      </c>
      <c r="C12990" s="774" t="s">
        <v>7760</v>
      </c>
      <c r="D12990" s="774" t="s">
        <v>7737</v>
      </c>
      <c r="E12990" s="717">
        <v>16.46</v>
      </c>
    </row>
    <row r="12991" spans="1:5">
      <c r="A12991" s="774">
        <v>38054</v>
      </c>
      <c r="B12991" s="774" t="s">
        <v>12717</v>
      </c>
      <c r="C12991" s="774" t="s">
        <v>7760</v>
      </c>
      <c r="D12991" s="774" t="s">
        <v>7737</v>
      </c>
      <c r="E12991" s="717">
        <v>28.29</v>
      </c>
    </row>
    <row r="12992" spans="1:5">
      <c r="A12992" s="774">
        <v>38052</v>
      </c>
      <c r="B12992" s="774" t="s">
        <v>12718</v>
      </c>
      <c r="C12992" s="774" t="s">
        <v>7760</v>
      </c>
      <c r="D12992" s="774" t="s">
        <v>7737</v>
      </c>
      <c r="E12992" s="717">
        <v>7.97</v>
      </c>
    </row>
    <row r="12993" spans="1:5">
      <c r="A12993" s="774">
        <v>38051</v>
      </c>
      <c r="B12993" s="774" t="s">
        <v>12719</v>
      </c>
      <c r="C12993" s="774" t="s">
        <v>7760</v>
      </c>
      <c r="D12993" s="774" t="s">
        <v>7737</v>
      </c>
      <c r="E12993" s="717">
        <v>4.97</v>
      </c>
    </row>
    <row r="12994" spans="1:5">
      <c r="A12994" s="774">
        <v>38787</v>
      </c>
      <c r="B12994" s="774" t="s">
        <v>12720</v>
      </c>
      <c r="C12994" s="774" t="s">
        <v>7760</v>
      </c>
      <c r="D12994" s="774" t="s">
        <v>7737</v>
      </c>
      <c r="E12994" s="717">
        <v>5.65</v>
      </c>
    </row>
    <row r="12995" spans="1:5">
      <c r="A12995" s="774">
        <v>38825</v>
      </c>
      <c r="B12995" s="774" t="s">
        <v>12721</v>
      </c>
      <c r="C12995" s="774" t="s">
        <v>7760</v>
      </c>
      <c r="D12995" s="774" t="s">
        <v>7737</v>
      </c>
      <c r="E12995" s="717">
        <v>7.4</v>
      </c>
    </row>
    <row r="12996" spans="1:5">
      <c r="A12996" s="774">
        <v>38826</v>
      </c>
      <c r="B12996" s="774" t="s">
        <v>12722</v>
      </c>
      <c r="C12996" s="774" t="s">
        <v>7760</v>
      </c>
      <c r="D12996" s="774" t="s">
        <v>7737</v>
      </c>
      <c r="E12996" s="717">
        <v>10.97</v>
      </c>
    </row>
    <row r="12997" spans="1:5">
      <c r="A12997" s="774">
        <v>38827</v>
      </c>
      <c r="B12997" s="774" t="s">
        <v>12723</v>
      </c>
      <c r="C12997" s="774" t="s">
        <v>7760</v>
      </c>
      <c r="D12997" s="774" t="s">
        <v>7737</v>
      </c>
      <c r="E12997" s="717">
        <v>17.62</v>
      </c>
    </row>
    <row r="12998" spans="1:5">
      <c r="A12998" s="774">
        <v>38830</v>
      </c>
      <c r="B12998" s="774" t="s">
        <v>12724</v>
      </c>
      <c r="C12998" s="774" t="s">
        <v>7760</v>
      </c>
      <c r="D12998" s="774" t="s">
        <v>7737</v>
      </c>
      <c r="E12998" s="717">
        <v>24.68</v>
      </c>
    </row>
    <row r="12999" spans="1:5">
      <c r="A12999" s="774">
        <v>38828</v>
      </c>
      <c r="B12999" s="774" t="s">
        <v>12725</v>
      </c>
      <c r="C12999" s="774" t="s">
        <v>7760</v>
      </c>
      <c r="D12999" s="774" t="s">
        <v>7737</v>
      </c>
      <c r="E12999" s="717">
        <v>10.88</v>
      </c>
    </row>
    <row r="13000" spans="1:5">
      <c r="A13000" s="774">
        <v>38829</v>
      </c>
      <c r="B13000" s="774" t="s">
        <v>12726</v>
      </c>
      <c r="C13000" s="774" t="s">
        <v>7760</v>
      </c>
      <c r="D13000" s="774" t="s">
        <v>7737</v>
      </c>
      <c r="E13000" s="717">
        <v>17.82</v>
      </c>
    </row>
    <row r="13001" spans="1:5">
      <c r="A13001" s="774">
        <v>38831</v>
      </c>
      <c r="B13001" s="774" t="s">
        <v>12727</v>
      </c>
      <c r="C13001" s="774" t="s">
        <v>7760</v>
      </c>
      <c r="D13001" s="774" t="s">
        <v>7737</v>
      </c>
      <c r="E13001" s="717">
        <v>34.42</v>
      </c>
    </row>
    <row r="13002" spans="1:5">
      <c r="A13002" s="774">
        <v>36274</v>
      </c>
      <c r="B13002" s="774" t="s">
        <v>12728</v>
      </c>
      <c r="C13002" s="774" t="s">
        <v>7760</v>
      </c>
      <c r="D13002" s="774" t="s">
        <v>7737</v>
      </c>
      <c r="E13002" s="717">
        <v>7.19</v>
      </c>
    </row>
    <row r="13003" spans="1:5">
      <c r="A13003" s="774">
        <v>36278</v>
      </c>
      <c r="B13003" s="774" t="s">
        <v>12729</v>
      </c>
      <c r="C13003" s="774" t="s">
        <v>7760</v>
      </c>
      <c r="D13003" s="774" t="s">
        <v>7737</v>
      </c>
      <c r="E13003" s="717">
        <v>9.75</v>
      </c>
    </row>
    <row r="13004" spans="1:5">
      <c r="A13004" s="774">
        <v>38977</v>
      </c>
      <c r="B13004" s="774" t="s">
        <v>12730</v>
      </c>
      <c r="C13004" s="774" t="s">
        <v>7760</v>
      </c>
      <c r="D13004" s="774" t="s">
        <v>7737</v>
      </c>
      <c r="E13004" s="717">
        <v>148.41999999999999</v>
      </c>
    </row>
    <row r="13005" spans="1:5">
      <c r="A13005" s="774">
        <v>38971</v>
      </c>
      <c r="B13005" s="774" t="s">
        <v>12731</v>
      </c>
      <c r="C13005" s="774" t="s">
        <v>7760</v>
      </c>
      <c r="D13005" s="774" t="s">
        <v>7737</v>
      </c>
      <c r="E13005" s="717">
        <v>12.23</v>
      </c>
    </row>
    <row r="13006" spans="1:5">
      <c r="A13006" s="774">
        <v>38972</v>
      </c>
      <c r="B13006" s="774" t="s">
        <v>12732</v>
      </c>
      <c r="C13006" s="774" t="s">
        <v>7760</v>
      </c>
      <c r="D13006" s="774" t="s">
        <v>7737</v>
      </c>
      <c r="E13006" s="717">
        <v>18.62</v>
      </c>
    </row>
    <row r="13007" spans="1:5">
      <c r="A13007" s="774">
        <v>38973</v>
      </c>
      <c r="B13007" s="774" t="s">
        <v>12733</v>
      </c>
      <c r="C13007" s="774" t="s">
        <v>7760</v>
      </c>
      <c r="D13007" s="774" t="s">
        <v>7737</v>
      </c>
      <c r="E13007" s="717">
        <v>24.63</v>
      </c>
    </row>
    <row r="13008" spans="1:5">
      <c r="A13008" s="774">
        <v>38974</v>
      </c>
      <c r="B13008" s="774" t="s">
        <v>12734</v>
      </c>
      <c r="C13008" s="774" t="s">
        <v>7760</v>
      </c>
      <c r="D13008" s="774" t="s">
        <v>7737</v>
      </c>
      <c r="E13008" s="717">
        <v>35.92</v>
      </c>
    </row>
    <row r="13009" spans="1:5">
      <c r="A13009" s="774">
        <v>38975</v>
      </c>
      <c r="B13009" s="774" t="s">
        <v>12735</v>
      </c>
      <c r="C13009" s="774" t="s">
        <v>7760</v>
      </c>
      <c r="D13009" s="774" t="s">
        <v>7737</v>
      </c>
      <c r="E13009" s="717">
        <v>59.87</v>
      </c>
    </row>
    <row r="13010" spans="1:5">
      <c r="A13010" s="774">
        <v>38976</v>
      </c>
      <c r="B13010" s="774" t="s">
        <v>12736</v>
      </c>
      <c r="C13010" s="774" t="s">
        <v>7760</v>
      </c>
      <c r="D13010" s="774" t="s">
        <v>7737</v>
      </c>
      <c r="E13010" s="717">
        <v>83.96</v>
      </c>
    </row>
    <row r="13011" spans="1:5">
      <c r="A13011" s="774">
        <v>38986</v>
      </c>
      <c r="B13011" s="774" t="s">
        <v>12737</v>
      </c>
      <c r="C13011" s="774" t="s">
        <v>7760</v>
      </c>
      <c r="D13011" s="774" t="s">
        <v>7737</v>
      </c>
      <c r="E13011" s="717">
        <v>168.97</v>
      </c>
    </row>
    <row r="13012" spans="1:5">
      <c r="A13012" s="774">
        <v>38978</v>
      </c>
      <c r="B13012" s="774" t="s">
        <v>12738</v>
      </c>
      <c r="C13012" s="774" t="s">
        <v>7760</v>
      </c>
      <c r="D13012" s="774" t="s">
        <v>7737</v>
      </c>
      <c r="E13012" s="717">
        <v>7.19</v>
      </c>
    </row>
    <row r="13013" spans="1:5">
      <c r="A13013" s="774">
        <v>38979</v>
      </c>
      <c r="B13013" s="774" t="s">
        <v>12739</v>
      </c>
      <c r="C13013" s="774" t="s">
        <v>7760</v>
      </c>
      <c r="D13013" s="774" t="s">
        <v>7737</v>
      </c>
      <c r="E13013" s="717">
        <v>9.75</v>
      </c>
    </row>
    <row r="13014" spans="1:5">
      <c r="A13014" s="774">
        <v>38980</v>
      </c>
      <c r="B13014" s="774" t="s">
        <v>12740</v>
      </c>
      <c r="C13014" s="774" t="s">
        <v>7760</v>
      </c>
      <c r="D13014" s="774" t="s">
        <v>7737</v>
      </c>
      <c r="E13014" s="717">
        <v>16.3</v>
      </c>
    </row>
    <row r="13015" spans="1:5">
      <c r="A13015" s="774">
        <v>38981</v>
      </c>
      <c r="B13015" s="774" t="s">
        <v>12741</v>
      </c>
      <c r="C13015" s="774" t="s">
        <v>7760</v>
      </c>
      <c r="D13015" s="774" t="s">
        <v>7737</v>
      </c>
      <c r="E13015" s="717">
        <v>22.58</v>
      </c>
    </row>
    <row r="13016" spans="1:5">
      <c r="A13016" s="774">
        <v>38982</v>
      </c>
      <c r="B13016" s="774" t="s">
        <v>12742</v>
      </c>
      <c r="C13016" s="774" t="s">
        <v>7760</v>
      </c>
      <c r="D13016" s="774" t="s">
        <v>7737</v>
      </c>
      <c r="E13016" s="717">
        <v>32.86</v>
      </c>
    </row>
    <row r="13017" spans="1:5">
      <c r="A13017" s="774">
        <v>38983</v>
      </c>
      <c r="B13017" s="774" t="s">
        <v>12743</v>
      </c>
      <c r="C13017" s="774" t="s">
        <v>7760</v>
      </c>
      <c r="D13017" s="774" t="s">
        <v>7737</v>
      </c>
      <c r="E13017" s="717">
        <v>43.56</v>
      </c>
    </row>
    <row r="13018" spans="1:5">
      <c r="A13018" s="774">
        <v>38984</v>
      </c>
      <c r="B13018" s="774" t="s">
        <v>12744</v>
      </c>
      <c r="C13018" s="774" t="s">
        <v>7760</v>
      </c>
      <c r="D13018" s="774" t="s">
        <v>7737</v>
      </c>
      <c r="E13018" s="717">
        <v>84.02</v>
      </c>
    </row>
    <row r="13019" spans="1:5">
      <c r="A13019" s="774">
        <v>38985</v>
      </c>
      <c r="B13019" s="774" t="s">
        <v>12745</v>
      </c>
      <c r="C13019" s="774" t="s">
        <v>7760</v>
      </c>
      <c r="D13019" s="774" t="s">
        <v>7737</v>
      </c>
      <c r="E13019" s="717">
        <v>124.38</v>
      </c>
    </row>
    <row r="13020" spans="1:5">
      <c r="A13020" s="774">
        <v>9836</v>
      </c>
      <c r="B13020" s="774" t="s">
        <v>12746</v>
      </c>
      <c r="C13020" s="774" t="s">
        <v>7760</v>
      </c>
      <c r="D13020" s="774" t="s">
        <v>7726</v>
      </c>
      <c r="E13020" s="717">
        <v>13.96</v>
      </c>
    </row>
    <row r="13021" spans="1:5">
      <c r="A13021" s="774">
        <v>20065</v>
      </c>
      <c r="B13021" s="774" t="s">
        <v>12747</v>
      </c>
      <c r="C13021" s="774" t="s">
        <v>7760</v>
      </c>
      <c r="D13021" s="774" t="s">
        <v>7723</v>
      </c>
      <c r="E13021" s="717">
        <v>35.71</v>
      </c>
    </row>
    <row r="13022" spans="1:5">
      <c r="A13022" s="774">
        <v>9835</v>
      </c>
      <c r="B13022" s="774" t="s">
        <v>12748</v>
      </c>
      <c r="C13022" s="774" t="s">
        <v>7760</v>
      </c>
      <c r="D13022" s="774" t="s">
        <v>7723</v>
      </c>
      <c r="E13022" s="717">
        <v>5.03</v>
      </c>
    </row>
    <row r="13023" spans="1:5">
      <c r="A13023" s="774">
        <v>38032</v>
      </c>
      <c r="B13023" s="774" t="s">
        <v>12749</v>
      </c>
      <c r="C13023" s="774" t="s">
        <v>7760</v>
      </c>
      <c r="D13023" s="774" t="s">
        <v>7737</v>
      </c>
      <c r="E13023" s="717">
        <v>45.71</v>
      </c>
    </row>
    <row r="13024" spans="1:5">
      <c r="A13024" s="774">
        <v>38033</v>
      </c>
      <c r="B13024" s="774" t="s">
        <v>12750</v>
      </c>
      <c r="C13024" s="774" t="s">
        <v>7760</v>
      </c>
      <c r="D13024" s="774" t="s">
        <v>7737</v>
      </c>
      <c r="E13024" s="717">
        <v>74.8</v>
      </c>
    </row>
    <row r="13025" spans="1:5">
      <c r="A13025" s="774">
        <v>38034</v>
      </c>
      <c r="B13025" s="774" t="s">
        <v>12751</v>
      </c>
      <c r="C13025" s="774" t="s">
        <v>7760</v>
      </c>
      <c r="D13025" s="774" t="s">
        <v>7737</v>
      </c>
      <c r="E13025" s="717">
        <v>123.74</v>
      </c>
    </row>
    <row r="13026" spans="1:5">
      <c r="A13026" s="774">
        <v>38035</v>
      </c>
      <c r="B13026" s="774" t="s">
        <v>12752</v>
      </c>
      <c r="C13026" s="774" t="s">
        <v>7760</v>
      </c>
      <c r="D13026" s="774" t="s">
        <v>7737</v>
      </c>
      <c r="E13026" s="717">
        <v>172.43</v>
      </c>
    </row>
    <row r="13027" spans="1:5">
      <c r="A13027" s="774">
        <v>38036</v>
      </c>
      <c r="B13027" s="774" t="s">
        <v>12753</v>
      </c>
      <c r="C13027" s="774" t="s">
        <v>7760</v>
      </c>
      <c r="D13027" s="774" t="s">
        <v>7737</v>
      </c>
      <c r="E13027" s="717">
        <v>243.31</v>
      </c>
    </row>
    <row r="13028" spans="1:5">
      <c r="A13028" s="774">
        <v>38037</v>
      </c>
      <c r="B13028" s="774" t="s">
        <v>12754</v>
      </c>
      <c r="C13028" s="774" t="s">
        <v>7760</v>
      </c>
      <c r="D13028" s="774" t="s">
        <v>7737</v>
      </c>
      <c r="E13028" s="717">
        <v>282.12</v>
      </c>
    </row>
    <row r="13029" spans="1:5">
      <c r="A13029" s="774">
        <v>9850</v>
      </c>
      <c r="B13029" s="774" t="s">
        <v>12755</v>
      </c>
      <c r="C13029" s="774" t="s">
        <v>7760</v>
      </c>
      <c r="D13029" s="774" t="s">
        <v>7737</v>
      </c>
      <c r="E13029" s="717">
        <v>108</v>
      </c>
    </row>
    <row r="13030" spans="1:5">
      <c r="A13030" s="774">
        <v>9853</v>
      </c>
      <c r="B13030" s="774" t="s">
        <v>12756</v>
      </c>
      <c r="C13030" s="774" t="s">
        <v>7760</v>
      </c>
      <c r="D13030" s="774" t="s">
        <v>7737</v>
      </c>
      <c r="E13030" s="717">
        <v>192.05</v>
      </c>
    </row>
    <row r="13031" spans="1:5">
      <c r="A13031" s="774">
        <v>9854</v>
      </c>
      <c r="B13031" s="774" t="s">
        <v>12757</v>
      </c>
      <c r="C13031" s="774" t="s">
        <v>7760</v>
      </c>
      <c r="D13031" s="774" t="s">
        <v>7737</v>
      </c>
      <c r="E13031" s="717">
        <v>84.15</v>
      </c>
    </row>
    <row r="13032" spans="1:5">
      <c r="A13032" s="774">
        <v>9851</v>
      </c>
      <c r="B13032" s="774" t="s">
        <v>12758</v>
      </c>
      <c r="C13032" s="774" t="s">
        <v>7760</v>
      </c>
      <c r="D13032" s="774" t="s">
        <v>7737</v>
      </c>
      <c r="E13032" s="717">
        <v>145.91</v>
      </c>
    </row>
    <row r="13033" spans="1:5">
      <c r="A13033" s="774">
        <v>9855</v>
      </c>
      <c r="B13033" s="774" t="s">
        <v>12759</v>
      </c>
      <c r="C13033" s="774" t="s">
        <v>7760</v>
      </c>
      <c r="D13033" s="774" t="s">
        <v>7737</v>
      </c>
      <c r="E13033" s="717">
        <v>244.06</v>
      </c>
    </row>
    <row r="13034" spans="1:5">
      <c r="A13034" s="774">
        <v>9825</v>
      </c>
      <c r="B13034" s="774" t="s">
        <v>12760</v>
      </c>
      <c r="C13034" s="774" t="s">
        <v>7760</v>
      </c>
      <c r="D13034" s="774" t="s">
        <v>7737</v>
      </c>
      <c r="E13034" s="717">
        <v>43.51</v>
      </c>
    </row>
    <row r="13035" spans="1:5">
      <c r="A13035" s="774">
        <v>9828</v>
      </c>
      <c r="B13035" s="774" t="s">
        <v>12761</v>
      </c>
      <c r="C13035" s="774" t="s">
        <v>7760</v>
      </c>
      <c r="D13035" s="774" t="s">
        <v>7737</v>
      </c>
      <c r="E13035" s="717">
        <v>117.1</v>
      </c>
    </row>
    <row r="13036" spans="1:5">
      <c r="A13036" s="774">
        <v>9829</v>
      </c>
      <c r="B13036" s="774" t="s">
        <v>12762</v>
      </c>
      <c r="C13036" s="774" t="s">
        <v>7760</v>
      </c>
      <c r="D13036" s="774" t="s">
        <v>7737</v>
      </c>
      <c r="E13036" s="717">
        <v>198.45</v>
      </c>
    </row>
    <row r="13037" spans="1:5">
      <c r="A13037" s="774">
        <v>9826</v>
      </c>
      <c r="B13037" s="774" t="s">
        <v>12763</v>
      </c>
      <c r="C13037" s="774" t="s">
        <v>7760</v>
      </c>
      <c r="D13037" s="774" t="s">
        <v>7737</v>
      </c>
      <c r="E13037" s="717">
        <v>302.12</v>
      </c>
    </row>
    <row r="13038" spans="1:5">
      <c r="A13038" s="774">
        <v>9827</v>
      </c>
      <c r="B13038" s="774" t="s">
        <v>12764</v>
      </c>
      <c r="C13038" s="774" t="s">
        <v>7760</v>
      </c>
      <c r="D13038" s="774" t="s">
        <v>7737</v>
      </c>
      <c r="E13038" s="717">
        <v>429.01</v>
      </c>
    </row>
    <row r="13039" spans="1:5">
      <c r="A13039" s="774">
        <v>36374</v>
      </c>
      <c r="B13039" s="774" t="s">
        <v>12765</v>
      </c>
      <c r="C13039" s="774" t="s">
        <v>7760</v>
      </c>
      <c r="D13039" s="774" t="s">
        <v>7737</v>
      </c>
      <c r="E13039" s="717">
        <v>52.15</v>
      </c>
    </row>
    <row r="13040" spans="1:5">
      <c r="A13040" s="774">
        <v>36084</v>
      </c>
      <c r="B13040" s="774" t="s">
        <v>12766</v>
      </c>
      <c r="C13040" s="774" t="s">
        <v>7760</v>
      </c>
      <c r="D13040" s="774" t="s">
        <v>7737</v>
      </c>
      <c r="E13040" s="717">
        <v>15.45</v>
      </c>
    </row>
    <row r="13041" spans="1:5">
      <c r="A13041" s="774">
        <v>36373</v>
      </c>
      <c r="B13041" s="774" t="s">
        <v>12767</v>
      </c>
      <c r="C13041" s="774" t="s">
        <v>7760</v>
      </c>
      <c r="D13041" s="774" t="s">
        <v>7737</v>
      </c>
      <c r="E13041" s="717">
        <v>32.08</v>
      </c>
    </row>
    <row r="13042" spans="1:5">
      <c r="A13042" s="774">
        <v>36377</v>
      </c>
      <c r="B13042" s="774" t="s">
        <v>12768</v>
      </c>
      <c r="C13042" s="774" t="s">
        <v>7760</v>
      </c>
      <c r="D13042" s="774" t="s">
        <v>7737</v>
      </c>
      <c r="E13042" s="717">
        <v>62.56</v>
      </c>
    </row>
    <row r="13043" spans="1:5">
      <c r="A13043" s="774">
        <v>36375</v>
      </c>
      <c r="B13043" s="774" t="s">
        <v>12769</v>
      </c>
      <c r="C13043" s="774" t="s">
        <v>7760</v>
      </c>
      <c r="D13043" s="774" t="s">
        <v>7737</v>
      </c>
      <c r="E13043" s="717">
        <v>19.059999999999999</v>
      </c>
    </row>
    <row r="13044" spans="1:5">
      <c r="A13044" s="774">
        <v>36376</v>
      </c>
      <c r="B13044" s="774" t="s">
        <v>12770</v>
      </c>
      <c r="C13044" s="774" t="s">
        <v>7760</v>
      </c>
      <c r="D13044" s="774" t="s">
        <v>7737</v>
      </c>
      <c r="E13044" s="717">
        <v>37.44</v>
      </c>
    </row>
    <row r="13045" spans="1:5">
      <c r="A13045" s="774">
        <v>36380</v>
      </c>
      <c r="B13045" s="774" t="s">
        <v>12771</v>
      </c>
      <c r="C13045" s="774" t="s">
        <v>7760</v>
      </c>
      <c r="D13045" s="774" t="s">
        <v>7737</v>
      </c>
      <c r="E13045" s="717">
        <v>78.22</v>
      </c>
    </row>
    <row r="13046" spans="1:5">
      <c r="A13046" s="774">
        <v>36378</v>
      </c>
      <c r="B13046" s="774" t="s">
        <v>12772</v>
      </c>
      <c r="C13046" s="774" t="s">
        <v>7760</v>
      </c>
      <c r="D13046" s="774" t="s">
        <v>7737</v>
      </c>
      <c r="E13046" s="717">
        <v>23.44</v>
      </c>
    </row>
    <row r="13047" spans="1:5">
      <c r="A13047" s="774">
        <v>36379</v>
      </c>
      <c r="B13047" s="774" t="s">
        <v>12773</v>
      </c>
      <c r="C13047" s="774" t="s">
        <v>7760</v>
      </c>
      <c r="D13047" s="774" t="s">
        <v>7737</v>
      </c>
      <c r="E13047" s="717">
        <v>47.25</v>
      </c>
    </row>
    <row r="13048" spans="1:5">
      <c r="A13048" s="774">
        <v>9859</v>
      </c>
      <c r="B13048" s="774" t="s">
        <v>12774</v>
      </c>
      <c r="C13048" s="774" t="s">
        <v>7760</v>
      </c>
      <c r="D13048" s="774" t="s">
        <v>7723</v>
      </c>
      <c r="E13048" s="717">
        <v>10.54</v>
      </c>
    </row>
    <row r="13049" spans="1:5">
      <c r="A13049" s="774">
        <v>9838</v>
      </c>
      <c r="B13049" s="774" t="s">
        <v>12775</v>
      </c>
      <c r="C13049" s="774" t="s">
        <v>7760</v>
      </c>
      <c r="D13049" s="774" t="s">
        <v>7723</v>
      </c>
      <c r="E13049" s="717">
        <v>8.57</v>
      </c>
    </row>
    <row r="13050" spans="1:5">
      <c r="A13050" s="774">
        <v>9837</v>
      </c>
      <c r="B13050" s="774" t="s">
        <v>12776</v>
      </c>
      <c r="C13050" s="774" t="s">
        <v>7760</v>
      </c>
      <c r="D13050" s="774" t="s">
        <v>7723</v>
      </c>
      <c r="E13050" s="717">
        <v>12.37</v>
      </c>
    </row>
    <row r="13051" spans="1:5">
      <c r="A13051" s="774">
        <v>9833</v>
      </c>
      <c r="B13051" s="774" t="s">
        <v>12777</v>
      </c>
      <c r="C13051" s="774" t="s">
        <v>7760</v>
      </c>
      <c r="D13051" s="774" t="s">
        <v>7737</v>
      </c>
      <c r="E13051" s="717">
        <v>9.25</v>
      </c>
    </row>
    <row r="13052" spans="1:5">
      <c r="A13052" s="774">
        <v>9830</v>
      </c>
      <c r="B13052" s="774" t="s">
        <v>12778</v>
      </c>
      <c r="C13052" s="774" t="s">
        <v>7760</v>
      </c>
      <c r="D13052" s="774" t="s">
        <v>7737</v>
      </c>
      <c r="E13052" s="717">
        <v>4.95</v>
      </c>
    </row>
    <row r="13053" spans="1:5">
      <c r="A13053" s="774">
        <v>9834</v>
      </c>
      <c r="B13053" s="774" t="s">
        <v>12779</v>
      </c>
      <c r="C13053" s="774" t="s">
        <v>7760</v>
      </c>
      <c r="D13053" s="774" t="s">
        <v>7737</v>
      </c>
      <c r="E13053" s="717">
        <v>25.74</v>
      </c>
    </row>
    <row r="13054" spans="1:5">
      <c r="A13054" s="774">
        <v>9863</v>
      </c>
      <c r="B13054" s="774" t="s">
        <v>12780</v>
      </c>
      <c r="C13054" s="774" t="s">
        <v>7760</v>
      </c>
      <c r="D13054" s="774" t="s">
        <v>7723</v>
      </c>
      <c r="E13054" s="717">
        <v>76.069999999999993</v>
      </c>
    </row>
    <row r="13055" spans="1:5">
      <c r="A13055" s="774">
        <v>9860</v>
      </c>
      <c r="B13055" s="774" t="s">
        <v>12781</v>
      </c>
      <c r="C13055" s="774" t="s">
        <v>7760</v>
      </c>
      <c r="D13055" s="774" t="s">
        <v>7723</v>
      </c>
      <c r="E13055" s="717">
        <v>48.84</v>
      </c>
    </row>
    <row r="13056" spans="1:5">
      <c r="A13056" s="774">
        <v>9862</v>
      </c>
      <c r="B13056" s="774" t="s">
        <v>12782</v>
      </c>
      <c r="C13056" s="774" t="s">
        <v>7760</v>
      </c>
      <c r="D13056" s="774" t="s">
        <v>7723</v>
      </c>
      <c r="E13056" s="717">
        <v>34.46</v>
      </c>
    </row>
    <row r="13057" spans="1:5">
      <c r="A13057" s="774">
        <v>9861</v>
      </c>
      <c r="B13057" s="774" t="s">
        <v>12783</v>
      </c>
      <c r="C13057" s="774" t="s">
        <v>7760</v>
      </c>
      <c r="D13057" s="774" t="s">
        <v>7723</v>
      </c>
      <c r="E13057" s="717">
        <v>27.7</v>
      </c>
    </row>
    <row r="13058" spans="1:5">
      <c r="A13058" s="774">
        <v>9856</v>
      </c>
      <c r="B13058" s="774" t="s">
        <v>12784</v>
      </c>
      <c r="C13058" s="774" t="s">
        <v>7760</v>
      </c>
      <c r="D13058" s="774" t="s">
        <v>7723</v>
      </c>
      <c r="E13058" s="717">
        <v>7.44</v>
      </c>
    </row>
    <row r="13059" spans="1:5">
      <c r="A13059" s="774">
        <v>9866</v>
      </c>
      <c r="B13059" s="774" t="s">
        <v>12785</v>
      </c>
      <c r="C13059" s="774" t="s">
        <v>7760</v>
      </c>
      <c r="D13059" s="774" t="s">
        <v>7723</v>
      </c>
      <c r="E13059" s="717">
        <v>20.45</v>
      </c>
    </row>
    <row r="13060" spans="1:5">
      <c r="A13060" s="774">
        <v>9857</v>
      </c>
      <c r="B13060" s="774" t="s">
        <v>12786</v>
      </c>
      <c r="C13060" s="774" t="s">
        <v>7760</v>
      </c>
      <c r="D13060" s="774" t="s">
        <v>7723</v>
      </c>
      <c r="E13060" s="717">
        <v>98.38</v>
      </c>
    </row>
    <row r="13061" spans="1:5">
      <c r="A13061" s="774">
        <v>9864</v>
      </c>
      <c r="B13061" s="774" t="s">
        <v>12787</v>
      </c>
      <c r="C13061" s="774" t="s">
        <v>7760</v>
      </c>
      <c r="D13061" s="774" t="s">
        <v>7723</v>
      </c>
      <c r="E13061" s="717">
        <v>118.77</v>
      </c>
    </row>
    <row r="13062" spans="1:5">
      <c r="A13062" s="774">
        <v>9865</v>
      </c>
      <c r="B13062" s="774" t="s">
        <v>12788</v>
      </c>
      <c r="C13062" s="774" t="s">
        <v>7760</v>
      </c>
      <c r="D13062" s="774" t="s">
        <v>7723</v>
      </c>
      <c r="E13062" s="717">
        <v>170.81</v>
      </c>
    </row>
    <row r="13063" spans="1:5">
      <c r="A13063" s="774">
        <v>9858</v>
      </c>
      <c r="B13063" s="774" t="s">
        <v>12789</v>
      </c>
      <c r="C13063" s="774" t="s">
        <v>7760</v>
      </c>
      <c r="D13063" s="774" t="s">
        <v>7723</v>
      </c>
      <c r="E13063" s="717">
        <v>179.08</v>
      </c>
    </row>
    <row r="13064" spans="1:5">
      <c r="A13064" s="774">
        <v>9841</v>
      </c>
      <c r="B13064" s="774" t="s">
        <v>12790</v>
      </c>
      <c r="C13064" s="774" t="s">
        <v>7760</v>
      </c>
      <c r="D13064" s="774" t="s">
        <v>7723</v>
      </c>
      <c r="E13064" s="717">
        <v>34.450000000000003</v>
      </c>
    </row>
    <row r="13065" spans="1:5">
      <c r="A13065" s="774">
        <v>9840</v>
      </c>
      <c r="B13065" s="774" t="s">
        <v>12791</v>
      </c>
      <c r="C13065" s="774" t="s">
        <v>7760</v>
      </c>
      <c r="D13065" s="774" t="s">
        <v>7723</v>
      </c>
      <c r="E13065" s="717">
        <v>70.02</v>
      </c>
    </row>
    <row r="13066" spans="1:5">
      <c r="A13066" s="774">
        <v>20067</v>
      </c>
      <c r="B13066" s="774" t="s">
        <v>12792</v>
      </c>
      <c r="C13066" s="774" t="s">
        <v>7760</v>
      </c>
      <c r="D13066" s="774" t="s">
        <v>7723</v>
      </c>
      <c r="E13066" s="717">
        <v>12.03</v>
      </c>
    </row>
    <row r="13067" spans="1:5">
      <c r="A13067" s="774">
        <v>20068</v>
      </c>
      <c r="B13067" s="774" t="s">
        <v>12793</v>
      </c>
      <c r="C13067" s="774" t="s">
        <v>7760</v>
      </c>
      <c r="D13067" s="774" t="s">
        <v>7723</v>
      </c>
      <c r="E13067" s="717">
        <v>15</v>
      </c>
    </row>
    <row r="13068" spans="1:5">
      <c r="A13068" s="774">
        <v>9839</v>
      </c>
      <c r="B13068" s="774" t="s">
        <v>12794</v>
      </c>
      <c r="C13068" s="774" t="s">
        <v>7760</v>
      </c>
      <c r="D13068" s="774" t="s">
        <v>7723</v>
      </c>
      <c r="E13068" s="717">
        <v>19.66</v>
      </c>
    </row>
    <row r="13069" spans="1:5">
      <c r="A13069" s="774">
        <v>9870</v>
      </c>
      <c r="B13069" s="774" t="s">
        <v>12795</v>
      </c>
      <c r="C13069" s="774" t="s">
        <v>7760</v>
      </c>
      <c r="D13069" s="774" t="s">
        <v>7723</v>
      </c>
      <c r="E13069" s="717">
        <v>82.95</v>
      </c>
    </row>
    <row r="13070" spans="1:5">
      <c r="A13070" s="774">
        <v>9867</v>
      </c>
      <c r="B13070" s="774" t="s">
        <v>12796</v>
      </c>
      <c r="C13070" s="774" t="s">
        <v>7760</v>
      </c>
      <c r="D13070" s="774" t="s">
        <v>7723</v>
      </c>
      <c r="E13070" s="717">
        <v>3.05</v>
      </c>
    </row>
    <row r="13071" spans="1:5">
      <c r="A13071" s="774">
        <v>9868</v>
      </c>
      <c r="B13071" s="774" t="s">
        <v>12797</v>
      </c>
      <c r="C13071" s="774" t="s">
        <v>7760</v>
      </c>
      <c r="D13071" s="774" t="s">
        <v>7726</v>
      </c>
      <c r="E13071" s="717">
        <v>3.91</v>
      </c>
    </row>
    <row r="13072" spans="1:5">
      <c r="A13072" s="774">
        <v>9869</v>
      </c>
      <c r="B13072" s="774" t="s">
        <v>12798</v>
      </c>
      <c r="C13072" s="774" t="s">
        <v>7760</v>
      </c>
      <c r="D13072" s="774" t="s">
        <v>7723</v>
      </c>
      <c r="E13072" s="717">
        <v>8.7799999999999994</v>
      </c>
    </row>
    <row r="13073" spans="1:5">
      <c r="A13073" s="774">
        <v>9874</v>
      </c>
      <c r="B13073" s="774" t="s">
        <v>12799</v>
      </c>
      <c r="C13073" s="774" t="s">
        <v>7760</v>
      </c>
      <c r="D13073" s="774" t="s">
        <v>7723</v>
      </c>
      <c r="E13073" s="717">
        <v>12.78</v>
      </c>
    </row>
    <row r="13074" spans="1:5">
      <c r="A13074" s="774">
        <v>9875</v>
      </c>
      <c r="B13074" s="774" t="s">
        <v>12800</v>
      </c>
      <c r="C13074" s="774" t="s">
        <v>7760</v>
      </c>
      <c r="D13074" s="774" t="s">
        <v>7723</v>
      </c>
      <c r="E13074" s="717">
        <v>14.64</v>
      </c>
    </row>
    <row r="13075" spans="1:5">
      <c r="A13075" s="774">
        <v>9873</v>
      </c>
      <c r="B13075" s="774" t="s">
        <v>12801</v>
      </c>
      <c r="C13075" s="774" t="s">
        <v>7760</v>
      </c>
      <c r="D13075" s="774" t="s">
        <v>7723</v>
      </c>
      <c r="E13075" s="717">
        <v>24.7</v>
      </c>
    </row>
    <row r="13076" spans="1:5">
      <c r="A13076" s="774">
        <v>9871</v>
      </c>
      <c r="B13076" s="774" t="s">
        <v>12802</v>
      </c>
      <c r="C13076" s="774" t="s">
        <v>7760</v>
      </c>
      <c r="D13076" s="774" t="s">
        <v>7723</v>
      </c>
      <c r="E13076" s="717">
        <v>41.38</v>
      </c>
    </row>
    <row r="13077" spans="1:5">
      <c r="A13077" s="774">
        <v>9872</v>
      </c>
      <c r="B13077" s="774" t="s">
        <v>12803</v>
      </c>
      <c r="C13077" s="774" t="s">
        <v>7760</v>
      </c>
      <c r="D13077" s="774" t="s">
        <v>7723</v>
      </c>
      <c r="E13077" s="717">
        <v>51.7</v>
      </c>
    </row>
    <row r="13078" spans="1:5">
      <c r="A13078" s="774">
        <v>7667</v>
      </c>
      <c r="B13078" s="774" t="s">
        <v>12804</v>
      </c>
      <c r="C13078" s="774" t="s">
        <v>7760</v>
      </c>
      <c r="D13078" s="774" t="s">
        <v>7737</v>
      </c>
      <c r="E13078" s="718">
        <v>2123.77</v>
      </c>
    </row>
    <row r="13079" spans="1:5">
      <c r="A13079" s="774">
        <v>7660</v>
      </c>
      <c r="B13079" s="774" t="s">
        <v>12805</v>
      </c>
      <c r="C13079" s="774" t="s">
        <v>7760</v>
      </c>
      <c r="D13079" s="774" t="s">
        <v>7737</v>
      </c>
      <c r="E13079" s="718">
        <v>2707.31</v>
      </c>
    </row>
    <row r="13080" spans="1:5">
      <c r="A13080" s="774">
        <v>7676</v>
      </c>
      <c r="B13080" s="774" t="s">
        <v>12806</v>
      </c>
      <c r="C13080" s="774" t="s">
        <v>7760</v>
      </c>
      <c r="D13080" s="774" t="s">
        <v>7737</v>
      </c>
      <c r="E13080" s="718">
        <v>2738.25</v>
      </c>
    </row>
    <row r="13081" spans="1:5">
      <c r="A13081" s="774">
        <v>12426</v>
      </c>
      <c r="B13081" s="774" t="s">
        <v>12807</v>
      </c>
      <c r="C13081" s="774" t="s">
        <v>7728</v>
      </c>
      <c r="D13081" s="774" t="s">
        <v>7723</v>
      </c>
      <c r="E13081" s="717">
        <v>25.41</v>
      </c>
    </row>
    <row r="13082" spans="1:5">
      <c r="A13082" s="774">
        <v>12425</v>
      </c>
      <c r="B13082" s="774" t="s">
        <v>12808</v>
      </c>
      <c r="C13082" s="774" t="s">
        <v>7728</v>
      </c>
      <c r="D13082" s="774" t="s">
        <v>7723</v>
      </c>
      <c r="E13082" s="717">
        <v>34.92</v>
      </c>
    </row>
    <row r="13083" spans="1:5">
      <c r="A13083" s="774">
        <v>12427</v>
      </c>
      <c r="B13083" s="774" t="s">
        <v>12809</v>
      </c>
      <c r="C13083" s="774" t="s">
        <v>7728</v>
      </c>
      <c r="D13083" s="774" t="s">
        <v>7723</v>
      </c>
      <c r="E13083" s="717">
        <v>144.94</v>
      </c>
    </row>
    <row r="13084" spans="1:5">
      <c r="A13084" s="774">
        <v>12428</v>
      </c>
      <c r="B13084" s="774" t="s">
        <v>12810</v>
      </c>
      <c r="C13084" s="774" t="s">
        <v>7728</v>
      </c>
      <c r="D13084" s="774" t="s">
        <v>7723</v>
      </c>
      <c r="E13084" s="717">
        <v>93.03</v>
      </c>
    </row>
    <row r="13085" spans="1:5">
      <c r="A13085" s="774">
        <v>12430</v>
      </c>
      <c r="B13085" s="774" t="s">
        <v>12811</v>
      </c>
      <c r="C13085" s="774" t="s">
        <v>7728</v>
      </c>
      <c r="D13085" s="774" t="s">
        <v>7723</v>
      </c>
      <c r="E13085" s="717">
        <v>31.16</v>
      </c>
    </row>
    <row r="13086" spans="1:5">
      <c r="A13086" s="774">
        <v>12429</v>
      </c>
      <c r="B13086" s="774" t="s">
        <v>12812</v>
      </c>
      <c r="C13086" s="774" t="s">
        <v>7728</v>
      </c>
      <c r="D13086" s="774" t="s">
        <v>7723</v>
      </c>
      <c r="E13086" s="717">
        <v>234.38</v>
      </c>
    </row>
    <row r="13087" spans="1:5">
      <c r="A13087" s="774">
        <v>12431</v>
      </c>
      <c r="B13087" s="774" t="s">
        <v>12813</v>
      </c>
      <c r="C13087" s="774" t="s">
        <v>7728</v>
      </c>
      <c r="D13087" s="774" t="s">
        <v>7723</v>
      </c>
      <c r="E13087" s="717">
        <v>398.87</v>
      </c>
    </row>
    <row r="13088" spans="1:5">
      <c r="A13088" s="774">
        <v>12432</v>
      </c>
      <c r="B13088" s="774" t="s">
        <v>12814</v>
      </c>
      <c r="C13088" s="774" t="s">
        <v>7728</v>
      </c>
      <c r="D13088" s="774" t="s">
        <v>7723</v>
      </c>
      <c r="E13088" s="717">
        <v>82.03</v>
      </c>
    </row>
    <row r="13089" spans="1:5">
      <c r="A13089" s="774">
        <v>12434</v>
      </c>
      <c r="B13089" s="774" t="s">
        <v>12815</v>
      </c>
      <c r="C13089" s="774" t="s">
        <v>7728</v>
      </c>
      <c r="D13089" s="774" t="s">
        <v>7723</v>
      </c>
      <c r="E13089" s="717">
        <v>26.73</v>
      </c>
    </row>
    <row r="13090" spans="1:5">
      <c r="A13090" s="774">
        <v>12433</v>
      </c>
      <c r="B13090" s="774" t="s">
        <v>12816</v>
      </c>
      <c r="C13090" s="774" t="s">
        <v>7728</v>
      </c>
      <c r="D13090" s="774" t="s">
        <v>7723</v>
      </c>
      <c r="E13090" s="717">
        <v>52.22</v>
      </c>
    </row>
    <row r="13091" spans="1:5">
      <c r="A13091" s="774">
        <v>12435</v>
      </c>
      <c r="B13091" s="774" t="s">
        <v>12817</v>
      </c>
      <c r="C13091" s="774" t="s">
        <v>7728</v>
      </c>
      <c r="D13091" s="774" t="s">
        <v>7723</v>
      </c>
      <c r="E13091" s="717">
        <v>161.62</v>
      </c>
    </row>
    <row r="13092" spans="1:5">
      <c r="A13092" s="774">
        <v>12437</v>
      </c>
      <c r="B13092" s="774" t="s">
        <v>12818</v>
      </c>
      <c r="C13092" s="774" t="s">
        <v>7728</v>
      </c>
      <c r="D13092" s="774" t="s">
        <v>7723</v>
      </c>
      <c r="E13092" s="717">
        <v>130.53</v>
      </c>
    </row>
    <row r="13093" spans="1:5">
      <c r="A13093" s="774">
        <v>12439</v>
      </c>
      <c r="B13093" s="774" t="s">
        <v>12819</v>
      </c>
      <c r="C13093" s="774" t="s">
        <v>7728</v>
      </c>
      <c r="D13093" s="774" t="s">
        <v>7723</v>
      </c>
      <c r="E13093" s="717">
        <v>41.89</v>
      </c>
    </row>
    <row r="13094" spans="1:5">
      <c r="A13094" s="774">
        <v>12438</v>
      </c>
      <c r="B13094" s="774" t="s">
        <v>12820</v>
      </c>
      <c r="C13094" s="774" t="s">
        <v>7728</v>
      </c>
      <c r="D13094" s="774" t="s">
        <v>7723</v>
      </c>
      <c r="E13094" s="717">
        <v>236.22</v>
      </c>
    </row>
    <row r="13095" spans="1:5">
      <c r="A13095" s="774">
        <v>12436</v>
      </c>
      <c r="B13095" s="774" t="s">
        <v>12821</v>
      </c>
      <c r="C13095" s="774" t="s">
        <v>7728</v>
      </c>
      <c r="D13095" s="774" t="s">
        <v>7723</v>
      </c>
      <c r="E13095" s="717">
        <v>298.39</v>
      </c>
    </row>
    <row r="13096" spans="1:5">
      <c r="A13096" s="774">
        <v>36357</v>
      </c>
      <c r="B13096" s="774" t="s">
        <v>12822</v>
      </c>
      <c r="C13096" s="774" t="s">
        <v>7728</v>
      </c>
      <c r="D13096" s="774" t="s">
        <v>7737</v>
      </c>
      <c r="E13096" s="717">
        <v>127.91</v>
      </c>
    </row>
    <row r="13097" spans="1:5">
      <c r="A13097" s="774">
        <v>12424</v>
      </c>
      <c r="B13097" s="774" t="s">
        <v>12823</v>
      </c>
      <c r="C13097" s="774" t="s">
        <v>7728</v>
      </c>
      <c r="D13097" s="774" t="s">
        <v>7723</v>
      </c>
      <c r="E13097" s="717">
        <v>53.77</v>
      </c>
    </row>
    <row r="13098" spans="1:5">
      <c r="A13098" s="774">
        <v>12440</v>
      </c>
      <c r="B13098" s="774" t="s">
        <v>12824</v>
      </c>
      <c r="C13098" s="774" t="s">
        <v>7728</v>
      </c>
      <c r="D13098" s="774" t="s">
        <v>7723</v>
      </c>
      <c r="E13098" s="717">
        <v>51.97</v>
      </c>
    </row>
    <row r="13099" spans="1:5">
      <c r="A13099" s="774">
        <v>9884</v>
      </c>
      <c r="B13099" s="774" t="s">
        <v>12825</v>
      </c>
      <c r="C13099" s="774" t="s">
        <v>7728</v>
      </c>
      <c r="D13099" s="774" t="s">
        <v>7723</v>
      </c>
      <c r="E13099" s="717">
        <v>38.76</v>
      </c>
    </row>
    <row r="13100" spans="1:5">
      <c r="A13100" s="774">
        <v>9888</v>
      </c>
      <c r="B13100" s="774" t="s">
        <v>12826</v>
      </c>
      <c r="C13100" s="774" t="s">
        <v>7728</v>
      </c>
      <c r="D13100" s="774" t="s">
        <v>7723</v>
      </c>
      <c r="E13100" s="717">
        <v>31.14</v>
      </c>
    </row>
    <row r="13101" spans="1:5">
      <c r="A13101" s="774">
        <v>9883</v>
      </c>
      <c r="B13101" s="774" t="s">
        <v>12827</v>
      </c>
      <c r="C13101" s="774" t="s">
        <v>7728</v>
      </c>
      <c r="D13101" s="774" t="s">
        <v>7723</v>
      </c>
      <c r="E13101" s="717">
        <v>13.59</v>
      </c>
    </row>
    <row r="13102" spans="1:5">
      <c r="A13102" s="774">
        <v>9886</v>
      </c>
      <c r="B13102" s="774" t="s">
        <v>12828</v>
      </c>
      <c r="C13102" s="774" t="s">
        <v>7728</v>
      </c>
      <c r="D13102" s="774" t="s">
        <v>7723</v>
      </c>
      <c r="E13102" s="717">
        <v>18.61</v>
      </c>
    </row>
    <row r="13103" spans="1:5">
      <c r="A13103" s="774">
        <v>9889</v>
      </c>
      <c r="B13103" s="774" t="s">
        <v>12829</v>
      </c>
      <c r="C13103" s="774" t="s">
        <v>7728</v>
      </c>
      <c r="D13103" s="774" t="s">
        <v>7723</v>
      </c>
      <c r="E13103" s="717">
        <v>94.31</v>
      </c>
    </row>
    <row r="13104" spans="1:5">
      <c r="A13104" s="774">
        <v>9887</v>
      </c>
      <c r="B13104" s="774" t="s">
        <v>12830</v>
      </c>
      <c r="C13104" s="774" t="s">
        <v>7728</v>
      </c>
      <c r="D13104" s="774" t="s">
        <v>7723</v>
      </c>
      <c r="E13104" s="717">
        <v>57</v>
      </c>
    </row>
    <row r="13105" spans="1:5">
      <c r="A13105" s="774">
        <v>9885</v>
      </c>
      <c r="B13105" s="774" t="s">
        <v>12831</v>
      </c>
      <c r="C13105" s="774" t="s">
        <v>7728</v>
      </c>
      <c r="D13105" s="774" t="s">
        <v>7723</v>
      </c>
      <c r="E13105" s="717">
        <v>18</v>
      </c>
    </row>
    <row r="13106" spans="1:5">
      <c r="A13106" s="774">
        <v>9890</v>
      </c>
      <c r="B13106" s="774" t="s">
        <v>12832</v>
      </c>
      <c r="C13106" s="774" t="s">
        <v>7728</v>
      </c>
      <c r="D13106" s="774" t="s">
        <v>7723</v>
      </c>
      <c r="E13106" s="717">
        <v>146.11000000000001</v>
      </c>
    </row>
    <row r="13107" spans="1:5">
      <c r="A13107" s="774">
        <v>9891</v>
      </c>
      <c r="B13107" s="774" t="s">
        <v>12833</v>
      </c>
      <c r="C13107" s="774" t="s">
        <v>7728</v>
      </c>
      <c r="D13107" s="774" t="s">
        <v>7723</v>
      </c>
      <c r="E13107" s="717">
        <v>205.12</v>
      </c>
    </row>
    <row r="13108" spans="1:5">
      <c r="A13108" s="774">
        <v>39292</v>
      </c>
      <c r="B13108" s="774" t="s">
        <v>12834</v>
      </c>
      <c r="C13108" s="774" t="s">
        <v>7728</v>
      </c>
      <c r="D13108" s="774" t="s">
        <v>7737</v>
      </c>
      <c r="E13108" s="717">
        <v>10.34</v>
      </c>
    </row>
    <row r="13109" spans="1:5">
      <c r="A13109" s="774">
        <v>39293</v>
      </c>
      <c r="B13109" s="774" t="s">
        <v>12835</v>
      </c>
      <c r="C13109" s="774" t="s">
        <v>7728</v>
      </c>
      <c r="D13109" s="774" t="s">
        <v>7737</v>
      </c>
      <c r="E13109" s="717">
        <v>16.690000000000001</v>
      </c>
    </row>
    <row r="13110" spans="1:5">
      <c r="A13110" s="774">
        <v>39294</v>
      </c>
      <c r="B13110" s="774" t="s">
        <v>12836</v>
      </c>
      <c r="C13110" s="774" t="s">
        <v>7728</v>
      </c>
      <c r="D13110" s="774" t="s">
        <v>7737</v>
      </c>
      <c r="E13110" s="717">
        <v>16.690000000000001</v>
      </c>
    </row>
    <row r="13111" spans="1:5">
      <c r="A13111" s="774">
        <v>39295</v>
      </c>
      <c r="B13111" s="774" t="s">
        <v>12837</v>
      </c>
      <c r="C13111" s="774" t="s">
        <v>7728</v>
      </c>
      <c r="D13111" s="774" t="s">
        <v>7737</v>
      </c>
      <c r="E13111" s="717">
        <v>28.46</v>
      </c>
    </row>
    <row r="13112" spans="1:5">
      <c r="A13112" s="774">
        <v>36313</v>
      </c>
      <c r="B13112" s="774" t="s">
        <v>12838</v>
      </c>
      <c r="C13112" s="774" t="s">
        <v>7728</v>
      </c>
      <c r="D13112" s="774" t="s">
        <v>7737</v>
      </c>
      <c r="E13112" s="717">
        <v>30.32</v>
      </c>
    </row>
    <row r="13113" spans="1:5">
      <c r="A13113" s="774">
        <v>36316</v>
      </c>
      <c r="B13113" s="774" t="s">
        <v>12839</v>
      </c>
      <c r="C13113" s="774" t="s">
        <v>7728</v>
      </c>
      <c r="D13113" s="774" t="s">
        <v>7737</v>
      </c>
      <c r="E13113" s="717">
        <v>36.770000000000003</v>
      </c>
    </row>
    <row r="13114" spans="1:5">
      <c r="A13114" s="774">
        <v>64</v>
      </c>
      <c r="B13114" s="774" t="s">
        <v>12840</v>
      </c>
      <c r="C13114" s="774" t="s">
        <v>7728</v>
      </c>
      <c r="D13114" s="774" t="s">
        <v>7737</v>
      </c>
      <c r="E13114" s="717">
        <v>4.34</v>
      </c>
    </row>
    <row r="13115" spans="1:5">
      <c r="A13115" s="774">
        <v>37423</v>
      </c>
      <c r="B13115" s="774" t="s">
        <v>12841</v>
      </c>
      <c r="C13115" s="774" t="s">
        <v>7728</v>
      </c>
      <c r="D13115" s="774" t="s">
        <v>7737</v>
      </c>
      <c r="E13115" s="717">
        <v>10.72</v>
      </c>
    </row>
    <row r="13116" spans="1:5">
      <c r="A13116" s="774">
        <v>39296</v>
      </c>
      <c r="B13116" s="774" t="s">
        <v>12842</v>
      </c>
      <c r="C13116" s="774" t="s">
        <v>7728</v>
      </c>
      <c r="D13116" s="774" t="s">
        <v>7737</v>
      </c>
      <c r="E13116" s="717">
        <v>7.99</v>
      </c>
    </row>
    <row r="13117" spans="1:5">
      <c r="A13117" s="774">
        <v>39297</v>
      </c>
      <c r="B13117" s="774" t="s">
        <v>12843</v>
      </c>
      <c r="C13117" s="774" t="s">
        <v>7728</v>
      </c>
      <c r="D13117" s="774" t="s">
        <v>7737</v>
      </c>
      <c r="E13117" s="717">
        <v>11.42</v>
      </c>
    </row>
    <row r="13118" spans="1:5">
      <c r="A13118" s="774">
        <v>39298</v>
      </c>
      <c r="B13118" s="774" t="s">
        <v>12844</v>
      </c>
      <c r="C13118" s="774" t="s">
        <v>7728</v>
      </c>
      <c r="D13118" s="774" t="s">
        <v>7737</v>
      </c>
      <c r="E13118" s="717">
        <v>20.12</v>
      </c>
    </row>
    <row r="13119" spans="1:5">
      <c r="A13119" s="774">
        <v>39299</v>
      </c>
      <c r="B13119" s="774" t="s">
        <v>12845</v>
      </c>
      <c r="C13119" s="774" t="s">
        <v>7728</v>
      </c>
      <c r="D13119" s="774" t="s">
        <v>7737</v>
      </c>
      <c r="E13119" s="717">
        <v>34.24</v>
      </c>
    </row>
    <row r="13120" spans="1:5">
      <c r="A13120" s="774">
        <v>9892</v>
      </c>
      <c r="B13120" s="774" t="s">
        <v>12846</v>
      </c>
      <c r="C13120" s="774" t="s">
        <v>7728</v>
      </c>
      <c r="D13120" s="774" t="s">
        <v>7723</v>
      </c>
      <c r="E13120" s="717">
        <v>6.65</v>
      </c>
    </row>
    <row r="13121" spans="1:5">
      <c r="A13121" s="774">
        <v>9893</v>
      </c>
      <c r="B13121" s="774" t="s">
        <v>12847</v>
      </c>
      <c r="C13121" s="774" t="s">
        <v>7728</v>
      </c>
      <c r="D13121" s="774" t="s">
        <v>7723</v>
      </c>
      <c r="E13121" s="717">
        <v>90.22</v>
      </c>
    </row>
    <row r="13122" spans="1:5">
      <c r="A13122" s="774">
        <v>9901</v>
      </c>
      <c r="B13122" s="774" t="s">
        <v>12848</v>
      </c>
      <c r="C13122" s="774" t="s">
        <v>7728</v>
      </c>
      <c r="D13122" s="774" t="s">
        <v>7723</v>
      </c>
      <c r="E13122" s="717">
        <v>40.04</v>
      </c>
    </row>
    <row r="13123" spans="1:5">
      <c r="A13123" s="774">
        <v>9896</v>
      </c>
      <c r="B13123" s="774" t="s">
        <v>12849</v>
      </c>
      <c r="C13123" s="774" t="s">
        <v>7728</v>
      </c>
      <c r="D13123" s="774" t="s">
        <v>7723</v>
      </c>
      <c r="E13123" s="717">
        <v>36.08</v>
      </c>
    </row>
    <row r="13124" spans="1:5">
      <c r="A13124" s="774">
        <v>9900</v>
      </c>
      <c r="B13124" s="774" t="s">
        <v>12850</v>
      </c>
      <c r="C13124" s="774" t="s">
        <v>7728</v>
      </c>
      <c r="D13124" s="774" t="s">
        <v>7723</v>
      </c>
      <c r="E13124" s="717">
        <v>21.89</v>
      </c>
    </row>
    <row r="13125" spans="1:5">
      <c r="A13125" s="774">
        <v>9898</v>
      </c>
      <c r="B13125" s="774" t="s">
        <v>12851</v>
      </c>
      <c r="C13125" s="774" t="s">
        <v>7728</v>
      </c>
      <c r="D13125" s="774" t="s">
        <v>7723</v>
      </c>
      <c r="E13125" s="717">
        <v>185.53</v>
      </c>
    </row>
    <row r="13126" spans="1:5">
      <c r="A13126" s="774">
        <v>9899</v>
      </c>
      <c r="B13126" s="774" t="s">
        <v>12852</v>
      </c>
      <c r="C13126" s="774" t="s">
        <v>7728</v>
      </c>
      <c r="D13126" s="774" t="s">
        <v>7723</v>
      </c>
      <c r="E13126" s="717">
        <v>11.95</v>
      </c>
    </row>
    <row r="13127" spans="1:5">
      <c r="A13127" s="774">
        <v>9902</v>
      </c>
      <c r="B13127" s="774" t="s">
        <v>12853</v>
      </c>
      <c r="C13127" s="774" t="s">
        <v>7728</v>
      </c>
      <c r="D13127" s="774" t="s">
        <v>7723</v>
      </c>
      <c r="E13127" s="717">
        <v>234.94</v>
      </c>
    </row>
    <row r="13128" spans="1:5">
      <c r="A13128" s="774">
        <v>9908</v>
      </c>
      <c r="B13128" s="774" t="s">
        <v>12854</v>
      </c>
      <c r="C13128" s="774" t="s">
        <v>7728</v>
      </c>
      <c r="D13128" s="774" t="s">
        <v>7723</v>
      </c>
      <c r="E13128" s="717">
        <v>468.44</v>
      </c>
    </row>
    <row r="13129" spans="1:5">
      <c r="A13129" s="774">
        <v>9905</v>
      </c>
      <c r="B13129" s="774" t="s">
        <v>12855</v>
      </c>
      <c r="C13129" s="774" t="s">
        <v>7728</v>
      </c>
      <c r="D13129" s="774" t="s">
        <v>7723</v>
      </c>
      <c r="E13129" s="717">
        <v>7.83</v>
      </c>
    </row>
    <row r="13130" spans="1:5">
      <c r="A13130" s="774">
        <v>9906</v>
      </c>
      <c r="B13130" s="774" t="s">
        <v>12856</v>
      </c>
      <c r="C13130" s="774" t="s">
        <v>7728</v>
      </c>
      <c r="D13130" s="774" t="s">
        <v>7723</v>
      </c>
      <c r="E13130" s="717">
        <v>9.3800000000000008</v>
      </c>
    </row>
    <row r="13131" spans="1:5">
      <c r="A13131" s="774">
        <v>9895</v>
      </c>
      <c r="B13131" s="774" t="s">
        <v>12857</v>
      </c>
      <c r="C13131" s="774" t="s">
        <v>7728</v>
      </c>
      <c r="D13131" s="774" t="s">
        <v>7723</v>
      </c>
      <c r="E13131" s="717">
        <v>15.38</v>
      </c>
    </row>
    <row r="13132" spans="1:5">
      <c r="A13132" s="774">
        <v>9894</v>
      </c>
      <c r="B13132" s="774" t="s">
        <v>12858</v>
      </c>
      <c r="C13132" s="774" t="s">
        <v>7728</v>
      </c>
      <c r="D13132" s="774" t="s">
        <v>7723</v>
      </c>
      <c r="E13132" s="717">
        <v>29.98</v>
      </c>
    </row>
    <row r="13133" spans="1:5">
      <c r="A13133" s="774">
        <v>9897</v>
      </c>
      <c r="B13133" s="774" t="s">
        <v>12859</v>
      </c>
      <c r="C13133" s="774" t="s">
        <v>7728</v>
      </c>
      <c r="D13133" s="774" t="s">
        <v>7723</v>
      </c>
      <c r="E13133" s="717">
        <v>32.450000000000003</v>
      </c>
    </row>
    <row r="13134" spans="1:5">
      <c r="A13134" s="774">
        <v>9910</v>
      </c>
      <c r="B13134" s="774" t="s">
        <v>12860</v>
      </c>
      <c r="C13134" s="774" t="s">
        <v>7728</v>
      </c>
      <c r="D13134" s="774" t="s">
        <v>7723</v>
      </c>
      <c r="E13134" s="717">
        <v>81.69</v>
      </c>
    </row>
    <row r="13135" spans="1:5">
      <c r="A13135" s="774">
        <v>9909</v>
      </c>
      <c r="B13135" s="774" t="s">
        <v>12861</v>
      </c>
      <c r="C13135" s="774" t="s">
        <v>7728</v>
      </c>
      <c r="D13135" s="774" t="s">
        <v>7723</v>
      </c>
      <c r="E13135" s="717">
        <v>164.85</v>
      </c>
    </row>
    <row r="13136" spans="1:5">
      <c r="A13136" s="774">
        <v>9907</v>
      </c>
      <c r="B13136" s="774" t="s">
        <v>12862</v>
      </c>
      <c r="C13136" s="774" t="s">
        <v>7728</v>
      </c>
      <c r="D13136" s="774" t="s">
        <v>7723</v>
      </c>
      <c r="E13136" s="717">
        <v>253.47</v>
      </c>
    </row>
    <row r="13137" spans="1:5">
      <c r="A13137" s="774">
        <v>20973</v>
      </c>
      <c r="B13137" s="774" t="s">
        <v>12863</v>
      </c>
      <c r="C13137" s="774" t="s">
        <v>7728</v>
      </c>
      <c r="D13137" s="774" t="s">
        <v>7723</v>
      </c>
      <c r="E13137" s="717">
        <v>62.57</v>
      </c>
    </row>
    <row r="13138" spans="1:5">
      <c r="A13138" s="774">
        <v>20974</v>
      </c>
      <c r="B13138" s="774" t="s">
        <v>12864</v>
      </c>
      <c r="C13138" s="774" t="s">
        <v>7728</v>
      </c>
      <c r="D13138" s="774" t="s">
        <v>7723</v>
      </c>
      <c r="E13138" s="717">
        <v>89.52</v>
      </c>
    </row>
    <row r="13139" spans="1:5">
      <c r="A13139" s="774">
        <v>37989</v>
      </c>
      <c r="B13139" s="774" t="s">
        <v>12865</v>
      </c>
      <c r="C13139" s="774" t="s">
        <v>7728</v>
      </c>
      <c r="D13139" s="774" t="s">
        <v>7723</v>
      </c>
      <c r="E13139" s="717">
        <v>11.25</v>
      </c>
    </row>
    <row r="13140" spans="1:5">
      <c r="A13140" s="774">
        <v>37990</v>
      </c>
      <c r="B13140" s="774" t="s">
        <v>12866</v>
      </c>
      <c r="C13140" s="774" t="s">
        <v>7728</v>
      </c>
      <c r="D13140" s="774" t="s">
        <v>7723</v>
      </c>
      <c r="E13140" s="717">
        <v>13.07</v>
      </c>
    </row>
    <row r="13141" spans="1:5">
      <c r="A13141" s="774">
        <v>37991</v>
      </c>
      <c r="B13141" s="774" t="s">
        <v>12867</v>
      </c>
      <c r="C13141" s="774" t="s">
        <v>7728</v>
      </c>
      <c r="D13141" s="774" t="s">
        <v>7723</v>
      </c>
      <c r="E13141" s="717">
        <v>20.68</v>
      </c>
    </row>
    <row r="13142" spans="1:5">
      <c r="A13142" s="774">
        <v>37992</v>
      </c>
      <c r="B13142" s="774" t="s">
        <v>12868</v>
      </c>
      <c r="C13142" s="774" t="s">
        <v>7728</v>
      </c>
      <c r="D13142" s="774" t="s">
        <v>7723</v>
      </c>
      <c r="E13142" s="717">
        <v>31.59</v>
      </c>
    </row>
    <row r="13143" spans="1:5">
      <c r="A13143" s="774">
        <v>37993</v>
      </c>
      <c r="B13143" s="774" t="s">
        <v>12869</v>
      </c>
      <c r="C13143" s="774" t="s">
        <v>7728</v>
      </c>
      <c r="D13143" s="774" t="s">
        <v>7723</v>
      </c>
      <c r="E13143" s="717">
        <v>46.89</v>
      </c>
    </row>
    <row r="13144" spans="1:5">
      <c r="A13144" s="774">
        <v>37994</v>
      </c>
      <c r="B13144" s="774" t="s">
        <v>12870</v>
      </c>
      <c r="C13144" s="774" t="s">
        <v>7728</v>
      </c>
      <c r="D13144" s="774" t="s">
        <v>7723</v>
      </c>
      <c r="E13144" s="717">
        <v>112.67</v>
      </c>
    </row>
    <row r="13145" spans="1:5">
      <c r="A13145" s="774">
        <v>37995</v>
      </c>
      <c r="B13145" s="774" t="s">
        <v>12871</v>
      </c>
      <c r="C13145" s="774" t="s">
        <v>7728</v>
      </c>
      <c r="D13145" s="774" t="s">
        <v>7723</v>
      </c>
      <c r="E13145" s="717">
        <v>163.52000000000001</v>
      </c>
    </row>
    <row r="13146" spans="1:5">
      <c r="A13146" s="774">
        <v>37996</v>
      </c>
      <c r="B13146" s="774" t="s">
        <v>12872</v>
      </c>
      <c r="C13146" s="774" t="s">
        <v>7728</v>
      </c>
      <c r="D13146" s="774" t="s">
        <v>7723</v>
      </c>
      <c r="E13146" s="717">
        <v>241.11</v>
      </c>
    </row>
    <row r="13147" spans="1:5">
      <c r="A13147" s="774">
        <v>13883</v>
      </c>
      <c r="B13147" s="774" t="s">
        <v>12873</v>
      </c>
      <c r="C13147" s="774" t="s">
        <v>7728</v>
      </c>
      <c r="D13147" s="774" t="s">
        <v>7737</v>
      </c>
      <c r="E13147" s="718">
        <v>86190.85</v>
      </c>
    </row>
    <row r="13148" spans="1:5">
      <c r="A13148" s="774">
        <v>38604</v>
      </c>
      <c r="B13148" s="774" t="s">
        <v>12874</v>
      </c>
      <c r="C13148" s="774" t="s">
        <v>7728</v>
      </c>
      <c r="D13148" s="774" t="s">
        <v>7737</v>
      </c>
      <c r="E13148" s="718">
        <v>107349.56</v>
      </c>
    </row>
    <row r="13149" spans="1:5">
      <c r="A13149" s="774">
        <v>10601</v>
      </c>
      <c r="B13149" s="774" t="s">
        <v>12875</v>
      </c>
      <c r="C13149" s="774" t="s">
        <v>7728</v>
      </c>
      <c r="D13149" s="774" t="s">
        <v>7737</v>
      </c>
      <c r="E13149" s="718">
        <v>2088163.04</v>
      </c>
    </row>
    <row r="13150" spans="1:5">
      <c r="A13150" s="774">
        <v>26034</v>
      </c>
      <c r="B13150" s="774" t="s">
        <v>12876</v>
      </c>
      <c r="C13150" s="774" t="s">
        <v>7728</v>
      </c>
      <c r="D13150" s="774" t="s">
        <v>7737</v>
      </c>
      <c r="E13150" s="718">
        <v>5498059.5899999999</v>
      </c>
    </row>
    <row r="13151" spans="1:5">
      <c r="A13151" s="774">
        <v>13894</v>
      </c>
      <c r="B13151" s="774" t="s">
        <v>12877</v>
      </c>
      <c r="C13151" s="774" t="s">
        <v>7728</v>
      </c>
      <c r="D13151" s="774" t="s">
        <v>7737</v>
      </c>
      <c r="E13151" s="718">
        <v>392649.25</v>
      </c>
    </row>
    <row r="13152" spans="1:5">
      <c r="A13152" s="774">
        <v>13895</v>
      </c>
      <c r="B13152" s="774" t="s">
        <v>12878</v>
      </c>
      <c r="C13152" s="774" t="s">
        <v>7728</v>
      </c>
      <c r="D13152" s="774" t="s">
        <v>7737</v>
      </c>
      <c r="E13152" s="718">
        <v>527982.35</v>
      </c>
    </row>
    <row r="13153" spans="1:5">
      <c r="A13153" s="774">
        <v>13892</v>
      </c>
      <c r="B13153" s="774" t="s">
        <v>12879</v>
      </c>
      <c r="C13153" s="774" t="s">
        <v>7728</v>
      </c>
      <c r="D13153" s="774" t="s">
        <v>7737</v>
      </c>
      <c r="E13153" s="718">
        <v>647029.46</v>
      </c>
    </row>
    <row r="13154" spans="1:5">
      <c r="A13154" s="774">
        <v>9914</v>
      </c>
      <c r="B13154" s="774" t="s">
        <v>12880</v>
      </c>
      <c r="C13154" s="774" t="s">
        <v>7728</v>
      </c>
      <c r="D13154" s="774" t="s">
        <v>7737</v>
      </c>
      <c r="E13154" s="718">
        <v>700000</v>
      </c>
    </row>
    <row r="13155" spans="1:5">
      <c r="A13155" s="774">
        <v>36485</v>
      </c>
      <c r="B13155" s="774" t="s">
        <v>12881</v>
      </c>
      <c r="C13155" s="774" t="s">
        <v>7728</v>
      </c>
      <c r="D13155" s="774" t="s">
        <v>7737</v>
      </c>
      <c r="E13155" s="718">
        <v>424438.89</v>
      </c>
    </row>
    <row r="13156" spans="1:5">
      <c r="A13156" s="774">
        <v>9912</v>
      </c>
      <c r="B13156" s="774" t="s">
        <v>12882</v>
      </c>
      <c r="C13156" s="774" t="s">
        <v>7728</v>
      </c>
      <c r="D13156" s="774" t="s">
        <v>7737</v>
      </c>
      <c r="E13156" s="718">
        <v>1700000</v>
      </c>
    </row>
    <row r="13157" spans="1:5">
      <c r="A13157" s="774">
        <v>9921</v>
      </c>
      <c r="B13157" s="774" t="s">
        <v>12883</v>
      </c>
      <c r="C13157" s="774" t="s">
        <v>7728</v>
      </c>
      <c r="D13157" s="774" t="s">
        <v>7737</v>
      </c>
      <c r="E13157" s="718">
        <v>876940.41</v>
      </c>
    </row>
    <row r="13158" spans="1:5">
      <c r="A13158" s="774">
        <v>21112</v>
      </c>
      <c r="B13158" s="774" t="s">
        <v>12884</v>
      </c>
      <c r="C13158" s="774" t="s">
        <v>7728</v>
      </c>
      <c r="D13158" s="774" t="s">
        <v>7723</v>
      </c>
      <c r="E13158" s="717">
        <v>174.7</v>
      </c>
    </row>
    <row r="13159" spans="1:5">
      <c r="A13159" s="774">
        <v>10228</v>
      </c>
      <c r="B13159" s="774" t="s">
        <v>12885</v>
      </c>
      <c r="C13159" s="774" t="s">
        <v>7728</v>
      </c>
      <c r="D13159" s="774" t="s">
        <v>7726</v>
      </c>
      <c r="E13159" s="717">
        <v>202.95</v>
      </c>
    </row>
    <row r="13160" spans="1:5">
      <c r="A13160" s="774">
        <v>11781</v>
      </c>
      <c r="B13160" s="774" t="s">
        <v>12886</v>
      </c>
      <c r="C13160" s="774" t="s">
        <v>7728</v>
      </c>
      <c r="D13160" s="774" t="s">
        <v>7723</v>
      </c>
      <c r="E13160" s="717">
        <v>164.41</v>
      </c>
    </row>
    <row r="13161" spans="1:5">
      <c r="A13161" s="774">
        <v>11746</v>
      </c>
      <c r="B13161" s="774" t="s">
        <v>12887</v>
      </c>
      <c r="C13161" s="774" t="s">
        <v>7728</v>
      </c>
      <c r="D13161" s="774" t="s">
        <v>7723</v>
      </c>
      <c r="E13161" s="717">
        <v>67.08</v>
      </c>
    </row>
    <row r="13162" spans="1:5">
      <c r="A13162" s="774">
        <v>11751</v>
      </c>
      <c r="B13162" s="774" t="s">
        <v>12888</v>
      </c>
      <c r="C13162" s="774" t="s">
        <v>7728</v>
      </c>
      <c r="D13162" s="774" t="s">
        <v>7723</v>
      </c>
      <c r="E13162" s="717">
        <v>120.48</v>
      </c>
    </row>
    <row r="13163" spans="1:5">
      <c r="A13163" s="774">
        <v>11750</v>
      </c>
      <c r="B13163" s="774" t="s">
        <v>12889</v>
      </c>
      <c r="C13163" s="774" t="s">
        <v>7728</v>
      </c>
      <c r="D13163" s="774" t="s">
        <v>7723</v>
      </c>
      <c r="E13163" s="717">
        <v>99.98</v>
      </c>
    </row>
    <row r="13164" spans="1:5">
      <c r="A13164" s="774">
        <v>11748</v>
      </c>
      <c r="B13164" s="774" t="s">
        <v>12890</v>
      </c>
      <c r="C13164" s="774" t="s">
        <v>7728</v>
      </c>
      <c r="D13164" s="774" t="s">
        <v>7723</v>
      </c>
      <c r="E13164" s="717">
        <v>43.05</v>
      </c>
    </row>
    <row r="13165" spans="1:5">
      <c r="A13165" s="774">
        <v>11747</v>
      </c>
      <c r="B13165" s="774" t="s">
        <v>12891</v>
      </c>
      <c r="C13165" s="774" t="s">
        <v>7728</v>
      </c>
      <c r="D13165" s="774" t="s">
        <v>7723</v>
      </c>
      <c r="E13165" s="717">
        <v>185.79</v>
      </c>
    </row>
    <row r="13166" spans="1:5">
      <c r="A13166" s="774">
        <v>11749</v>
      </c>
      <c r="B13166" s="774" t="s">
        <v>12892</v>
      </c>
      <c r="C13166" s="774" t="s">
        <v>7728</v>
      </c>
      <c r="D13166" s="774" t="s">
        <v>7723</v>
      </c>
      <c r="E13166" s="717">
        <v>49.69</v>
      </c>
    </row>
    <row r="13167" spans="1:5">
      <c r="A13167" s="774">
        <v>10236</v>
      </c>
      <c r="B13167" s="774" t="s">
        <v>12893</v>
      </c>
      <c r="C13167" s="774" t="s">
        <v>7728</v>
      </c>
      <c r="D13167" s="774" t="s">
        <v>7737</v>
      </c>
      <c r="E13167" s="717">
        <v>66.489999999999995</v>
      </c>
    </row>
    <row r="13168" spans="1:5">
      <c r="A13168" s="774">
        <v>10233</v>
      </c>
      <c r="B13168" s="774" t="s">
        <v>12894</v>
      </c>
      <c r="C13168" s="774" t="s">
        <v>7728</v>
      </c>
      <c r="D13168" s="774" t="s">
        <v>7737</v>
      </c>
      <c r="E13168" s="717">
        <v>62.31</v>
      </c>
    </row>
    <row r="13169" spans="1:5">
      <c r="A13169" s="774">
        <v>10234</v>
      </c>
      <c r="B13169" s="774" t="s">
        <v>12895</v>
      </c>
      <c r="C13169" s="774" t="s">
        <v>7728</v>
      </c>
      <c r="D13169" s="774" t="s">
        <v>7737</v>
      </c>
      <c r="E13169" s="717">
        <v>39.25</v>
      </c>
    </row>
    <row r="13170" spans="1:5">
      <c r="A13170" s="774">
        <v>10231</v>
      </c>
      <c r="B13170" s="774" t="s">
        <v>12896</v>
      </c>
      <c r="C13170" s="774" t="s">
        <v>7728</v>
      </c>
      <c r="D13170" s="774" t="s">
        <v>7737</v>
      </c>
      <c r="E13170" s="717">
        <v>180</v>
      </c>
    </row>
    <row r="13171" spans="1:5">
      <c r="A13171" s="774">
        <v>10232</v>
      </c>
      <c r="B13171" s="774" t="s">
        <v>12897</v>
      </c>
      <c r="C13171" s="774" t="s">
        <v>7728</v>
      </c>
      <c r="D13171" s="774" t="s">
        <v>7737</v>
      </c>
      <c r="E13171" s="717">
        <v>100.72</v>
      </c>
    </row>
    <row r="13172" spans="1:5">
      <c r="A13172" s="774">
        <v>10229</v>
      </c>
      <c r="B13172" s="774" t="s">
        <v>12898</v>
      </c>
      <c r="C13172" s="774" t="s">
        <v>7728</v>
      </c>
      <c r="D13172" s="774" t="s">
        <v>7737</v>
      </c>
      <c r="E13172" s="717">
        <v>35.5</v>
      </c>
    </row>
    <row r="13173" spans="1:5">
      <c r="A13173" s="774">
        <v>10235</v>
      </c>
      <c r="B13173" s="774" t="s">
        <v>12899</v>
      </c>
      <c r="C13173" s="774" t="s">
        <v>7728</v>
      </c>
      <c r="D13173" s="774" t="s">
        <v>7737</v>
      </c>
      <c r="E13173" s="717">
        <v>246.76</v>
      </c>
    </row>
    <row r="13174" spans="1:5">
      <c r="A13174" s="774">
        <v>10230</v>
      </c>
      <c r="B13174" s="774" t="s">
        <v>12900</v>
      </c>
      <c r="C13174" s="774" t="s">
        <v>7728</v>
      </c>
      <c r="D13174" s="774" t="s">
        <v>7737</v>
      </c>
      <c r="E13174" s="717">
        <v>434.28</v>
      </c>
    </row>
    <row r="13175" spans="1:5">
      <c r="A13175" s="774">
        <v>10409</v>
      </c>
      <c r="B13175" s="774" t="s">
        <v>12901</v>
      </c>
      <c r="C13175" s="774" t="s">
        <v>7728</v>
      </c>
      <c r="D13175" s="774" t="s">
        <v>7737</v>
      </c>
      <c r="E13175" s="717">
        <v>129.02000000000001</v>
      </c>
    </row>
    <row r="13176" spans="1:5">
      <c r="A13176" s="774">
        <v>10411</v>
      </c>
      <c r="B13176" s="774" t="s">
        <v>12902</v>
      </c>
      <c r="C13176" s="774" t="s">
        <v>7728</v>
      </c>
      <c r="D13176" s="774" t="s">
        <v>7737</v>
      </c>
      <c r="E13176" s="717">
        <v>115.45</v>
      </c>
    </row>
    <row r="13177" spans="1:5">
      <c r="A13177" s="774">
        <v>10404</v>
      </c>
      <c r="B13177" s="774" t="s">
        <v>12903</v>
      </c>
      <c r="C13177" s="774" t="s">
        <v>7728</v>
      </c>
      <c r="D13177" s="774" t="s">
        <v>7737</v>
      </c>
      <c r="E13177" s="717">
        <v>46.82</v>
      </c>
    </row>
    <row r="13178" spans="1:5">
      <c r="A13178" s="774">
        <v>10410</v>
      </c>
      <c r="B13178" s="774" t="s">
        <v>12904</v>
      </c>
      <c r="C13178" s="774" t="s">
        <v>7728</v>
      </c>
      <c r="D13178" s="774" t="s">
        <v>7737</v>
      </c>
      <c r="E13178" s="717">
        <v>77.12</v>
      </c>
    </row>
    <row r="13179" spans="1:5">
      <c r="A13179" s="774">
        <v>10405</v>
      </c>
      <c r="B13179" s="774" t="s">
        <v>12905</v>
      </c>
      <c r="C13179" s="774" t="s">
        <v>7728</v>
      </c>
      <c r="D13179" s="774" t="s">
        <v>7737</v>
      </c>
      <c r="E13179" s="717">
        <v>258.49</v>
      </c>
    </row>
    <row r="13180" spans="1:5">
      <c r="A13180" s="774">
        <v>10408</v>
      </c>
      <c r="B13180" s="774" t="s">
        <v>12906</v>
      </c>
      <c r="C13180" s="774" t="s">
        <v>7728</v>
      </c>
      <c r="D13180" s="774" t="s">
        <v>7737</v>
      </c>
      <c r="E13180" s="717">
        <v>180.76</v>
      </c>
    </row>
    <row r="13181" spans="1:5">
      <c r="A13181" s="774">
        <v>10412</v>
      </c>
      <c r="B13181" s="774" t="s">
        <v>12907</v>
      </c>
      <c r="C13181" s="774" t="s">
        <v>7728</v>
      </c>
      <c r="D13181" s="774" t="s">
        <v>7737</v>
      </c>
      <c r="E13181" s="717">
        <v>56.74</v>
      </c>
    </row>
    <row r="13182" spans="1:5">
      <c r="A13182" s="774">
        <v>10406</v>
      </c>
      <c r="B13182" s="774" t="s">
        <v>12908</v>
      </c>
      <c r="C13182" s="774" t="s">
        <v>7728</v>
      </c>
      <c r="D13182" s="774" t="s">
        <v>7737</v>
      </c>
      <c r="E13182" s="717">
        <v>357.03</v>
      </c>
    </row>
    <row r="13183" spans="1:5">
      <c r="A13183" s="774">
        <v>10407</v>
      </c>
      <c r="B13183" s="774" t="s">
        <v>12909</v>
      </c>
      <c r="C13183" s="774" t="s">
        <v>7728</v>
      </c>
      <c r="D13183" s="774" t="s">
        <v>7737</v>
      </c>
      <c r="E13183" s="717">
        <v>553.76</v>
      </c>
    </row>
    <row r="13184" spans="1:5">
      <c r="A13184" s="774">
        <v>10416</v>
      </c>
      <c r="B13184" s="774" t="s">
        <v>12910</v>
      </c>
      <c r="C13184" s="774" t="s">
        <v>7728</v>
      </c>
      <c r="D13184" s="774" t="s">
        <v>7737</v>
      </c>
      <c r="E13184" s="717">
        <v>68.680000000000007</v>
      </c>
    </row>
    <row r="13185" spans="1:5">
      <c r="A13185" s="774">
        <v>10419</v>
      </c>
      <c r="B13185" s="774" t="s">
        <v>12911</v>
      </c>
      <c r="C13185" s="774" t="s">
        <v>7728</v>
      </c>
      <c r="D13185" s="774" t="s">
        <v>7737</v>
      </c>
      <c r="E13185" s="717">
        <v>59.62</v>
      </c>
    </row>
    <row r="13186" spans="1:5">
      <c r="A13186" s="774">
        <v>21092</v>
      </c>
      <c r="B13186" s="774" t="s">
        <v>12912</v>
      </c>
      <c r="C13186" s="774" t="s">
        <v>7728</v>
      </c>
      <c r="D13186" s="774" t="s">
        <v>7737</v>
      </c>
      <c r="E13186" s="717">
        <v>34.08</v>
      </c>
    </row>
    <row r="13187" spans="1:5">
      <c r="A13187" s="774">
        <v>10418</v>
      </c>
      <c r="B13187" s="774" t="s">
        <v>12913</v>
      </c>
      <c r="C13187" s="774" t="s">
        <v>7728</v>
      </c>
      <c r="D13187" s="774" t="s">
        <v>7737</v>
      </c>
      <c r="E13187" s="717">
        <v>39.74</v>
      </c>
    </row>
    <row r="13188" spans="1:5">
      <c r="A13188" s="774">
        <v>12657</v>
      </c>
      <c r="B13188" s="774" t="s">
        <v>12914</v>
      </c>
      <c r="C13188" s="774" t="s">
        <v>7728</v>
      </c>
      <c r="D13188" s="774" t="s">
        <v>7737</v>
      </c>
      <c r="E13188" s="717">
        <v>160.37</v>
      </c>
    </row>
    <row r="13189" spans="1:5">
      <c r="A13189" s="774">
        <v>10417</v>
      </c>
      <c r="B13189" s="774" t="s">
        <v>12915</v>
      </c>
      <c r="C13189" s="774" t="s">
        <v>7728</v>
      </c>
      <c r="D13189" s="774" t="s">
        <v>7737</v>
      </c>
      <c r="E13189" s="717">
        <v>100.08</v>
      </c>
    </row>
    <row r="13190" spans="1:5">
      <c r="A13190" s="774">
        <v>10413</v>
      </c>
      <c r="B13190" s="774" t="s">
        <v>12916</v>
      </c>
      <c r="C13190" s="774" t="s">
        <v>7728</v>
      </c>
      <c r="D13190" s="774" t="s">
        <v>7737</v>
      </c>
      <c r="E13190" s="717">
        <v>36.369999999999997</v>
      </c>
    </row>
    <row r="13191" spans="1:5">
      <c r="A13191" s="774">
        <v>10414</v>
      </c>
      <c r="B13191" s="774" t="s">
        <v>12917</v>
      </c>
      <c r="C13191" s="774" t="s">
        <v>7728</v>
      </c>
      <c r="D13191" s="774" t="s">
        <v>7737</v>
      </c>
      <c r="E13191" s="717">
        <v>219</v>
      </c>
    </row>
    <row r="13192" spans="1:5">
      <c r="A13192" s="774">
        <v>10415</v>
      </c>
      <c r="B13192" s="774" t="s">
        <v>12918</v>
      </c>
      <c r="C13192" s="774" t="s">
        <v>7728</v>
      </c>
      <c r="D13192" s="774" t="s">
        <v>7737</v>
      </c>
      <c r="E13192" s="717">
        <v>380.08</v>
      </c>
    </row>
    <row r="13193" spans="1:5">
      <c r="A13193" s="774">
        <v>38643</v>
      </c>
      <c r="B13193" s="774" t="s">
        <v>12919</v>
      </c>
      <c r="C13193" s="774" t="s">
        <v>7728</v>
      </c>
      <c r="D13193" s="774" t="s">
        <v>7723</v>
      </c>
      <c r="E13193" s="717">
        <v>37.01</v>
      </c>
    </row>
    <row r="13194" spans="1:5">
      <c r="A13194" s="774">
        <v>6157</v>
      </c>
      <c r="B13194" s="774" t="s">
        <v>12920</v>
      </c>
      <c r="C13194" s="774" t="s">
        <v>7728</v>
      </c>
      <c r="D13194" s="774" t="s">
        <v>7723</v>
      </c>
      <c r="E13194" s="717">
        <v>50.56</v>
      </c>
    </row>
    <row r="13195" spans="1:5">
      <c r="A13195" s="774">
        <v>37588</v>
      </c>
      <c r="B13195" s="774" t="s">
        <v>12921</v>
      </c>
      <c r="C13195" s="774" t="s">
        <v>7728</v>
      </c>
      <c r="D13195" s="774" t="s">
        <v>7723</v>
      </c>
      <c r="E13195" s="717">
        <v>22.55</v>
      </c>
    </row>
    <row r="13196" spans="1:5">
      <c r="A13196" s="774">
        <v>6152</v>
      </c>
      <c r="B13196" s="774" t="s">
        <v>12922</v>
      </c>
      <c r="C13196" s="774" t="s">
        <v>7728</v>
      </c>
      <c r="D13196" s="774" t="s">
        <v>7723</v>
      </c>
      <c r="E13196" s="717">
        <v>3.03</v>
      </c>
    </row>
    <row r="13197" spans="1:5">
      <c r="A13197" s="774">
        <v>6158</v>
      </c>
      <c r="B13197" s="774" t="s">
        <v>12923</v>
      </c>
      <c r="C13197" s="774" t="s">
        <v>7728</v>
      </c>
      <c r="D13197" s="774" t="s">
        <v>7723</v>
      </c>
      <c r="E13197" s="717">
        <v>3.66</v>
      </c>
    </row>
    <row r="13198" spans="1:5">
      <c r="A13198" s="774">
        <v>6153</v>
      </c>
      <c r="B13198" s="774" t="s">
        <v>12924</v>
      </c>
      <c r="C13198" s="774" t="s">
        <v>7728</v>
      </c>
      <c r="D13198" s="774" t="s">
        <v>7723</v>
      </c>
      <c r="E13198" s="717">
        <v>2.85</v>
      </c>
    </row>
    <row r="13199" spans="1:5">
      <c r="A13199" s="774">
        <v>6156</v>
      </c>
      <c r="B13199" s="774" t="s">
        <v>12925</v>
      </c>
      <c r="C13199" s="774" t="s">
        <v>7728</v>
      </c>
      <c r="D13199" s="774" t="s">
        <v>7723</v>
      </c>
      <c r="E13199" s="717">
        <v>3.61</v>
      </c>
    </row>
    <row r="13200" spans="1:5">
      <c r="A13200" s="774">
        <v>6154</v>
      </c>
      <c r="B13200" s="774" t="s">
        <v>12926</v>
      </c>
      <c r="C13200" s="774" t="s">
        <v>7728</v>
      </c>
      <c r="D13200" s="774" t="s">
        <v>7723</v>
      </c>
      <c r="E13200" s="717">
        <v>6.8</v>
      </c>
    </row>
    <row r="13201" spans="1:5">
      <c r="A13201" s="774">
        <v>6155</v>
      </c>
      <c r="B13201" s="774" t="s">
        <v>12927</v>
      </c>
      <c r="C13201" s="774" t="s">
        <v>7728</v>
      </c>
      <c r="D13201" s="774" t="s">
        <v>7723</v>
      </c>
      <c r="E13201" s="717">
        <v>14.06</v>
      </c>
    </row>
    <row r="13202" spans="1:5">
      <c r="A13202" s="774">
        <v>43595</v>
      </c>
      <c r="B13202" s="774" t="s">
        <v>12928</v>
      </c>
      <c r="C13202" s="774" t="s">
        <v>7728</v>
      </c>
      <c r="D13202" s="774" t="s">
        <v>7723</v>
      </c>
      <c r="E13202" s="717">
        <v>14.42</v>
      </c>
    </row>
    <row r="13203" spans="1:5">
      <c r="A13203" s="774">
        <v>43596</v>
      </c>
      <c r="B13203" s="774" t="s">
        <v>12929</v>
      </c>
      <c r="C13203" s="774" t="s">
        <v>7728</v>
      </c>
      <c r="D13203" s="774" t="s">
        <v>7723</v>
      </c>
      <c r="E13203" s="717">
        <v>16.670000000000002</v>
      </c>
    </row>
    <row r="13204" spans="1:5">
      <c r="A13204" s="774">
        <v>38108</v>
      </c>
      <c r="B13204" s="774" t="s">
        <v>12930</v>
      </c>
      <c r="C13204" s="774" t="s">
        <v>7728</v>
      </c>
      <c r="D13204" s="774" t="s">
        <v>7723</v>
      </c>
      <c r="E13204" s="717">
        <v>46.24</v>
      </c>
    </row>
    <row r="13205" spans="1:5">
      <c r="A13205" s="774">
        <v>38087</v>
      </c>
      <c r="B13205" s="774" t="s">
        <v>12931</v>
      </c>
      <c r="C13205" s="774" t="s">
        <v>7728</v>
      </c>
      <c r="D13205" s="774" t="s">
        <v>7723</v>
      </c>
      <c r="E13205" s="717">
        <v>59.48</v>
      </c>
    </row>
    <row r="13206" spans="1:5">
      <c r="A13206" s="774">
        <v>38109</v>
      </c>
      <c r="B13206" s="774" t="s">
        <v>12932</v>
      </c>
      <c r="C13206" s="774" t="s">
        <v>7728</v>
      </c>
      <c r="D13206" s="774" t="s">
        <v>7723</v>
      </c>
      <c r="E13206" s="717">
        <v>73.91</v>
      </c>
    </row>
    <row r="13207" spans="1:5">
      <c r="A13207" s="774">
        <v>38088</v>
      </c>
      <c r="B13207" s="774" t="s">
        <v>12933</v>
      </c>
      <c r="C13207" s="774" t="s">
        <v>7728</v>
      </c>
      <c r="D13207" s="774" t="s">
        <v>7723</v>
      </c>
      <c r="E13207" s="717">
        <v>77.72</v>
      </c>
    </row>
    <row r="13208" spans="1:5">
      <c r="A13208" s="774">
        <v>38110</v>
      </c>
      <c r="B13208" s="774" t="s">
        <v>12934</v>
      </c>
      <c r="C13208" s="774" t="s">
        <v>7728</v>
      </c>
      <c r="D13208" s="774" t="s">
        <v>7723</v>
      </c>
      <c r="E13208" s="717">
        <v>28.43</v>
      </c>
    </row>
    <row r="13209" spans="1:5">
      <c r="A13209" s="774">
        <v>38089</v>
      </c>
      <c r="B13209" s="774" t="s">
        <v>12935</v>
      </c>
      <c r="C13209" s="774" t="s">
        <v>7728</v>
      </c>
      <c r="D13209" s="774" t="s">
        <v>7723</v>
      </c>
      <c r="E13209" s="717">
        <v>49.54</v>
      </c>
    </row>
    <row r="13210" spans="1:5">
      <c r="A13210" s="774">
        <v>38111</v>
      </c>
      <c r="B13210" s="774" t="s">
        <v>12936</v>
      </c>
      <c r="C13210" s="774" t="s">
        <v>7728</v>
      </c>
      <c r="D13210" s="774" t="s">
        <v>7723</v>
      </c>
      <c r="E13210" s="717">
        <v>31.79</v>
      </c>
    </row>
    <row r="13211" spans="1:5">
      <c r="A13211" s="774">
        <v>38090</v>
      </c>
      <c r="B13211" s="774" t="s">
        <v>12937</v>
      </c>
      <c r="C13211" s="774" t="s">
        <v>7728</v>
      </c>
      <c r="D13211" s="774" t="s">
        <v>7723</v>
      </c>
      <c r="E13211" s="717">
        <v>51.21</v>
      </c>
    </row>
    <row r="13212" spans="1:5">
      <c r="A13212" s="774">
        <v>11786</v>
      </c>
      <c r="B13212" s="774" t="s">
        <v>12938</v>
      </c>
      <c r="C13212" s="774" t="s">
        <v>7728</v>
      </c>
      <c r="D13212" s="774" t="s">
        <v>7723</v>
      </c>
      <c r="E13212" s="717">
        <v>281.25</v>
      </c>
    </row>
    <row r="13213" spans="1:5">
      <c r="A13213" s="774">
        <v>13726</v>
      </c>
      <c r="B13213" s="774" t="s">
        <v>12939</v>
      </c>
      <c r="C13213" s="774" t="s">
        <v>7728</v>
      </c>
      <c r="D13213" s="774" t="s">
        <v>7737</v>
      </c>
      <c r="E13213" s="718">
        <v>40561.22</v>
      </c>
    </row>
    <row r="13214" spans="1:5">
      <c r="A13214" s="774">
        <v>38400</v>
      </c>
      <c r="B13214" s="774" t="s">
        <v>12940</v>
      </c>
      <c r="C13214" s="774" t="s">
        <v>7728</v>
      </c>
      <c r="D13214" s="774" t="s">
        <v>7723</v>
      </c>
      <c r="E13214" s="717">
        <v>15.41</v>
      </c>
    </row>
    <row r="13215" spans="1:5">
      <c r="A13215" s="774">
        <v>12627</v>
      </c>
      <c r="B13215" s="774" t="s">
        <v>12941</v>
      </c>
      <c r="C13215" s="774" t="s">
        <v>7728</v>
      </c>
      <c r="D13215" s="774" t="s">
        <v>7737</v>
      </c>
      <c r="E13215" s="717">
        <v>0.37</v>
      </c>
    </row>
    <row r="13216" spans="1:5">
      <c r="A13216" s="774">
        <v>6138</v>
      </c>
      <c r="B13216" s="774" t="s">
        <v>12942</v>
      </c>
      <c r="C13216" s="774" t="s">
        <v>7728</v>
      </c>
      <c r="D13216" s="774" t="s">
        <v>7723</v>
      </c>
      <c r="E13216" s="717">
        <v>2.54</v>
      </c>
    </row>
    <row r="13217" spans="1:5">
      <c r="A13217" s="774">
        <v>39996</v>
      </c>
      <c r="B13217" s="774" t="s">
        <v>12943</v>
      </c>
      <c r="C13217" s="774" t="s">
        <v>7760</v>
      </c>
      <c r="D13217" s="774" t="s">
        <v>7723</v>
      </c>
      <c r="E13217" s="717">
        <v>2.2200000000000002</v>
      </c>
    </row>
    <row r="13218" spans="1:5">
      <c r="A13218" s="774">
        <v>10478</v>
      </c>
      <c r="B13218" s="774" t="s">
        <v>12944</v>
      </c>
      <c r="C13218" s="774" t="s">
        <v>7722</v>
      </c>
      <c r="D13218" s="774" t="s">
        <v>7723</v>
      </c>
      <c r="E13218" s="717">
        <v>30.22</v>
      </c>
    </row>
    <row r="13219" spans="1:5">
      <c r="A13219" s="774">
        <v>10475</v>
      </c>
      <c r="B13219" s="774" t="s">
        <v>12945</v>
      </c>
      <c r="C13219" s="774" t="s">
        <v>7722</v>
      </c>
      <c r="D13219" s="774" t="s">
        <v>7723</v>
      </c>
      <c r="E13219" s="717">
        <v>26.59</v>
      </c>
    </row>
    <row r="13220" spans="1:5">
      <c r="A13220" s="774">
        <v>10481</v>
      </c>
      <c r="B13220" s="774" t="s">
        <v>12946</v>
      </c>
      <c r="C13220" s="774" t="s">
        <v>7722</v>
      </c>
      <c r="D13220" s="774" t="s">
        <v>7723</v>
      </c>
      <c r="E13220" s="717">
        <v>29</v>
      </c>
    </row>
    <row r="13221" spans="1:5">
      <c r="A13221" s="774">
        <v>4031</v>
      </c>
      <c r="B13221" s="774" t="s">
        <v>12947</v>
      </c>
      <c r="C13221" s="774" t="s">
        <v>7725</v>
      </c>
      <c r="D13221" s="774" t="s">
        <v>7723</v>
      </c>
      <c r="E13221" s="717">
        <v>20.94</v>
      </c>
    </row>
    <row r="13222" spans="1:5">
      <c r="A13222" s="774">
        <v>4030</v>
      </c>
      <c r="B13222" s="774" t="s">
        <v>12948</v>
      </c>
      <c r="C13222" s="774" t="s">
        <v>7725</v>
      </c>
      <c r="D13222" s="774" t="s">
        <v>7723</v>
      </c>
      <c r="E13222" s="717">
        <v>4.45</v>
      </c>
    </row>
    <row r="13223" spans="1:5">
      <c r="A13223" s="774">
        <v>39399</v>
      </c>
      <c r="B13223" s="774" t="s">
        <v>12949</v>
      </c>
      <c r="C13223" s="774" t="s">
        <v>7728</v>
      </c>
      <c r="D13223" s="774" t="s">
        <v>7737</v>
      </c>
      <c r="E13223" s="718">
        <v>1197.01</v>
      </c>
    </row>
    <row r="13224" spans="1:5">
      <c r="A13224" s="774">
        <v>39400</v>
      </c>
      <c r="B13224" s="774" t="s">
        <v>12950</v>
      </c>
      <c r="C13224" s="774" t="s">
        <v>7728</v>
      </c>
      <c r="D13224" s="774" t="s">
        <v>7737</v>
      </c>
      <c r="E13224" s="718">
        <v>1301.0999999999999</v>
      </c>
    </row>
    <row r="13225" spans="1:5">
      <c r="A13225" s="774">
        <v>39401</v>
      </c>
      <c r="B13225" s="774" t="s">
        <v>12951</v>
      </c>
      <c r="C13225" s="774" t="s">
        <v>7728</v>
      </c>
      <c r="D13225" s="774" t="s">
        <v>7737</v>
      </c>
      <c r="E13225" s="718">
        <v>1459.52</v>
      </c>
    </row>
    <row r="13226" spans="1:5">
      <c r="A13226" s="774">
        <v>11652</v>
      </c>
      <c r="B13226" s="774" t="s">
        <v>12952</v>
      </c>
      <c r="C13226" s="774" t="s">
        <v>7728</v>
      </c>
      <c r="D13226" s="774" t="s">
        <v>7737</v>
      </c>
      <c r="E13226" s="718">
        <v>3140</v>
      </c>
    </row>
    <row r="13227" spans="1:5">
      <c r="A13227" s="774">
        <v>13896</v>
      </c>
      <c r="B13227" s="774" t="s">
        <v>12953</v>
      </c>
      <c r="C13227" s="774" t="s">
        <v>7728</v>
      </c>
      <c r="D13227" s="774" t="s">
        <v>7737</v>
      </c>
      <c r="E13227" s="718">
        <v>2816.85</v>
      </c>
    </row>
    <row r="13228" spans="1:5">
      <c r="A13228" s="774">
        <v>13475</v>
      </c>
      <c r="B13228" s="774" t="s">
        <v>12954</v>
      </c>
      <c r="C13228" s="774" t="s">
        <v>7728</v>
      </c>
      <c r="D13228" s="774" t="s">
        <v>7737</v>
      </c>
      <c r="E13228" s="718">
        <v>3431.27</v>
      </c>
    </row>
    <row r="13229" spans="1:5">
      <c r="A13229" s="774">
        <v>25971</v>
      </c>
      <c r="B13229" s="774" t="s">
        <v>12955</v>
      </c>
      <c r="C13229" s="774" t="s">
        <v>7728</v>
      </c>
      <c r="D13229" s="774" t="s">
        <v>7737</v>
      </c>
      <c r="E13229" s="718">
        <v>3134544.27</v>
      </c>
    </row>
    <row r="13230" spans="1:5">
      <c r="A13230" s="774">
        <v>25970</v>
      </c>
      <c r="B13230" s="774" t="s">
        <v>12956</v>
      </c>
      <c r="C13230" s="774" t="s">
        <v>7728</v>
      </c>
      <c r="D13230" s="774" t="s">
        <v>7737</v>
      </c>
      <c r="E13230" s="718">
        <v>1319606.75</v>
      </c>
    </row>
    <row r="13231" spans="1:5">
      <c r="A13231" s="774">
        <v>13476</v>
      </c>
      <c r="B13231" s="774" t="s">
        <v>12957</v>
      </c>
      <c r="C13231" s="774" t="s">
        <v>7728</v>
      </c>
      <c r="D13231" s="774" t="s">
        <v>7737</v>
      </c>
      <c r="E13231" s="718">
        <v>1329169.22</v>
      </c>
    </row>
    <row r="13232" spans="1:5">
      <c r="A13232" s="774">
        <v>10488</v>
      </c>
      <c r="B13232" s="774" t="s">
        <v>12958</v>
      </c>
      <c r="C13232" s="774" t="s">
        <v>7728</v>
      </c>
      <c r="D13232" s="774" t="s">
        <v>7737</v>
      </c>
      <c r="E13232" s="718">
        <v>1610302.81</v>
      </c>
    </row>
    <row r="13233" spans="1:5">
      <c r="A13233" s="774">
        <v>13606</v>
      </c>
      <c r="B13233" s="774" t="s">
        <v>12959</v>
      </c>
      <c r="C13233" s="774" t="s">
        <v>7728</v>
      </c>
      <c r="D13233" s="774" t="s">
        <v>7737</v>
      </c>
      <c r="E13233" s="718">
        <v>1426705.26</v>
      </c>
    </row>
    <row r="13234" spans="1:5">
      <c r="A13234" s="774">
        <v>10489</v>
      </c>
      <c r="B13234" s="774" t="s">
        <v>12960</v>
      </c>
      <c r="C13234" s="774" t="s">
        <v>615</v>
      </c>
      <c r="D13234" s="774" t="s">
        <v>7723</v>
      </c>
      <c r="E13234" s="717">
        <v>13.21</v>
      </c>
    </row>
    <row r="13235" spans="1:5">
      <c r="A13235" s="774">
        <v>41073</v>
      </c>
      <c r="B13235" s="774" t="s">
        <v>12961</v>
      </c>
      <c r="C13235" s="774" t="s">
        <v>7941</v>
      </c>
      <c r="D13235" s="774" t="s">
        <v>7723</v>
      </c>
      <c r="E13235" s="718">
        <v>2354.81</v>
      </c>
    </row>
    <row r="13236" spans="1:5">
      <c r="A13236" s="774">
        <v>34391</v>
      </c>
      <c r="B13236" s="774" t="s">
        <v>12962</v>
      </c>
      <c r="C13236" s="774" t="s">
        <v>7725</v>
      </c>
      <c r="D13236" s="774" t="s">
        <v>7737</v>
      </c>
      <c r="E13236" s="717">
        <v>688.62</v>
      </c>
    </row>
    <row r="13237" spans="1:5">
      <c r="A13237" s="774">
        <v>10496</v>
      </c>
      <c r="B13237" s="774" t="s">
        <v>12963</v>
      </c>
      <c r="C13237" s="774" t="s">
        <v>7725</v>
      </c>
      <c r="D13237" s="774" t="s">
        <v>7737</v>
      </c>
      <c r="E13237" s="717">
        <v>599.44000000000005</v>
      </c>
    </row>
    <row r="13238" spans="1:5">
      <c r="A13238" s="774">
        <v>10497</v>
      </c>
      <c r="B13238" s="774" t="s">
        <v>12964</v>
      </c>
      <c r="C13238" s="774" t="s">
        <v>7725</v>
      </c>
      <c r="D13238" s="774" t="s">
        <v>7737</v>
      </c>
      <c r="E13238" s="718">
        <v>1558.55</v>
      </c>
    </row>
    <row r="13239" spans="1:5">
      <c r="A13239" s="774">
        <v>10504</v>
      </c>
      <c r="B13239" s="774" t="s">
        <v>12965</v>
      </c>
      <c r="C13239" s="774" t="s">
        <v>7725</v>
      </c>
      <c r="D13239" s="774" t="s">
        <v>7737</v>
      </c>
      <c r="E13239" s="718">
        <v>1822.31</v>
      </c>
    </row>
    <row r="13240" spans="1:5">
      <c r="A13240" s="774">
        <v>34390</v>
      </c>
      <c r="B13240" s="774" t="s">
        <v>12966</v>
      </c>
      <c r="C13240" s="774" t="s">
        <v>7725</v>
      </c>
      <c r="D13240" s="774" t="s">
        <v>7737</v>
      </c>
      <c r="E13240" s="717">
        <v>537.1</v>
      </c>
    </row>
    <row r="13241" spans="1:5">
      <c r="A13241" s="774">
        <v>34389</v>
      </c>
      <c r="B13241" s="774" t="s">
        <v>12967</v>
      </c>
      <c r="C13241" s="774" t="s">
        <v>7725</v>
      </c>
      <c r="D13241" s="774" t="s">
        <v>7737</v>
      </c>
      <c r="E13241" s="717">
        <v>167.84</v>
      </c>
    </row>
    <row r="13242" spans="1:5">
      <c r="A13242" s="774">
        <v>34388</v>
      </c>
      <c r="B13242" s="774" t="s">
        <v>12968</v>
      </c>
      <c r="C13242" s="774" t="s">
        <v>7725</v>
      </c>
      <c r="D13242" s="774" t="s">
        <v>7737</v>
      </c>
      <c r="E13242" s="717">
        <v>238.54</v>
      </c>
    </row>
    <row r="13243" spans="1:5">
      <c r="A13243" s="774">
        <v>34387</v>
      </c>
      <c r="B13243" s="774" t="s">
        <v>12969</v>
      </c>
      <c r="C13243" s="774" t="s">
        <v>7725</v>
      </c>
      <c r="D13243" s="774" t="s">
        <v>7737</v>
      </c>
      <c r="E13243" s="717">
        <v>387.24</v>
      </c>
    </row>
    <row r="13244" spans="1:5">
      <c r="A13244" s="774">
        <v>11188</v>
      </c>
      <c r="B13244" s="774" t="s">
        <v>12970</v>
      </c>
      <c r="C13244" s="774" t="s">
        <v>7725</v>
      </c>
      <c r="D13244" s="774" t="s">
        <v>7737</v>
      </c>
      <c r="E13244" s="717">
        <v>191.82</v>
      </c>
    </row>
    <row r="13245" spans="1:5">
      <c r="A13245" s="774">
        <v>11189</v>
      </c>
      <c r="B13245" s="774" t="s">
        <v>12971</v>
      </c>
      <c r="C13245" s="774" t="s">
        <v>7725</v>
      </c>
      <c r="D13245" s="774" t="s">
        <v>7737</v>
      </c>
      <c r="E13245" s="717">
        <v>287.73</v>
      </c>
    </row>
    <row r="13246" spans="1:5">
      <c r="A13246" s="774">
        <v>21107</v>
      </c>
      <c r="B13246" s="774" t="s">
        <v>12972</v>
      </c>
      <c r="C13246" s="774" t="s">
        <v>7725</v>
      </c>
      <c r="D13246" s="774" t="s">
        <v>7737</v>
      </c>
      <c r="E13246" s="717">
        <v>207.06</v>
      </c>
    </row>
    <row r="13247" spans="1:5">
      <c r="A13247" s="774">
        <v>34386</v>
      </c>
      <c r="B13247" s="774" t="s">
        <v>12973</v>
      </c>
      <c r="C13247" s="774" t="s">
        <v>7725</v>
      </c>
      <c r="D13247" s="774" t="s">
        <v>7737</v>
      </c>
      <c r="E13247" s="717">
        <v>359.66</v>
      </c>
    </row>
    <row r="13248" spans="1:5">
      <c r="A13248" s="774">
        <v>10490</v>
      </c>
      <c r="B13248" s="774" t="s">
        <v>12974</v>
      </c>
      <c r="C13248" s="774" t="s">
        <v>7725</v>
      </c>
      <c r="D13248" s="774" t="s">
        <v>7737</v>
      </c>
      <c r="E13248" s="717">
        <v>107.9</v>
      </c>
    </row>
    <row r="13249" spans="1:5">
      <c r="A13249" s="774">
        <v>10492</v>
      </c>
      <c r="B13249" s="774" t="s">
        <v>12975</v>
      </c>
      <c r="C13249" s="774" t="s">
        <v>7725</v>
      </c>
      <c r="D13249" s="774" t="s">
        <v>7737</v>
      </c>
      <c r="E13249" s="717">
        <v>143.86000000000001</v>
      </c>
    </row>
    <row r="13250" spans="1:5">
      <c r="A13250" s="774">
        <v>10493</v>
      </c>
      <c r="B13250" s="774" t="s">
        <v>12976</v>
      </c>
      <c r="C13250" s="774" t="s">
        <v>7725</v>
      </c>
      <c r="D13250" s="774" t="s">
        <v>7737</v>
      </c>
      <c r="E13250" s="717">
        <v>167.84</v>
      </c>
    </row>
    <row r="13251" spans="1:5">
      <c r="A13251" s="774">
        <v>10491</v>
      </c>
      <c r="B13251" s="774" t="s">
        <v>12977</v>
      </c>
      <c r="C13251" s="774" t="s">
        <v>7725</v>
      </c>
      <c r="D13251" s="774" t="s">
        <v>7737</v>
      </c>
      <c r="E13251" s="717">
        <v>203.81</v>
      </c>
    </row>
    <row r="13252" spans="1:5">
      <c r="A13252" s="774">
        <v>34385</v>
      </c>
      <c r="B13252" s="774" t="s">
        <v>12978</v>
      </c>
      <c r="C13252" s="774" t="s">
        <v>7725</v>
      </c>
      <c r="D13252" s="774" t="s">
        <v>7737</v>
      </c>
      <c r="E13252" s="717">
        <v>297.32</v>
      </c>
    </row>
    <row r="13253" spans="1:5">
      <c r="A13253" s="774">
        <v>10499</v>
      </c>
      <c r="B13253" s="774" t="s">
        <v>12979</v>
      </c>
      <c r="C13253" s="774" t="s">
        <v>7725</v>
      </c>
      <c r="D13253" s="774" t="s">
        <v>7737</v>
      </c>
      <c r="E13253" s="717">
        <v>119.88</v>
      </c>
    </row>
    <row r="13254" spans="1:5">
      <c r="A13254" s="774">
        <v>34384</v>
      </c>
      <c r="B13254" s="774" t="s">
        <v>12980</v>
      </c>
      <c r="C13254" s="774" t="s">
        <v>7725</v>
      </c>
      <c r="D13254" s="774" t="s">
        <v>7737</v>
      </c>
      <c r="E13254" s="717">
        <v>359.66</v>
      </c>
    </row>
    <row r="13255" spans="1:5">
      <c r="A13255" s="774">
        <v>11185</v>
      </c>
      <c r="B13255" s="774" t="s">
        <v>12981</v>
      </c>
      <c r="C13255" s="774" t="s">
        <v>7725</v>
      </c>
      <c r="D13255" s="774" t="s">
        <v>7737</v>
      </c>
      <c r="E13255" s="717">
        <v>371.65</v>
      </c>
    </row>
    <row r="13256" spans="1:5">
      <c r="A13256" s="774">
        <v>10507</v>
      </c>
      <c r="B13256" s="774" t="s">
        <v>12982</v>
      </c>
      <c r="C13256" s="774" t="s">
        <v>7725</v>
      </c>
      <c r="D13256" s="774" t="s">
        <v>7723</v>
      </c>
      <c r="E13256" s="717">
        <v>164.58</v>
      </c>
    </row>
    <row r="13257" spans="1:5">
      <c r="A13257" s="774">
        <v>10505</v>
      </c>
      <c r="B13257" s="774" t="s">
        <v>12983</v>
      </c>
      <c r="C13257" s="774" t="s">
        <v>7725</v>
      </c>
      <c r="D13257" s="774" t="s">
        <v>7723</v>
      </c>
      <c r="E13257" s="717">
        <v>97.11</v>
      </c>
    </row>
    <row r="13258" spans="1:5">
      <c r="A13258" s="774">
        <v>10506</v>
      </c>
      <c r="B13258" s="774" t="s">
        <v>12984</v>
      </c>
      <c r="C13258" s="774" t="s">
        <v>7725</v>
      </c>
      <c r="D13258" s="774" t="s">
        <v>7723</v>
      </c>
      <c r="E13258" s="717">
        <v>126.78</v>
      </c>
    </row>
    <row r="13259" spans="1:5">
      <c r="A13259" s="774">
        <v>5031</v>
      </c>
      <c r="B13259" s="774" t="s">
        <v>12985</v>
      </c>
      <c r="C13259" s="774" t="s">
        <v>7725</v>
      </c>
      <c r="D13259" s="774" t="s">
        <v>7726</v>
      </c>
      <c r="E13259" s="717">
        <v>178.02</v>
      </c>
    </row>
    <row r="13260" spans="1:5">
      <c r="A13260" s="774">
        <v>10502</v>
      </c>
      <c r="B13260" s="774" t="s">
        <v>12986</v>
      </c>
      <c r="C13260" s="774" t="s">
        <v>7725</v>
      </c>
      <c r="D13260" s="774" t="s">
        <v>7723</v>
      </c>
      <c r="E13260" s="717">
        <v>207.43</v>
      </c>
    </row>
    <row r="13261" spans="1:5">
      <c r="A13261" s="774">
        <v>10501</v>
      </c>
      <c r="B13261" s="774" t="s">
        <v>12987</v>
      </c>
      <c r="C13261" s="774" t="s">
        <v>7725</v>
      </c>
      <c r="D13261" s="774" t="s">
        <v>7723</v>
      </c>
      <c r="E13261" s="717">
        <v>117.19</v>
      </c>
    </row>
    <row r="13262" spans="1:5">
      <c r="A13262" s="774">
        <v>10503</v>
      </c>
      <c r="B13262" s="774" t="s">
        <v>12988</v>
      </c>
      <c r="C13262" s="774" t="s">
        <v>7725</v>
      </c>
      <c r="D13262" s="774" t="s">
        <v>7723</v>
      </c>
      <c r="E13262" s="717">
        <v>158.33000000000001</v>
      </c>
    </row>
    <row r="13263" spans="1:5">
      <c r="A13263" s="774">
        <v>4500</v>
      </c>
      <c r="B13263" s="774" t="s">
        <v>12989</v>
      </c>
      <c r="C13263" s="774" t="s">
        <v>7760</v>
      </c>
      <c r="D13263" s="774" t="s">
        <v>7723</v>
      </c>
      <c r="E13263" s="717">
        <v>10.39</v>
      </c>
    </row>
    <row r="13264" spans="1:5">
      <c r="A13264" s="774">
        <v>4448</v>
      </c>
      <c r="B13264" s="774" t="s">
        <v>12990</v>
      </c>
      <c r="C13264" s="774" t="s">
        <v>7760</v>
      </c>
      <c r="D13264" s="774" t="s">
        <v>7723</v>
      </c>
      <c r="E13264" s="717">
        <v>14.27</v>
      </c>
    </row>
    <row r="13265" spans="1:5">
      <c r="A13265" s="774">
        <v>20213</v>
      </c>
      <c r="B13265" s="774" t="s">
        <v>12991</v>
      </c>
      <c r="C13265" s="774" t="s">
        <v>7760</v>
      </c>
      <c r="D13265" s="774" t="s">
        <v>7723</v>
      </c>
      <c r="E13265" s="717">
        <v>17.100000000000001</v>
      </c>
    </row>
    <row r="13266" spans="1:5">
      <c r="A13266" s="774">
        <v>20211</v>
      </c>
      <c r="B13266" s="774" t="s">
        <v>12992</v>
      </c>
      <c r="C13266" s="774" t="s">
        <v>7760</v>
      </c>
      <c r="D13266" s="774" t="s">
        <v>7723</v>
      </c>
      <c r="E13266" s="717">
        <v>22.64</v>
      </c>
    </row>
    <row r="13267" spans="1:5">
      <c r="A13267" s="774">
        <v>40270</v>
      </c>
      <c r="B13267" s="774" t="s">
        <v>12993</v>
      </c>
      <c r="C13267" s="774" t="s">
        <v>7760</v>
      </c>
      <c r="D13267" s="774" t="s">
        <v>7737</v>
      </c>
      <c r="E13267" s="717">
        <v>67.69</v>
      </c>
    </row>
    <row r="13268" spans="1:5">
      <c r="A13268" s="774">
        <v>4425</v>
      </c>
      <c r="B13268" s="774" t="s">
        <v>12994</v>
      </c>
      <c r="C13268" s="774" t="s">
        <v>7760</v>
      </c>
      <c r="D13268" s="774" t="s">
        <v>7723</v>
      </c>
      <c r="E13268" s="717">
        <v>18.72</v>
      </c>
    </row>
    <row r="13269" spans="1:5">
      <c r="A13269" s="774">
        <v>4472</v>
      </c>
      <c r="B13269" s="774" t="s">
        <v>12995</v>
      </c>
      <c r="C13269" s="774" t="s">
        <v>7760</v>
      </c>
      <c r="D13269" s="774" t="s">
        <v>7723</v>
      </c>
      <c r="E13269" s="717">
        <v>23.38</v>
      </c>
    </row>
    <row r="13270" spans="1:5">
      <c r="A13270" s="774">
        <v>35272</v>
      </c>
      <c r="B13270" s="774" t="s">
        <v>12996</v>
      </c>
      <c r="C13270" s="774" t="s">
        <v>7760</v>
      </c>
      <c r="D13270" s="774" t="s">
        <v>7723</v>
      </c>
      <c r="E13270" s="717">
        <v>33.799999999999997</v>
      </c>
    </row>
    <row r="13271" spans="1:5">
      <c r="A13271" s="774">
        <v>4481</v>
      </c>
      <c r="B13271" s="774" t="s">
        <v>12997</v>
      </c>
      <c r="C13271" s="774" t="s">
        <v>7760</v>
      </c>
      <c r="D13271" s="774" t="s">
        <v>7723</v>
      </c>
      <c r="E13271" s="717">
        <v>36.18</v>
      </c>
    </row>
    <row r="13272" spans="1:5">
      <c r="A13272" s="774">
        <v>34345</v>
      </c>
      <c r="B13272" s="774" t="s">
        <v>12998</v>
      </c>
      <c r="C13272" s="774" t="s">
        <v>615</v>
      </c>
      <c r="D13272" s="774" t="s">
        <v>7723</v>
      </c>
      <c r="E13272" s="717">
        <v>9.86</v>
      </c>
    </row>
    <row r="13273" spans="1:5">
      <c r="A13273" s="774">
        <v>41096</v>
      </c>
      <c r="B13273" s="774" t="s">
        <v>12999</v>
      </c>
      <c r="C13273" s="774" t="s">
        <v>7941</v>
      </c>
      <c r="D13273" s="774" t="s">
        <v>7723</v>
      </c>
      <c r="E13273" s="718">
        <v>1759.53</v>
      </c>
    </row>
    <row r="13274" spans="1:5">
      <c r="A13274" s="774">
        <v>41776</v>
      </c>
      <c r="B13274" s="774" t="s">
        <v>13000</v>
      </c>
      <c r="C13274" s="774" t="s">
        <v>615</v>
      </c>
      <c r="D13274" s="774" t="s">
        <v>7723</v>
      </c>
      <c r="E13274" s="717">
        <v>13.52</v>
      </c>
    </row>
    <row r="13275" spans="1:5">
      <c r="A13275" s="774">
        <v>11157</v>
      </c>
      <c r="B13275" s="774" t="s">
        <v>13001</v>
      </c>
      <c r="C13275" s="774" t="s">
        <v>7742</v>
      </c>
      <c r="D13275" s="774" t="s">
        <v>7723</v>
      </c>
      <c r="E13275" s="717">
        <v>128.21</v>
      </c>
    </row>
    <row r="13276" spans="1:5">
      <c r="A13276" s="753"/>
      <c r="B13276" s="753"/>
      <c r="C13276" s="751"/>
      <c r="D13276" s="751"/>
      <c r="E13276" s="778"/>
    </row>
    <row r="13277" spans="1:5">
      <c r="A13277" s="753"/>
      <c r="B13277" s="753"/>
      <c r="C13277" s="751"/>
      <c r="D13277" s="751"/>
      <c r="E13277" s="778"/>
    </row>
    <row r="13278" spans="1:5">
      <c r="A13278" s="753"/>
      <c r="B13278" s="753"/>
      <c r="C13278" s="751"/>
      <c r="D13278" s="751"/>
      <c r="E13278" s="778"/>
    </row>
    <row r="13279" spans="1:5">
      <c r="A13279" s="753"/>
      <c r="B13279" s="753"/>
      <c r="C13279" s="751"/>
      <c r="D13279" s="751"/>
      <c r="E13279" s="778"/>
    </row>
    <row r="13280" spans="1:5">
      <c r="A13280" s="753"/>
      <c r="B13280" s="753"/>
      <c r="C13280" s="751"/>
      <c r="D13280" s="751"/>
      <c r="E13280" s="778"/>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rowBreaks count="1" manualBreakCount="1">
    <brk id="327" max="4" man="1"/>
  </rowBreaks>
  <legacyDrawing r:id="rId2"/>
</worksheet>
</file>

<file path=xl/worksheets/sheet17.xml><?xml version="1.0" encoding="utf-8"?>
<worksheet xmlns="http://schemas.openxmlformats.org/spreadsheetml/2006/main" xmlns:r="http://schemas.openxmlformats.org/officeDocument/2006/relationships">
  <sheetPr>
    <tabColor rgb="FFFF0000"/>
  </sheetPr>
  <dimension ref="A1:F144"/>
  <sheetViews>
    <sheetView view="pageBreakPreview" topLeftCell="A9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v>47737.289999999994</v>
      </c>
    </row>
    <row r="15" spans="1:6">
      <c r="A15" s="328" t="s">
        <v>414</v>
      </c>
      <c r="B15" s="325" t="s">
        <v>124</v>
      </c>
      <c r="C15" s="332" t="s">
        <v>66</v>
      </c>
      <c r="D15" s="325"/>
      <c r="E15" s="405">
        <v>35008.889999999992</v>
      </c>
    </row>
    <row r="16" spans="1:6" ht="30">
      <c r="A16" s="328" t="s">
        <v>413</v>
      </c>
      <c r="B16" s="325" t="s">
        <v>65</v>
      </c>
      <c r="C16" s="332" t="s">
        <v>66</v>
      </c>
      <c r="D16" s="325"/>
      <c r="E16" s="405">
        <v>30797.29</v>
      </c>
    </row>
    <row r="17" spans="1:5" ht="25.5">
      <c r="A17" s="328" t="s">
        <v>418</v>
      </c>
      <c r="B17" s="325" t="s">
        <v>319</v>
      </c>
      <c r="C17" s="332" t="s">
        <v>66</v>
      </c>
      <c r="D17" s="325"/>
      <c r="E17" s="405">
        <v>14466.177373600001</v>
      </c>
    </row>
    <row r="18" spans="1:5" ht="25.5">
      <c r="A18" s="328" t="s">
        <v>416</v>
      </c>
      <c r="B18" s="325" t="s">
        <v>308</v>
      </c>
      <c r="C18" s="332" t="s">
        <v>66</v>
      </c>
      <c r="D18" s="325"/>
      <c r="E18" s="405">
        <v>12856.317999360001</v>
      </c>
    </row>
    <row r="19" spans="1:5" ht="25.5">
      <c r="A19" s="328" t="s">
        <v>417</v>
      </c>
      <c r="B19" s="325" t="s">
        <v>310</v>
      </c>
      <c r="C19" s="332" t="s">
        <v>66</v>
      </c>
      <c r="D19" s="325"/>
      <c r="E19" s="405">
        <v>7946.3982096199998</v>
      </c>
    </row>
    <row r="20" spans="1:5">
      <c r="A20" s="328" t="s">
        <v>395</v>
      </c>
      <c r="B20" s="325" t="s">
        <v>67</v>
      </c>
      <c r="C20" s="332" t="s">
        <v>66</v>
      </c>
      <c r="D20" s="325"/>
      <c r="E20" s="405">
        <v>6158.7199999999993</v>
      </c>
    </row>
    <row r="21" spans="1:5" ht="45">
      <c r="A21" s="328" t="s">
        <v>390</v>
      </c>
      <c r="B21" s="325" t="s">
        <v>78</v>
      </c>
      <c r="C21" s="332" t="s">
        <v>60</v>
      </c>
      <c r="D21" s="325"/>
      <c r="E21" s="405">
        <v>1804.8770218019999</v>
      </c>
    </row>
    <row r="22" spans="1:5" ht="45">
      <c r="A22" s="543" t="s">
        <v>402</v>
      </c>
      <c r="B22" s="325" t="s">
        <v>89</v>
      </c>
      <c r="C22" s="332" t="s">
        <v>60</v>
      </c>
      <c r="D22" s="325"/>
      <c r="E22" s="540">
        <v>1411.0805236040001</v>
      </c>
    </row>
    <row r="23" spans="1:5" ht="45">
      <c r="A23" s="328" t="s">
        <v>420</v>
      </c>
      <c r="B23" s="325" t="s">
        <v>334</v>
      </c>
      <c r="C23" s="332" t="s">
        <v>61</v>
      </c>
      <c r="D23" s="325"/>
      <c r="E23" s="405">
        <v>493.27511000000004</v>
      </c>
    </row>
    <row r="24" spans="1:5" ht="25.5">
      <c r="A24" s="328" t="s">
        <v>386</v>
      </c>
      <c r="B24" s="325" t="s">
        <v>42</v>
      </c>
      <c r="C24" s="332" t="s">
        <v>61</v>
      </c>
      <c r="D24" s="325"/>
      <c r="E24" s="405">
        <v>319.92352061428568</v>
      </c>
    </row>
    <row r="25" spans="1:5" ht="30">
      <c r="A25" s="512" t="s">
        <v>428</v>
      </c>
      <c r="B25" s="404" t="s">
        <v>427</v>
      </c>
      <c r="C25" s="405" t="s">
        <v>61</v>
      </c>
      <c r="D25" s="404"/>
      <c r="E25" s="540">
        <v>112.97</v>
      </c>
    </row>
    <row r="26" spans="1:5" ht="25.5">
      <c r="A26" s="328" t="s">
        <v>380</v>
      </c>
      <c r="B26" s="325" t="s">
        <v>174</v>
      </c>
      <c r="C26" s="332" t="s">
        <v>10</v>
      </c>
      <c r="D26" s="325"/>
      <c r="E26" s="405">
        <v>151.0098301972771</v>
      </c>
    </row>
    <row r="27" spans="1:5" ht="30">
      <c r="A27" s="328" t="s">
        <v>365</v>
      </c>
      <c r="B27" s="325" t="s">
        <v>77</v>
      </c>
      <c r="C27" s="332" t="s">
        <v>61</v>
      </c>
      <c r="D27" s="325"/>
      <c r="E27" s="405">
        <v>149.66096400000001</v>
      </c>
    </row>
    <row r="28" spans="1:5" ht="25.5">
      <c r="A28" s="328" t="s">
        <v>363</v>
      </c>
      <c r="B28" s="325" t="s">
        <v>172</v>
      </c>
      <c r="C28" s="332" t="s">
        <v>10</v>
      </c>
      <c r="D28" s="325"/>
      <c r="E28" s="405">
        <v>143.63679198072288</v>
      </c>
    </row>
    <row r="29" spans="1:5" ht="30">
      <c r="A29" s="385" t="s">
        <v>385</v>
      </c>
      <c r="B29" s="386" t="s">
        <v>305</v>
      </c>
      <c r="C29" s="387" t="s">
        <v>61</v>
      </c>
      <c r="D29" s="386"/>
      <c r="E29" s="405">
        <v>253.0433549</v>
      </c>
    </row>
    <row r="30" spans="1:5" ht="45">
      <c r="A30" s="328" t="s">
        <v>421</v>
      </c>
      <c r="B30" s="325" t="s">
        <v>88</v>
      </c>
      <c r="C30" s="332" t="s">
        <v>55</v>
      </c>
      <c r="D30" s="325"/>
      <c r="E30" s="405">
        <v>149.1978</v>
      </c>
    </row>
    <row r="31" spans="1:5" ht="25.5">
      <c r="A31" s="328" t="s">
        <v>400</v>
      </c>
      <c r="B31" s="325" t="s">
        <v>63</v>
      </c>
      <c r="C31" s="332" t="s">
        <v>60</v>
      </c>
      <c r="D31" s="325"/>
      <c r="E31" s="405">
        <v>143.988349</v>
      </c>
    </row>
    <row r="32" spans="1:5" ht="30">
      <c r="A32" s="328" t="s">
        <v>366</v>
      </c>
      <c r="B32" s="325" t="s">
        <v>34</v>
      </c>
      <c r="C32" s="332" t="s">
        <v>10</v>
      </c>
      <c r="D32" s="325"/>
      <c r="E32" s="405">
        <v>116.38530605927711</v>
      </c>
    </row>
    <row r="33" spans="1:5" ht="51">
      <c r="A33" s="328" t="s">
        <v>372</v>
      </c>
      <c r="B33" s="325" t="s">
        <v>321</v>
      </c>
      <c r="C33" s="332" t="s">
        <v>55</v>
      </c>
      <c r="D33" s="325"/>
      <c r="E33" s="405">
        <v>103.87266916979999</v>
      </c>
    </row>
    <row r="34" spans="1:5" ht="30">
      <c r="A34" s="328" t="s">
        <v>387</v>
      </c>
      <c r="B34" s="325" t="s">
        <v>19</v>
      </c>
      <c r="C34" s="332" t="s">
        <v>10</v>
      </c>
      <c r="D34" s="325"/>
      <c r="E34" s="405">
        <v>95.003436999999991</v>
      </c>
    </row>
    <row r="35" spans="1:5" ht="30">
      <c r="A35" s="328" t="s">
        <v>412</v>
      </c>
      <c r="B35" s="325" t="s">
        <v>82</v>
      </c>
      <c r="C35" s="332" t="s">
        <v>81</v>
      </c>
      <c r="D35" s="325"/>
      <c r="E35" s="405">
        <v>75.36</v>
      </c>
    </row>
    <row r="36" spans="1:5" ht="30">
      <c r="A36" s="328" t="s">
        <v>364</v>
      </c>
      <c r="B36" s="325" t="s">
        <v>15</v>
      </c>
      <c r="C36" s="332" t="s">
        <v>61</v>
      </c>
      <c r="D36" s="325"/>
      <c r="E36" s="405">
        <v>57.891760822956137</v>
      </c>
    </row>
    <row r="37" spans="1:5" ht="25.5">
      <c r="A37" s="328" t="s">
        <v>411</v>
      </c>
      <c r="B37" s="325" t="s">
        <v>116</v>
      </c>
      <c r="C37" s="332" t="s">
        <v>84</v>
      </c>
      <c r="D37" s="325"/>
      <c r="E37" s="14">
        <v>48.03</v>
      </c>
    </row>
    <row r="38" spans="1:5" ht="30">
      <c r="A38" s="328" t="s">
        <v>397</v>
      </c>
      <c r="B38" s="325" t="s">
        <v>79</v>
      </c>
      <c r="C38" s="332" t="s">
        <v>18</v>
      </c>
      <c r="D38" s="325"/>
      <c r="E38" s="405">
        <v>49.988340000000008</v>
      </c>
    </row>
    <row r="39" spans="1:5">
      <c r="A39" s="328" t="s">
        <v>404</v>
      </c>
      <c r="B39" s="325" t="s">
        <v>127</v>
      </c>
      <c r="C39" s="332" t="s">
        <v>81</v>
      </c>
      <c r="D39" s="325"/>
      <c r="E39" s="405">
        <v>43.62</v>
      </c>
    </row>
    <row r="40" spans="1:5" ht="60">
      <c r="A40" s="328" t="s">
        <v>396</v>
      </c>
      <c r="B40" s="325" t="s">
        <v>74</v>
      </c>
      <c r="C40" s="332" t="s">
        <v>75</v>
      </c>
      <c r="D40" s="325"/>
      <c r="E40" s="405">
        <v>45.952461999999997</v>
      </c>
    </row>
    <row r="41" spans="1:5" ht="25.5">
      <c r="A41" s="328" t="s">
        <v>382</v>
      </c>
      <c r="B41" s="325" t="s">
        <v>162</v>
      </c>
      <c r="C41" s="332" t="s">
        <v>61</v>
      </c>
      <c r="D41" s="325"/>
      <c r="E41" s="405">
        <v>43.56725238565317</v>
      </c>
    </row>
    <row r="42" spans="1:5" ht="30">
      <c r="A42" s="328" t="s">
        <v>392</v>
      </c>
      <c r="B42" s="325" t="s">
        <v>113</v>
      </c>
      <c r="C42" s="332" t="s">
        <v>55</v>
      </c>
      <c r="D42" s="325"/>
      <c r="E42" s="405">
        <v>36.747199999999999</v>
      </c>
    </row>
    <row r="43" spans="1:5">
      <c r="A43" s="328" t="s">
        <v>403</v>
      </c>
      <c r="B43" s="325" t="s">
        <v>126</v>
      </c>
      <c r="C43" s="332" t="s">
        <v>81</v>
      </c>
      <c r="D43" s="325"/>
      <c r="E43" s="405">
        <v>31.63</v>
      </c>
    </row>
    <row r="44" spans="1:5" ht="25.5">
      <c r="A44" s="328" t="s">
        <v>383</v>
      </c>
      <c r="B44" s="325" t="s">
        <v>30</v>
      </c>
      <c r="C44" s="332" t="s">
        <v>61</v>
      </c>
      <c r="D44" s="325"/>
      <c r="E44" s="405">
        <v>26.766430217322551</v>
      </c>
    </row>
    <row r="45" spans="1:5" ht="30">
      <c r="A45" s="328" t="s">
        <v>407</v>
      </c>
      <c r="B45" s="325" t="s">
        <v>120</v>
      </c>
      <c r="C45" s="332" t="s">
        <v>81</v>
      </c>
      <c r="D45" s="325"/>
      <c r="E45" s="405">
        <v>25.44</v>
      </c>
    </row>
    <row r="46" spans="1:5">
      <c r="A46" s="328" t="s">
        <v>408</v>
      </c>
      <c r="B46" s="325" t="s">
        <v>121</v>
      </c>
      <c r="C46" s="332" t="s">
        <v>81</v>
      </c>
      <c r="D46" s="325"/>
      <c r="E46" s="405">
        <v>23.56</v>
      </c>
    </row>
    <row r="47" spans="1:5" ht="25.5">
      <c r="A47" s="328" t="s">
        <v>381</v>
      </c>
      <c r="B47" s="325" t="s">
        <v>32</v>
      </c>
      <c r="C47" s="332" t="s">
        <v>61</v>
      </c>
      <c r="D47" s="325"/>
      <c r="E47" s="405">
        <v>22.098993659567547</v>
      </c>
    </row>
    <row r="48" spans="1:5">
      <c r="A48" s="328" t="s">
        <v>393</v>
      </c>
      <c r="B48" s="325" t="s">
        <v>80</v>
      </c>
      <c r="C48" s="332" t="s">
        <v>81</v>
      </c>
      <c r="D48" s="325"/>
      <c r="E48" s="405">
        <v>21.06</v>
      </c>
    </row>
    <row r="49" spans="1:5" ht="45">
      <c r="A49" s="328" t="s">
        <v>394</v>
      </c>
      <c r="B49" s="325" t="s">
        <v>69</v>
      </c>
      <c r="C49" s="332" t="s">
        <v>55</v>
      </c>
      <c r="D49" s="325"/>
      <c r="E49" s="405">
        <v>13.370000000000001</v>
      </c>
    </row>
    <row r="50" spans="1:5">
      <c r="A50" s="328" t="s">
        <v>406</v>
      </c>
      <c r="B50" s="325" t="s">
        <v>119</v>
      </c>
      <c r="C50" s="332" t="s">
        <v>81</v>
      </c>
      <c r="D50" s="325"/>
      <c r="E50" s="405">
        <v>10.72</v>
      </c>
    </row>
    <row r="51" spans="1:5" ht="30">
      <c r="A51" s="328" t="s">
        <v>379</v>
      </c>
      <c r="B51" s="325" t="s">
        <v>68</v>
      </c>
      <c r="C51" s="332" t="s">
        <v>55</v>
      </c>
      <c r="D51" s="325"/>
      <c r="E51" s="405">
        <v>11.162874</v>
      </c>
    </row>
    <row r="52" spans="1:5">
      <c r="A52" s="328" t="s">
        <v>391</v>
      </c>
      <c r="B52" s="325" t="s">
        <v>112</v>
      </c>
      <c r="C52" s="332" t="s">
        <v>55</v>
      </c>
      <c r="D52" s="325"/>
      <c r="E52" s="405">
        <v>10.1966</v>
      </c>
    </row>
    <row r="53" spans="1:5" ht="60">
      <c r="A53" s="328" t="s">
        <v>389</v>
      </c>
      <c r="B53" s="325" t="s">
        <v>279</v>
      </c>
      <c r="C53" s="332" t="s">
        <v>61</v>
      </c>
      <c r="D53" s="325"/>
      <c r="E53" s="405">
        <v>8.3441399999999994</v>
      </c>
    </row>
    <row r="54" spans="1:5" ht="25.5">
      <c r="A54" s="328" t="s">
        <v>405</v>
      </c>
      <c r="B54" s="325" t="s">
        <v>117</v>
      </c>
      <c r="C54" s="332" t="s">
        <v>118</v>
      </c>
      <c r="D54" s="325"/>
      <c r="E54" s="405">
        <v>3.71</v>
      </c>
    </row>
    <row r="55" spans="1:5" ht="25.5">
      <c r="A55" s="328" t="s">
        <v>401</v>
      </c>
      <c r="B55" s="325" t="s">
        <v>93</v>
      </c>
      <c r="C55" s="332" t="s">
        <v>18</v>
      </c>
      <c r="D55" s="325"/>
      <c r="E55" s="405">
        <v>4.0759800000000004</v>
      </c>
    </row>
    <row r="56" spans="1:5" ht="30">
      <c r="A56" s="328" t="s">
        <v>368</v>
      </c>
      <c r="B56" s="325" t="s">
        <v>133</v>
      </c>
      <c r="C56" s="332" t="s">
        <v>55</v>
      </c>
      <c r="D56" s="325"/>
      <c r="E56" s="405">
        <v>3.6202469879518073</v>
      </c>
    </row>
    <row r="57" spans="1:5" ht="30">
      <c r="A57" s="328" t="s">
        <v>375</v>
      </c>
      <c r="B57" s="325" t="s">
        <v>73</v>
      </c>
      <c r="C57" s="332" t="s">
        <v>61</v>
      </c>
      <c r="D57" s="325"/>
      <c r="E57" s="405">
        <v>2.6738200000000001</v>
      </c>
    </row>
    <row r="58" spans="1:5" ht="30">
      <c r="A58" s="328" t="s">
        <v>410</v>
      </c>
      <c r="B58" s="325" t="s">
        <v>123</v>
      </c>
      <c r="C58" s="332" t="s">
        <v>81</v>
      </c>
      <c r="D58" s="325"/>
      <c r="E58" s="405">
        <v>2.29</v>
      </c>
    </row>
    <row r="59" spans="1:5" ht="30">
      <c r="A59" s="328" t="s">
        <v>384</v>
      </c>
      <c r="B59" s="325" t="s">
        <v>129</v>
      </c>
      <c r="C59" s="332" t="s">
        <v>18</v>
      </c>
      <c r="D59" s="325"/>
      <c r="E59" s="405">
        <v>2.3637738666666666</v>
      </c>
    </row>
    <row r="60" spans="1:5" ht="45">
      <c r="A60" s="328" t="s">
        <v>376</v>
      </c>
      <c r="B60" s="325" t="s">
        <v>27</v>
      </c>
      <c r="C60" s="332" t="s">
        <v>26</v>
      </c>
      <c r="D60" s="325"/>
      <c r="E60" s="405">
        <v>1.945317</v>
      </c>
    </row>
    <row r="61" spans="1:5" ht="30">
      <c r="A61" s="328" t="s">
        <v>388</v>
      </c>
      <c r="B61" s="325" t="s">
        <v>244</v>
      </c>
      <c r="C61" s="332" t="s">
        <v>55</v>
      </c>
      <c r="D61" s="325"/>
      <c r="E61" s="405">
        <v>2.0036360000000002</v>
      </c>
    </row>
    <row r="62" spans="1:5" ht="25.5">
      <c r="A62" s="328" t="s">
        <v>409</v>
      </c>
      <c r="B62" s="325" t="s">
        <v>115</v>
      </c>
      <c r="C62" s="332" t="s">
        <v>81</v>
      </c>
      <c r="D62" s="325"/>
      <c r="E62" s="405">
        <v>1.67</v>
      </c>
    </row>
    <row r="63" spans="1:5" ht="25.5">
      <c r="A63" s="328" t="s">
        <v>369</v>
      </c>
      <c r="B63" s="325" t="s">
        <v>141</v>
      </c>
      <c r="C63" s="332" t="s">
        <v>55</v>
      </c>
      <c r="D63" s="325"/>
      <c r="E63" s="405">
        <v>1.0825921982538851</v>
      </c>
    </row>
    <row r="64" spans="1:5" ht="30">
      <c r="A64" s="328" t="s">
        <v>370</v>
      </c>
      <c r="B64" s="325" t="s">
        <v>24</v>
      </c>
      <c r="C64" s="332" t="s">
        <v>55</v>
      </c>
      <c r="D64" s="325"/>
      <c r="E64" s="405">
        <v>1.0279499999999999</v>
      </c>
    </row>
    <row r="65" spans="1:5" ht="30">
      <c r="A65" s="328" t="s">
        <v>377</v>
      </c>
      <c r="B65" s="325" t="s">
        <v>29</v>
      </c>
      <c r="C65" s="332" t="s">
        <v>28</v>
      </c>
      <c r="D65" s="325"/>
      <c r="E65" s="405">
        <v>0.98367532800000002</v>
      </c>
    </row>
    <row r="66" spans="1:5" ht="25.5">
      <c r="A66" s="328" t="s">
        <v>367</v>
      </c>
      <c r="B66" s="325" t="s">
        <v>138</v>
      </c>
      <c r="C66" s="332" t="s">
        <v>55</v>
      </c>
      <c r="D66" s="326"/>
      <c r="E66" s="405">
        <v>0.8742660888888889</v>
      </c>
    </row>
    <row r="67" spans="1:5" ht="30">
      <c r="A67" s="328" t="s">
        <v>419</v>
      </c>
      <c r="B67" s="325" t="s">
        <v>87</v>
      </c>
      <c r="C67" s="332" t="s">
        <v>55</v>
      </c>
      <c r="D67" s="326"/>
      <c r="E67" s="405">
        <v>0.90542999999999996</v>
      </c>
    </row>
    <row r="68" spans="1:5" ht="45">
      <c r="A68" s="328" t="s">
        <v>371</v>
      </c>
      <c r="B68" s="325" t="s">
        <v>54</v>
      </c>
      <c r="C68" s="332" t="s">
        <v>55</v>
      </c>
      <c r="D68" s="326"/>
      <c r="E68" s="405">
        <v>0.84922800000000009</v>
      </c>
    </row>
    <row r="69" spans="1:5" ht="30">
      <c r="A69" s="328" t="s">
        <v>378</v>
      </c>
      <c r="B69" s="325" t="s">
        <v>76</v>
      </c>
      <c r="C69" s="332" t="s">
        <v>26</v>
      </c>
      <c r="D69" s="326"/>
      <c r="E69" s="405">
        <v>0.74341120000000005</v>
      </c>
    </row>
    <row r="70" spans="1:5" ht="30">
      <c r="A70" s="544" t="s">
        <v>373</v>
      </c>
      <c r="B70" s="545" t="s">
        <v>45</v>
      </c>
      <c r="C70" s="546" t="s">
        <v>10</v>
      </c>
      <c r="D70" s="326"/>
      <c r="E70" s="547">
        <v>0.63482899999999998</v>
      </c>
    </row>
    <row r="71" spans="1:5">
      <c r="A71" s="548"/>
      <c r="B71" s="550" t="s">
        <v>634</v>
      </c>
      <c r="C71" s="550"/>
      <c r="D71" s="549"/>
      <c r="E71" s="551"/>
    </row>
    <row r="72" spans="1:5" ht="42.75">
      <c r="A72" s="410" t="s">
        <v>477</v>
      </c>
      <c r="B72" s="150" t="s">
        <v>78</v>
      </c>
      <c r="C72" s="151"/>
      <c r="D72" s="152" t="s">
        <v>60</v>
      </c>
      <c r="E72" s="487">
        <v>1620.788561802</v>
      </c>
    </row>
    <row r="73" spans="1:5" ht="57">
      <c r="A73" s="488" t="s">
        <v>488</v>
      </c>
      <c r="B73" s="150" t="s">
        <v>89</v>
      </c>
      <c r="C73" s="151"/>
      <c r="D73" s="152" t="s">
        <v>60</v>
      </c>
      <c r="E73" s="485">
        <v>1411.0805236040001</v>
      </c>
    </row>
    <row r="74" spans="1:5" ht="42.75">
      <c r="A74" s="410" t="s">
        <v>506</v>
      </c>
      <c r="B74" s="150" t="s">
        <v>334</v>
      </c>
      <c r="C74" s="151"/>
      <c r="D74" s="152" t="s">
        <v>61</v>
      </c>
      <c r="E74" s="487">
        <v>459.19588999999996</v>
      </c>
    </row>
    <row r="75" spans="1:5" ht="42.75">
      <c r="A75" s="413" t="s">
        <v>469</v>
      </c>
      <c r="B75" s="150" t="s">
        <v>604</v>
      </c>
      <c r="C75" s="151"/>
      <c r="D75" s="152" t="s">
        <v>61</v>
      </c>
      <c r="E75" s="487">
        <v>214.76835489999999</v>
      </c>
    </row>
    <row r="76" spans="1:5" ht="28.5">
      <c r="A76" s="415" t="s">
        <v>461</v>
      </c>
      <c r="B76" s="150" t="s">
        <v>174</v>
      </c>
      <c r="C76" s="151"/>
      <c r="D76" s="152" t="s">
        <v>10</v>
      </c>
      <c r="E76" s="487">
        <v>149.34814172739758</v>
      </c>
    </row>
    <row r="77" spans="1:5" ht="42.75">
      <c r="A77" s="410" t="s">
        <v>456</v>
      </c>
      <c r="B77" s="150" t="s">
        <v>77</v>
      </c>
      <c r="C77" s="151"/>
      <c r="D77" s="152" t="s">
        <v>61</v>
      </c>
      <c r="E77" s="487">
        <v>148.0991745</v>
      </c>
    </row>
    <row r="78" spans="1:5" ht="25.5">
      <c r="A78" s="411" t="s">
        <v>460</v>
      </c>
      <c r="B78" s="150" t="s">
        <v>172</v>
      </c>
      <c r="C78" s="151"/>
      <c r="D78" s="152" t="s">
        <v>10</v>
      </c>
      <c r="E78" s="487">
        <v>141.98559046265058</v>
      </c>
    </row>
    <row r="79" spans="1:5" ht="42.75">
      <c r="A79" s="410" t="s">
        <v>507</v>
      </c>
      <c r="B79" s="150" t="s">
        <v>88</v>
      </c>
      <c r="C79" s="151"/>
      <c r="D79" s="152" t="s">
        <v>55</v>
      </c>
      <c r="E79" s="487">
        <v>129.3948</v>
      </c>
    </row>
    <row r="80" spans="1:5" ht="30">
      <c r="A80" s="413" t="s">
        <v>462</v>
      </c>
      <c r="B80" s="150" t="s">
        <v>34</v>
      </c>
      <c r="C80" s="151"/>
      <c r="D80" s="152" t="s">
        <v>10</v>
      </c>
      <c r="E80" s="487">
        <v>114.73410454120483</v>
      </c>
    </row>
    <row r="81" spans="1:5" ht="28.5">
      <c r="A81" s="238" t="s">
        <v>486</v>
      </c>
      <c r="B81" s="150" t="s">
        <v>63</v>
      </c>
      <c r="C81" s="151"/>
      <c r="D81" s="152" t="s">
        <v>60</v>
      </c>
      <c r="E81" s="487">
        <v>123.063469</v>
      </c>
    </row>
    <row r="82" spans="1:5" ht="30">
      <c r="A82" s="484" t="s">
        <v>508</v>
      </c>
      <c r="B82" s="150" t="s">
        <v>427</v>
      </c>
      <c r="C82" s="151"/>
      <c r="D82" s="152" t="s">
        <v>61</v>
      </c>
      <c r="E82" s="485">
        <v>112.97</v>
      </c>
    </row>
    <row r="83" spans="1:5" ht="42.75">
      <c r="A83" s="238" t="s">
        <v>474</v>
      </c>
      <c r="B83" s="150" t="s">
        <v>321</v>
      </c>
      <c r="C83" s="151"/>
      <c r="D83" s="152" t="s">
        <v>55</v>
      </c>
      <c r="E83" s="487">
        <v>98.798714073599996</v>
      </c>
    </row>
    <row r="84" spans="1:5" ht="28.5">
      <c r="A84" s="413" t="s">
        <v>471</v>
      </c>
      <c r="B84" s="150" t="s">
        <v>19</v>
      </c>
      <c r="C84" s="151"/>
      <c r="D84" s="152" t="s">
        <v>10</v>
      </c>
      <c r="E84" s="487">
        <v>94.032149500000003</v>
      </c>
    </row>
    <row r="85" spans="1:5" ht="30">
      <c r="A85" s="413" t="s">
        <v>465</v>
      </c>
      <c r="B85" s="150" t="s">
        <v>15</v>
      </c>
      <c r="C85" s="151"/>
      <c r="D85" s="152" t="s">
        <v>61</v>
      </c>
      <c r="E85" s="487">
        <v>56.676130611802918</v>
      </c>
    </row>
    <row r="86" spans="1:5" ht="25.5">
      <c r="A86" s="411" t="s">
        <v>464</v>
      </c>
      <c r="B86" s="150" t="s">
        <v>162</v>
      </c>
      <c r="C86" s="151"/>
      <c r="D86" s="152" t="s">
        <v>61</v>
      </c>
      <c r="E86" s="487">
        <v>41.446818032247442</v>
      </c>
    </row>
    <row r="87" spans="1:5" ht="42.75">
      <c r="A87" s="410" t="s">
        <v>484</v>
      </c>
      <c r="B87" s="150" t="s">
        <v>79</v>
      </c>
      <c r="C87" s="151"/>
      <c r="D87" s="152" t="s">
        <v>18</v>
      </c>
      <c r="E87" s="487">
        <v>43.242930000000001</v>
      </c>
    </row>
    <row r="88" spans="1:5" ht="71.25">
      <c r="A88" s="410" t="s">
        <v>483</v>
      </c>
      <c r="B88" s="150" t="s">
        <v>74</v>
      </c>
      <c r="C88" s="151"/>
      <c r="D88" s="152" t="s">
        <v>75</v>
      </c>
      <c r="E88" s="487">
        <v>40.524204399999995</v>
      </c>
    </row>
    <row r="89" spans="1:5" ht="28.5">
      <c r="A89" s="410" t="s">
        <v>479</v>
      </c>
      <c r="B89" s="150" t="s">
        <v>113</v>
      </c>
      <c r="C89" s="151"/>
      <c r="D89" s="152" t="s">
        <v>55</v>
      </c>
      <c r="E89" s="487">
        <v>29.715850000000003</v>
      </c>
    </row>
    <row r="90" spans="1:5" ht="30">
      <c r="A90" s="413" t="s">
        <v>463</v>
      </c>
      <c r="B90" s="150" t="s">
        <v>32</v>
      </c>
      <c r="C90" s="151"/>
      <c r="D90" s="152" t="s">
        <v>61</v>
      </c>
      <c r="E90" s="487">
        <v>21.051359128596971</v>
      </c>
    </row>
    <row r="91" spans="1:5" ht="42.75">
      <c r="A91" s="410" t="s">
        <v>481</v>
      </c>
      <c r="B91" s="150" t="s">
        <v>69</v>
      </c>
      <c r="C91" s="151"/>
      <c r="D91" s="152" t="s">
        <v>55</v>
      </c>
      <c r="E91" s="487">
        <v>12.836000000000002</v>
      </c>
    </row>
    <row r="92" spans="1:5" ht="28.5">
      <c r="A92" s="410" t="s">
        <v>457</v>
      </c>
      <c r="B92" s="150" t="s">
        <v>68</v>
      </c>
      <c r="C92" s="151"/>
      <c r="D92" s="152" t="s">
        <v>55</v>
      </c>
      <c r="E92" s="487">
        <v>10.160223</v>
      </c>
    </row>
    <row r="93" spans="1:5" ht="28.5">
      <c r="A93" s="410" t="s">
        <v>478</v>
      </c>
      <c r="B93" s="150" t="s">
        <v>112</v>
      </c>
      <c r="C93" s="151"/>
      <c r="D93" s="152" t="s">
        <v>55</v>
      </c>
      <c r="E93" s="487">
        <v>8.7430999999999983</v>
      </c>
    </row>
    <row r="94" spans="1:5" ht="30">
      <c r="A94" s="413" t="s">
        <v>459</v>
      </c>
      <c r="B94" s="150" t="s">
        <v>133</v>
      </c>
      <c r="C94" s="151"/>
      <c r="D94" s="152" t="s">
        <v>55</v>
      </c>
      <c r="E94" s="487">
        <v>3.4130476907630518</v>
      </c>
    </row>
    <row r="95" spans="1:5" ht="28.5">
      <c r="A95" s="410" t="s">
        <v>487</v>
      </c>
      <c r="B95" s="150" t="s">
        <v>93</v>
      </c>
      <c r="C95" s="151"/>
      <c r="D95" s="152" t="s">
        <v>18</v>
      </c>
      <c r="E95" s="487">
        <v>3.39873</v>
      </c>
    </row>
    <row r="96" spans="1:5" ht="42.75">
      <c r="A96" s="410" t="s">
        <v>452</v>
      </c>
      <c r="B96" s="150" t="s">
        <v>73</v>
      </c>
      <c r="C96" s="151"/>
      <c r="D96" s="152" t="s">
        <v>61</v>
      </c>
      <c r="E96" s="487">
        <v>2.4137559999999998</v>
      </c>
    </row>
    <row r="97" spans="1:5" ht="30">
      <c r="A97" s="413" t="s">
        <v>467</v>
      </c>
      <c r="B97" s="150" t="s">
        <v>129</v>
      </c>
      <c r="C97" s="151"/>
      <c r="D97" s="152" t="s">
        <v>18</v>
      </c>
      <c r="E97" s="487">
        <v>2.0802693333333333</v>
      </c>
    </row>
    <row r="98" spans="1:5" ht="57">
      <c r="A98" s="410" t="s">
        <v>453</v>
      </c>
      <c r="B98" s="150" t="s">
        <v>27</v>
      </c>
      <c r="C98" s="151"/>
      <c r="D98" s="152" t="s">
        <v>26</v>
      </c>
      <c r="E98" s="487">
        <v>1.8676919999999999</v>
      </c>
    </row>
    <row r="99" spans="1:5" ht="28.5">
      <c r="A99" s="413" t="s">
        <v>475</v>
      </c>
      <c r="B99" s="150" t="s">
        <v>244</v>
      </c>
      <c r="C99" s="151"/>
      <c r="D99" s="152" t="s">
        <v>55</v>
      </c>
      <c r="E99" s="487">
        <v>1.7560020000000003</v>
      </c>
    </row>
    <row r="100" spans="1:5" ht="28.5">
      <c r="A100" s="414" t="s">
        <v>458</v>
      </c>
      <c r="B100" s="150" t="s">
        <v>141</v>
      </c>
      <c r="C100" s="151"/>
      <c r="D100" s="152" t="s">
        <v>55</v>
      </c>
      <c r="E100" s="487">
        <v>0.99250554730225238</v>
      </c>
    </row>
    <row r="101" spans="1:5" ht="28.5">
      <c r="A101" s="410" t="s">
        <v>454</v>
      </c>
      <c r="B101" s="150" t="s">
        <v>29</v>
      </c>
      <c r="C101" s="151"/>
      <c r="D101" s="152" t="s">
        <v>28</v>
      </c>
      <c r="E101" s="487">
        <v>0.94604193599999997</v>
      </c>
    </row>
    <row r="102" spans="1:5" ht="28.5">
      <c r="A102" s="410" t="s">
        <v>472</v>
      </c>
      <c r="B102" s="150" t="s">
        <v>24</v>
      </c>
      <c r="C102" s="151"/>
      <c r="D102" s="152" t="s">
        <v>55</v>
      </c>
      <c r="E102" s="487">
        <v>0.91808999999999996</v>
      </c>
    </row>
    <row r="103" spans="1:5" ht="28.5">
      <c r="A103" s="414" t="s">
        <v>468</v>
      </c>
      <c r="B103" s="150" t="s">
        <v>138</v>
      </c>
      <c r="C103" s="151"/>
      <c r="D103" s="152" t="s">
        <v>55</v>
      </c>
      <c r="E103" s="487">
        <v>0.84372831111111113</v>
      </c>
    </row>
    <row r="104" spans="1:5" ht="42.75">
      <c r="A104" s="410" t="s">
        <v>473</v>
      </c>
      <c r="B104" s="150" t="s">
        <v>54</v>
      </c>
      <c r="C104" s="151"/>
      <c r="D104" s="152" t="s">
        <v>55</v>
      </c>
      <c r="E104" s="487">
        <v>0.7454385</v>
      </c>
    </row>
    <row r="105" spans="1:5" ht="42.75">
      <c r="A105" s="410" t="s">
        <v>455</v>
      </c>
      <c r="B105" s="150" t="s">
        <v>76</v>
      </c>
      <c r="C105" s="151"/>
      <c r="D105" s="152" t="s">
        <v>26</v>
      </c>
      <c r="E105" s="487">
        <v>0.7102755999999999</v>
      </c>
    </row>
    <row r="106" spans="1:5" ht="42.75">
      <c r="A106" s="410" t="s">
        <v>505</v>
      </c>
      <c r="B106" s="150" t="s">
        <v>87</v>
      </c>
      <c r="C106" s="151"/>
      <c r="D106" s="152" t="s">
        <v>55</v>
      </c>
      <c r="E106" s="487">
        <v>0.73012499999999991</v>
      </c>
    </row>
    <row r="107" spans="1:5" ht="42.75">
      <c r="A107" s="413" t="s">
        <v>451</v>
      </c>
      <c r="B107" s="150" t="s">
        <v>45</v>
      </c>
      <c r="C107" s="151"/>
      <c r="D107" s="152" t="s">
        <v>10</v>
      </c>
      <c r="E107" s="487">
        <v>0.60493699999999995</v>
      </c>
    </row>
    <row r="108" spans="1:5">
      <c r="A108" s="552"/>
      <c r="B108" s="553" t="s">
        <v>635</v>
      </c>
      <c r="C108" s="553"/>
      <c r="D108" s="291"/>
      <c r="E108" s="554"/>
    </row>
    <row r="109" spans="1:5" ht="42.75">
      <c r="A109" s="410" t="s">
        <v>535</v>
      </c>
      <c r="B109" s="150" t="s">
        <v>78</v>
      </c>
      <c r="C109" s="151"/>
      <c r="D109" s="152" t="s">
        <v>60</v>
      </c>
      <c r="E109" s="487">
        <v>1510.335485802</v>
      </c>
    </row>
    <row r="110" spans="1:5" ht="57">
      <c r="A110" s="488" t="s">
        <v>546</v>
      </c>
      <c r="B110" s="150" t="s">
        <v>89</v>
      </c>
      <c r="C110" s="151"/>
      <c r="D110" s="152" t="s">
        <v>60</v>
      </c>
      <c r="E110" s="485">
        <v>1411.0805236040001</v>
      </c>
    </row>
    <row r="111" spans="1:5" ht="42.75">
      <c r="A111" s="410" t="s">
        <v>564</v>
      </c>
      <c r="B111" s="150" t="s">
        <v>334</v>
      </c>
      <c r="C111" s="151"/>
      <c r="D111" s="152" t="s">
        <v>61</v>
      </c>
      <c r="E111" s="487">
        <v>438.748358</v>
      </c>
    </row>
    <row r="112" spans="1:5" ht="42.75">
      <c r="A112" s="413" t="s">
        <v>527</v>
      </c>
      <c r="B112" s="150" t="s">
        <v>604</v>
      </c>
      <c r="C112" s="151"/>
      <c r="D112" s="152" t="s">
        <v>61</v>
      </c>
      <c r="E112" s="487">
        <v>191.80335489999999</v>
      </c>
    </row>
    <row r="113" spans="1:5" ht="28.5">
      <c r="A113" s="415" t="s">
        <v>519</v>
      </c>
      <c r="B113" s="150" t="s">
        <v>174</v>
      </c>
      <c r="C113" s="151"/>
      <c r="D113" s="152" t="s">
        <v>10</v>
      </c>
      <c r="E113" s="487">
        <v>148.35112864546986</v>
      </c>
    </row>
    <row r="114" spans="1:5" ht="42.75">
      <c r="A114" s="410" t="s">
        <v>514</v>
      </c>
      <c r="B114" s="150" t="s">
        <v>77</v>
      </c>
      <c r="C114" s="151"/>
      <c r="D114" s="152" t="s">
        <v>61</v>
      </c>
      <c r="E114" s="487">
        <v>147.16210079999999</v>
      </c>
    </row>
    <row r="115" spans="1:5" ht="25.5">
      <c r="A115" s="411" t="s">
        <v>518</v>
      </c>
      <c r="B115" s="150" t="s">
        <v>172</v>
      </c>
      <c r="C115" s="151"/>
      <c r="D115" s="152" t="s">
        <v>10</v>
      </c>
      <c r="E115" s="487">
        <v>140.99486955180723</v>
      </c>
    </row>
    <row r="116" spans="1:5" ht="42.75">
      <c r="A116" s="410" t="s">
        <v>565</v>
      </c>
      <c r="B116" s="150" t="s">
        <v>88</v>
      </c>
      <c r="C116" s="151"/>
      <c r="D116" s="152" t="s">
        <v>55</v>
      </c>
      <c r="E116" s="487">
        <v>117.51299999999999</v>
      </c>
    </row>
    <row r="117" spans="1:5" ht="30">
      <c r="A117" s="413" t="s">
        <v>520</v>
      </c>
      <c r="B117" s="150" t="s">
        <v>34</v>
      </c>
      <c r="C117" s="151"/>
      <c r="D117" s="152" t="s">
        <v>10</v>
      </c>
      <c r="E117" s="487">
        <v>113.74338363036145</v>
      </c>
    </row>
    <row r="118" spans="1:5" ht="28.5">
      <c r="A118" s="238" t="s">
        <v>544</v>
      </c>
      <c r="B118" s="150" t="s">
        <v>63</v>
      </c>
      <c r="C118" s="151"/>
      <c r="D118" s="152" t="s">
        <v>60</v>
      </c>
      <c r="E118" s="487">
        <v>110.50854100000001</v>
      </c>
    </row>
    <row r="119" spans="1:5" ht="30">
      <c r="A119" s="484" t="s">
        <v>566</v>
      </c>
      <c r="B119" s="150" t="s">
        <v>427</v>
      </c>
      <c r="C119" s="151"/>
      <c r="D119" s="152" t="s">
        <v>61</v>
      </c>
      <c r="E119" s="485">
        <v>112.97</v>
      </c>
    </row>
    <row r="120" spans="1:5" ht="42.75">
      <c r="A120" s="238" t="s">
        <v>532</v>
      </c>
      <c r="B120" s="150" t="s">
        <v>321</v>
      </c>
      <c r="C120" s="151"/>
      <c r="D120" s="152" t="s">
        <v>55</v>
      </c>
      <c r="E120" s="487">
        <v>95.754341015880001</v>
      </c>
    </row>
    <row r="121" spans="1:5" ht="30">
      <c r="A121" s="413" t="s">
        <v>529</v>
      </c>
      <c r="B121" s="150" t="s">
        <v>19</v>
      </c>
      <c r="C121" s="151"/>
      <c r="D121" s="152" t="s">
        <v>10</v>
      </c>
      <c r="E121" s="487">
        <v>93.449376999999998</v>
      </c>
    </row>
    <row r="122" spans="1:5" ht="30">
      <c r="A122" s="413" t="s">
        <v>523</v>
      </c>
      <c r="B122" s="150" t="s">
        <v>15</v>
      </c>
      <c r="C122" s="151"/>
      <c r="D122" s="152" t="s">
        <v>61</v>
      </c>
      <c r="E122" s="487">
        <v>55.946752485110984</v>
      </c>
    </row>
    <row r="123" spans="1:5" ht="25.5">
      <c r="A123" s="411" t="s">
        <v>522</v>
      </c>
      <c r="B123" s="150" t="s">
        <v>162</v>
      </c>
      <c r="C123" s="151"/>
      <c r="D123" s="152" t="s">
        <v>61</v>
      </c>
      <c r="E123" s="487">
        <v>40.174557420204017</v>
      </c>
    </row>
    <row r="124" spans="1:5" ht="42.75">
      <c r="A124" s="410" t="s">
        <v>542</v>
      </c>
      <c r="B124" s="150" t="s">
        <v>79</v>
      </c>
      <c r="C124" s="151"/>
      <c r="D124" s="152" t="s">
        <v>18</v>
      </c>
      <c r="E124" s="487">
        <v>39.195684</v>
      </c>
    </row>
    <row r="125" spans="1:5" ht="71.25">
      <c r="A125" s="410" t="s">
        <v>541</v>
      </c>
      <c r="B125" s="150" t="s">
        <v>74</v>
      </c>
      <c r="C125" s="151"/>
      <c r="D125" s="152" t="s">
        <v>75</v>
      </c>
      <c r="E125" s="487">
        <v>37.267249839999991</v>
      </c>
    </row>
    <row r="126" spans="1:5" ht="28.5">
      <c r="A126" s="410" t="s">
        <v>537</v>
      </c>
      <c r="B126" s="150" t="s">
        <v>113</v>
      </c>
      <c r="C126" s="151"/>
      <c r="D126" s="152" t="s">
        <v>55</v>
      </c>
      <c r="E126" s="487">
        <v>25.497039999999998</v>
      </c>
    </row>
    <row r="127" spans="1:5" ht="30">
      <c r="A127" s="413" t="s">
        <v>521</v>
      </c>
      <c r="B127" s="150" t="s">
        <v>32</v>
      </c>
      <c r="C127" s="151"/>
      <c r="D127" s="152" t="s">
        <v>61</v>
      </c>
      <c r="E127" s="487">
        <v>20.422778410014633</v>
      </c>
    </row>
    <row r="128" spans="1:5" ht="42.75">
      <c r="A128" s="410" t="s">
        <v>539</v>
      </c>
      <c r="B128" s="150" t="s">
        <v>69</v>
      </c>
      <c r="C128" s="151"/>
      <c r="D128" s="152" t="s">
        <v>55</v>
      </c>
      <c r="E128" s="487">
        <v>12.515600000000001</v>
      </c>
    </row>
    <row r="129" spans="1:5" ht="28.5">
      <c r="A129" s="410" t="s">
        <v>515</v>
      </c>
      <c r="B129" s="150" t="s">
        <v>68</v>
      </c>
      <c r="C129" s="151"/>
      <c r="D129" s="152" t="s">
        <v>55</v>
      </c>
      <c r="E129" s="487">
        <v>9.5586323999999987</v>
      </c>
    </row>
    <row r="130" spans="1:5" ht="28.5">
      <c r="A130" s="410" t="s">
        <v>536</v>
      </c>
      <c r="B130" s="150" t="s">
        <v>112</v>
      </c>
      <c r="C130" s="151"/>
      <c r="D130" s="152" t="s">
        <v>55</v>
      </c>
      <c r="E130" s="487">
        <v>7.8709999999999996</v>
      </c>
    </row>
    <row r="131" spans="1:5" ht="30">
      <c r="A131" s="413" t="s">
        <v>517</v>
      </c>
      <c r="B131" s="150" t="s">
        <v>133</v>
      </c>
      <c r="C131" s="151"/>
      <c r="D131" s="152" t="s">
        <v>55</v>
      </c>
      <c r="E131" s="487">
        <v>3.2887281124497996</v>
      </c>
    </row>
    <row r="132" spans="1:5" ht="28.5">
      <c r="A132" s="410" t="s">
        <v>545</v>
      </c>
      <c r="B132" s="150" t="s">
        <v>93</v>
      </c>
      <c r="C132" s="151"/>
      <c r="D132" s="152" t="s">
        <v>18</v>
      </c>
      <c r="E132" s="487">
        <v>2.9923800000000003</v>
      </c>
    </row>
    <row r="133" spans="1:5" ht="42.75">
      <c r="A133" s="410" t="s">
        <v>510</v>
      </c>
      <c r="B133" s="150" t="s">
        <v>73</v>
      </c>
      <c r="C133" s="151"/>
      <c r="D133" s="152" t="s">
        <v>61</v>
      </c>
      <c r="E133" s="487">
        <v>2.2577175999999999</v>
      </c>
    </row>
    <row r="134" spans="1:5" ht="30">
      <c r="A134" s="413" t="s">
        <v>525</v>
      </c>
      <c r="B134" s="150" t="s">
        <v>129</v>
      </c>
      <c r="C134" s="151"/>
      <c r="D134" s="152" t="s">
        <v>18</v>
      </c>
      <c r="E134" s="487">
        <v>1.910166613333333</v>
      </c>
    </row>
    <row r="135" spans="1:5" ht="57">
      <c r="A135" s="410" t="s">
        <v>511</v>
      </c>
      <c r="B135" s="150" t="s">
        <v>27</v>
      </c>
      <c r="C135" s="151"/>
      <c r="D135" s="152" t="s">
        <v>26</v>
      </c>
      <c r="E135" s="487">
        <v>1.8211170000000001</v>
      </c>
    </row>
    <row r="136" spans="1:5" ht="28.5">
      <c r="A136" s="413" t="s">
        <v>533</v>
      </c>
      <c r="B136" s="150" t="s">
        <v>244</v>
      </c>
      <c r="C136" s="151"/>
      <c r="D136" s="152" t="s">
        <v>55</v>
      </c>
      <c r="E136" s="487">
        <v>1.6074215999999999</v>
      </c>
    </row>
    <row r="137" spans="1:5" ht="28.5">
      <c r="A137" s="414" t="s">
        <v>516</v>
      </c>
      <c r="B137" s="150" t="s">
        <v>141</v>
      </c>
      <c r="C137" s="151"/>
      <c r="D137" s="152" t="s">
        <v>55</v>
      </c>
      <c r="E137" s="487">
        <v>0.93845355673127284</v>
      </c>
    </row>
    <row r="138" spans="1:5" ht="28.5">
      <c r="A138" s="410" t="s">
        <v>512</v>
      </c>
      <c r="B138" s="150" t="s">
        <v>29</v>
      </c>
      <c r="C138" s="151"/>
      <c r="D138" s="152" t="s">
        <v>28</v>
      </c>
      <c r="E138" s="487">
        <v>0.92346190080000012</v>
      </c>
    </row>
    <row r="139" spans="1:5" ht="28.5">
      <c r="A139" s="410" t="s">
        <v>530</v>
      </c>
      <c r="B139" s="150" t="s">
        <v>24</v>
      </c>
      <c r="C139" s="151"/>
      <c r="D139" s="152" t="s">
        <v>55</v>
      </c>
      <c r="E139" s="487">
        <v>0.85217399999999999</v>
      </c>
    </row>
    <row r="140" spans="1:5" ht="28.5">
      <c r="A140" s="414" t="s">
        <v>526</v>
      </c>
      <c r="B140" s="150" t="s">
        <v>138</v>
      </c>
      <c r="C140" s="151"/>
      <c r="D140" s="152" t="s">
        <v>55</v>
      </c>
      <c r="E140" s="487">
        <v>0.82540564444444442</v>
      </c>
    </row>
    <row r="141" spans="1:5" ht="42.75">
      <c r="A141" s="410" t="s">
        <v>531</v>
      </c>
      <c r="B141" s="150" t="s">
        <v>54</v>
      </c>
      <c r="C141" s="151"/>
      <c r="D141" s="152" t="s">
        <v>55</v>
      </c>
      <c r="E141" s="487">
        <v>0.68316479999999991</v>
      </c>
    </row>
    <row r="142" spans="1:5" ht="42.75">
      <c r="A142" s="410" t="s">
        <v>513</v>
      </c>
      <c r="B142" s="150" t="s">
        <v>76</v>
      </c>
      <c r="C142" s="151"/>
      <c r="D142" s="152" t="s">
        <v>26</v>
      </c>
      <c r="E142" s="487">
        <v>0.69039424000000005</v>
      </c>
    </row>
    <row r="143" spans="1:5" ht="42.75">
      <c r="A143" s="410" t="s">
        <v>563</v>
      </c>
      <c r="B143" s="150" t="s">
        <v>87</v>
      </c>
      <c r="C143" s="151"/>
      <c r="D143" s="152" t="s">
        <v>55</v>
      </c>
      <c r="E143" s="487">
        <v>0.62494199999999989</v>
      </c>
    </row>
    <row r="144" spans="1:5" ht="42.75">
      <c r="A144" s="413" t="s">
        <v>509</v>
      </c>
      <c r="B144" s="150" t="s">
        <v>45</v>
      </c>
      <c r="C144" s="151"/>
      <c r="D144" s="152" t="s">
        <v>10</v>
      </c>
      <c r="E144" s="487">
        <v>0.58700180000000002</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8.xml><?xml version="1.0" encoding="utf-8"?>
<worksheet xmlns="http://schemas.openxmlformats.org/spreadsheetml/2006/main" xmlns:r="http://schemas.openxmlformats.org/officeDocument/2006/relationships">
  <sheetPr>
    <tabColor rgb="FFFF0000"/>
  </sheetPr>
  <dimension ref="A1:F70"/>
  <sheetViews>
    <sheetView view="pageBreakPreview" topLeftCell="A6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f>VLOOKUP($A14,'PLAN DOMINGO'!$A$1:$D$108,4,FALSE)</f>
        <v>47737.289999999994</v>
      </c>
    </row>
    <row r="15" spans="1:6">
      <c r="A15" s="328" t="s">
        <v>414</v>
      </c>
      <c r="B15" s="325" t="s">
        <v>124</v>
      </c>
      <c r="C15" s="332" t="s">
        <v>66</v>
      </c>
      <c r="D15" s="325"/>
      <c r="E15" s="405">
        <f>VLOOKUP($A15,'PLAN DOMINGO'!$A$1:$D$108,4,FALSE)</f>
        <v>35008.889999999992</v>
      </c>
    </row>
    <row r="16" spans="1:6" ht="30">
      <c r="A16" s="328" t="s">
        <v>413</v>
      </c>
      <c r="B16" s="325" t="s">
        <v>65</v>
      </c>
      <c r="C16" s="332" t="s">
        <v>66</v>
      </c>
      <c r="D16" s="325"/>
      <c r="E16" s="405">
        <f>VLOOKUP($A16,'PLAN DOMINGO'!$A$1:$D$108,4,FALSE)</f>
        <v>30797.29</v>
      </c>
    </row>
    <row r="17" spans="1:5" ht="25.5">
      <c r="A17" s="328" t="s">
        <v>418</v>
      </c>
      <c r="B17" s="325" t="s">
        <v>319</v>
      </c>
      <c r="C17" s="332" t="s">
        <v>66</v>
      </c>
      <c r="D17" s="325"/>
      <c r="E17" s="405">
        <f>VLOOKUP($A17,'PLAN DOMINGO'!$A$1:$D$108,4,FALSE)</f>
        <v>14466.177373600001</v>
      </c>
    </row>
    <row r="18" spans="1:5" ht="25.5">
      <c r="A18" s="328" t="s">
        <v>416</v>
      </c>
      <c r="B18" s="325" t="s">
        <v>308</v>
      </c>
      <c r="C18" s="332" t="s">
        <v>66</v>
      </c>
      <c r="D18" s="325"/>
      <c r="E18" s="405">
        <f>VLOOKUP($A18,'PLAN DOMINGO'!$A$1:$D$108,4,FALSE)</f>
        <v>12856.317999360001</v>
      </c>
    </row>
    <row r="19" spans="1:5" ht="25.5">
      <c r="A19" s="328" t="s">
        <v>417</v>
      </c>
      <c r="B19" s="325" t="s">
        <v>310</v>
      </c>
      <c r="C19" s="332" t="s">
        <v>66</v>
      </c>
      <c r="D19" s="325"/>
      <c r="E19" s="405">
        <f>VLOOKUP($A19,'PLAN DOMINGO'!$A$1:$D$108,4,FALSE)</f>
        <v>7946.3982096199998</v>
      </c>
    </row>
    <row r="20" spans="1:5">
      <c r="A20" s="328" t="s">
        <v>395</v>
      </c>
      <c r="B20" s="325" t="s">
        <v>67</v>
      </c>
      <c r="C20" s="332" t="s">
        <v>66</v>
      </c>
      <c r="D20" s="325"/>
      <c r="E20" s="405">
        <f>VLOOKUP($A20,'PLAN DOMINGO'!$A$1:$D$108,4,FALSE)</f>
        <v>6158.7199999999993</v>
      </c>
    </row>
    <row r="21" spans="1:5" ht="45">
      <c r="A21" s="328" t="s">
        <v>390</v>
      </c>
      <c r="B21" s="325" t="s">
        <v>78</v>
      </c>
      <c r="C21" s="332" t="s">
        <v>60</v>
      </c>
      <c r="D21" s="325"/>
      <c r="E21" s="405">
        <f>VLOOKUP($A21,'PLAN DOMINGO'!$A$1:$D$108,4,FALSE)</f>
        <v>1804.8770218019999</v>
      </c>
    </row>
    <row r="22" spans="1:5" ht="45">
      <c r="A22" s="543" t="s">
        <v>402</v>
      </c>
      <c r="B22" s="325" t="s">
        <v>89</v>
      </c>
      <c r="C22" s="332" t="s">
        <v>60</v>
      </c>
      <c r="D22" s="325"/>
      <c r="E22" s="540">
        <v>1411.0805236040001</v>
      </c>
    </row>
    <row r="23" spans="1:5" ht="45">
      <c r="A23" s="328" t="s">
        <v>420</v>
      </c>
      <c r="B23" s="325" t="s">
        <v>334</v>
      </c>
      <c r="C23" s="332" t="s">
        <v>61</v>
      </c>
      <c r="D23" s="325"/>
      <c r="E23" s="405">
        <f>VLOOKUP($A23,'PLAN DOMINGO'!$A$1:$D$108,4,FALSE)</f>
        <v>493.27511000000004</v>
      </c>
    </row>
    <row r="24" spans="1:5" ht="25.5">
      <c r="A24" s="328" t="s">
        <v>386</v>
      </c>
      <c r="B24" s="325" t="s">
        <v>42</v>
      </c>
      <c r="C24" s="332" t="s">
        <v>61</v>
      </c>
      <c r="D24" s="325"/>
      <c r="E24" s="405">
        <f>VLOOKUP($A24,'PLAN DOMINGO'!$A$1:$D$108,4,FALSE)</f>
        <v>319.92352061428568</v>
      </c>
    </row>
    <row r="25" spans="1:5" ht="30">
      <c r="A25" s="512" t="s">
        <v>428</v>
      </c>
      <c r="B25" s="404" t="s">
        <v>427</v>
      </c>
      <c r="C25" s="405" t="s">
        <v>61</v>
      </c>
      <c r="D25" s="404"/>
      <c r="E25" s="540">
        <v>112.97</v>
      </c>
    </row>
    <row r="26" spans="1:5" ht="25.5">
      <c r="A26" s="328" t="s">
        <v>380</v>
      </c>
      <c r="B26" s="325" t="s">
        <v>174</v>
      </c>
      <c r="C26" s="332" t="s">
        <v>10</v>
      </c>
      <c r="D26" s="325"/>
      <c r="E26" s="405">
        <f>VLOOKUP($A26,'PLAN DOMINGO'!$A$1:$D$108,4,FALSE)</f>
        <v>151.0098301972771</v>
      </c>
    </row>
    <row r="27" spans="1:5" ht="30">
      <c r="A27" s="328" t="s">
        <v>365</v>
      </c>
      <c r="B27" s="325" t="s">
        <v>77</v>
      </c>
      <c r="C27" s="332" t="s">
        <v>61</v>
      </c>
      <c r="D27" s="325"/>
      <c r="E27" s="405">
        <f>VLOOKUP($A27,'PLAN DOMINGO'!$A$1:$D$108,4,FALSE)</f>
        <v>149.66096400000001</v>
      </c>
    </row>
    <row r="28" spans="1:5" ht="25.5">
      <c r="A28" s="328" t="s">
        <v>363</v>
      </c>
      <c r="B28" s="325" t="s">
        <v>172</v>
      </c>
      <c r="C28" s="332" t="s">
        <v>10</v>
      </c>
      <c r="D28" s="325"/>
      <c r="E28" s="405">
        <f>VLOOKUP($A28,'PLAN DOMINGO'!$A$1:$D$108,4,FALSE)</f>
        <v>143.63679198072288</v>
      </c>
    </row>
    <row r="29" spans="1:5" ht="30">
      <c r="A29" s="385" t="s">
        <v>385</v>
      </c>
      <c r="B29" s="386" t="s">
        <v>305</v>
      </c>
      <c r="C29" s="387" t="s">
        <v>61</v>
      </c>
      <c r="D29" s="386"/>
      <c r="E29" s="405">
        <f>VLOOKUP($A29,'PLAN DOMINGO'!$A$1:$D$108,4,FALSE)</f>
        <v>253.0433549</v>
      </c>
    </row>
    <row r="30" spans="1:5" ht="45">
      <c r="A30" s="328" t="s">
        <v>421</v>
      </c>
      <c r="B30" s="325" t="s">
        <v>88</v>
      </c>
      <c r="C30" s="332" t="s">
        <v>55</v>
      </c>
      <c r="D30" s="325"/>
      <c r="E30" s="405">
        <f>VLOOKUP($A30,'PLAN DOMINGO'!$A$1:$D$108,4,FALSE)</f>
        <v>149.1978</v>
      </c>
    </row>
    <row r="31" spans="1:5" ht="25.5">
      <c r="A31" s="328" t="s">
        <v>400</v>
      </c>
      <c r="B31" s="325" t="s">
        <v>63</v>
      </c>
      <c r="C31" s="332" t="s">
        <v>60</v>
      </c>
      <c r="D31" s="325"/>
      <c r="E31" s="405">
        <f>VLOOKUP($A31,'PLAN DOMINGO'!$A$1:$D$108,4,FALSE)</f>
        <v>143.988349</v>
      </c>
    </row>
    <row r="32" spans="1:5" ht="30">
      <c r="A32" s="328" t="s">
        <v>366</v>
      </c>
      <c r="B32" s="325" t="s">
        <v>34</v>
      </c>
      <c r="C32" s="332" t="s">
        <v>10</v>
      </c>
      <c r="D32" s="325"/>
      <c r="E32" s="405">
        <f>VLOOKUP($A32,'PLAN DOMINGO'!$A$1:$D$108,4,FALSE)</f>
        <v>116.38530605927711</v>
      </c>
    </row>
    <row r="33" spans="1:5" ht="51">
      <c r="A33" s="328" t="s">
        <v>372</v>
      </c>
      <c r="B33" s="325" t="s">
        <v>321</v>
      </c>
      <c r="C33" s="332" t="s">
        <v>55</v>
      </c>
      <c r="D33" s="325"/>
      <c r="E33" s="405">
        <f>VLOOKUP($A33,'PLAN DOMINGO'!$A$1:$D$108,4,FALSE)</f>
        <v>103.87266916979999</v>
      </c>
    </row>
    <row r="34" spans="1:5" ht="30">
      <c r="A34" s="328" t="s">
        <v>387</v>
      </c>
      <c r="B34" s="325" t="s">
        <v>19</v>
      </c>
      <c r="C34" s="332" t="s">
        <v>10</v>
      </c>
      <c r="D34" s="325"/>
      <c r="E34" s="405">
        <f>VLOOKUP($A34,'PLAN DOMINGO'!$A$1:$D$108,4,FALSE)</f>
        <v>95.003436999999991</v>
      </c>
    </row>
    <row r="35" spans="1:5" ht="30">
      <c r="A35" s="328" t="s">
        <v>412</v>
      </c>
      <c r="B35" s="325" t="s">
        <v>82</v>
      </c>
      <c r="C35" s="332" t="s">
        <v>81</v>
      </c>
      <c r="D35" s="325"/>
      <c r="E35" s="405">
        <f>VLOOKUP($A35,'PLAN DOMINGO'!$A$1:$D$108,4,FALSE)</f>
        <v>75.36</v>
      </c>
    </row>
    <row r="36" spans="1:5" ht="30">
      <c r="A36" s="328" t="s">
        <v>364</v>
      </c>
      <c r="B36" s="325" t="s">
        <v>15</v>
      </c>
      <c r="C36" s="332" t="s">
        <v>61</v>
      </c>
      <c r="D36" s="325"/>
      <c r="E36" s="405">
        <f>VLOOKUP($A36,'PLAN DOMINGO'!$A$1:$D$108,4,FALSE)</f>
        <v>57.891760822956137</v>
      </c>
    </row>
    <row r="37" spans="1:5" ht="25.5">
      <c r="A37" s="328" t="s">
        <v>411</v>
      </c>
      <c r="B37" s="325" t="s">
        <v>116</v>
      </c>
      <c r="C37" s="332" t="s">
        <v>84</v>
      </c>
      <c r="D37" s="325"/>
      <c r="E37" s="14">
        <v>48.03</v>
      </c>
    </row>
    <row r="38" spans="1:5" ht="30">
      <c r="A38" s="328" t="s">
        <v>397</v>
      </c>
      <c r="B38" s="325" t="s">
        <v>79</v>
      </c>
      <c r="C38" s="332" t="s">
        <v>18</v>
      </c>
      <c r="D38" s="325"/>
      <c r="E38" s="405">
        <f>VLOOKUP($A38,'PLAN DOMINGO'!$A$1:$D$108,4,FALSE)</f>
        <v>49.988340000000008</v>
      </c>
    </row>
    <row r="39" spans="1:5">
      <c r="A39" s="328" t="s">
        <v>404</v>
      </c>
      <c r="B39" s="325" t="s">
        <v>127</v>
      </c>
      <c r="C39" s="332" t="s">
        <v>81</v>
      </c>
      <c r="D39" s="325"/>
      <c r="E39" s="405">
        <f>VLOOKUP($A39,'PLAN DOMINGO'!$A$1:$D$108,4,FALSE)</f>
        <v>43.62</v>
      </c>
    </row>
    <row r="40" spans="1:5" ht="60">
      <c r="A40" s="328" t="s">
        <v>396</v>
      </c>
      <c r="B40" s="325" t="s">
        <v>74</v>
      </c>
      <c r="C40" s="332" t="s">
        <v>75</v>
      </c>
      <c r="D40" s="325"/>
      <c r="E40" s="405">
        <f>VLOOKUP($A40,'PLAN DOMINGO'!$A$1:$D$108,4,FALSE)</f>
        <v>45.952461999999997</v>
      </c>
    </row>
    <row r="41" spans="1:5" ht="25.5">
      <c r="A41" s="328" t="s">
        <v>382</v>
      </c>
      <c r="B41" s="325" t="s">
        <v>162</v>
      </c>
      <c r="C41" s="332" t="s">
        <v>61</v>
      </c>
      <c r="D41" s="325"/>
      <c r="E41" s="405">
        <f>VLOOKUP($A41,'PLAN DOMINGO'!$A$1:$D$108,4,FALSE)</f>
        <v>43.56725238565317</v>
      </c>
    </row>
    <row r="42" spans="1:5" ht="30">
      <c r="A42" s="328" t="s">
        <v>392</v>
      </c>
      <c r="B42" s="325" t="s">
        <v>113</v>
      </c>
      <c r="C42" s="332" t="s">
        <v>55</v>
      </c>
      <c r="D42" s="325"/>
      <c r="E42" s="405">
        <f>VLOOKUP($A42,'PLAN DOMINGO'!$A$1:$D$108,4,FALSE)</f>
        <v>36.747199999999999</v>
      </c>
    </row>
    <row r="43" spans="1:5">
      <c r="A43" s="328" t="s">
        <v>403</v>
      </c>
      <c r="B43" s="325" t="s">
        <v>126</v>
      </c>
      <c r="C43" s="332" t="s">
        <v>81</v>
      </c>
      <c r="D43" s="325"/>
      <c r="E43" s="405">
        <f>VLOOKUP($A43,'PLAN DOMINGO'!$A$1:$D$108,4,FALSE)</f>
        <v>31.63</v>
      </c>
    </row>
    <row r="44" spans="1:5" ht="25.5">
      <c r="A44" s="328" t="s">
        <v>383</v>
      </c>
      <c r="B44" s="325" t="s">
        <v>30</v>
      </c>
      <c r="C44" s="332" t="s">
        <v>61</v>
      </c>
      <c r="D44" s="325"/>
      <c r="E44" s="405">
        <f>VLOOKUP($A44,'PLAN DOMINGO'!$A$1:$D$108,4,FALSE)</f>
        <v>26.766430217322551</v>
      </c>
    </row>
    <row r="45" spans="1:5" ht="30">
      <c r="A45" s="328" t="s">
        <v>407</v>
      </c>
      <c r="B45" s="325" t="s">
        <v>120</v>
      </c>
      <c r="C45" s="332" t="s">
        <v>81</v>
      </c>
      <c r="D45" s="325"/>
      <c r="E45" s="405">
        <f>VLOOKUP($A45,'PLAN DOMINGO'!$A$1:$D$108,4,FALSE)</f>
        <v>25.44</v>
      </c>
    </row>
    <row r="46" spans="1:5">
      <c r="A46" s="328" t="s">
        <v>408</v>
      </c>
      <c r="B46" s="325" t="s">
        <v>121</v>
      </c>
      <c r="C46" s="332" t="s">
        <v>81</v>
      </c>
      <c r="D46" s="325"/>
      <c r="E46" s="405">
        <f>VLOOKUP($A46,'PLAN DOMINGO'!$A$1:$D$108,4,FALSE)</f>
        <v>23.56</v>
      </c>
    </row>
    <row r="47" spans="1:5" ht="25.5">
      <c r="A47" s="328" t="s">
        <v>381</v>
      </c>
      <c r="B47" s="325" t="s">
        <v>32</v>
      </c>
      <c r="C47" s="332" t="s">
        <v>61</v>
      </c>
      <c r="D47" s="325"/>
      <c r="E47" s="405">
        <f>VLOOKUP($A47,'PLAN DOMINGO'!$A$1:$D$108,4,FALSE)</f>
        <v>22.098993659567547</v>
      </c>
    </row>
    <row r="48" spans="1:5">
      <c r="A48" s="328" t="s">
        <v>393</v>
      </c>
      <c r="B48" s="325" t="s">
        <v>80</v>
      </c>
      <c r="C48" s="332" t="s">
        <v>81</v>
      </c>
      <c r="D48" s="325"/>
      <c r="E48" s="405">
        <f>VLOOKUP($A48,'PLAN DOMINGO'!$A$1:$D$108,4,FALSE)</f>
        <v>21.06</v>
      </c>
    </row>
    <row r="49" spans="1:5" ht="45">
      <c r="A49" s="328" t="s">
        <v>394</v>
      </c>
      <c r="B49" s="325" t="s">
        <v>69</v>
      </c>
      <c r="C49" s="332" t="s">
        <v>55</v>
      </c>
      <c r="D49" s="325"/>
      <c r="E49" s="405">
        <f>VLOOKUP($A49,'PLAN DOMINGO'!$A$1:$D$108,4,FALSE)</f>
        <v>13.370000000000001</v>
      </c>
    </row>
    <row r="50" spans="1:5">
      <c r="A50" s="328" t="s">
        <v>406</v>
      </c>
      <c r="B50" s="325" t="s">
        <v>119</v>
      </c>
      <c r="C50" s="332" t="s">
        <v>81</v>
      </c>
      <c r="D50" s="325"/>
      <c r="E50" s="405">
        <f>VLOOKUP($A50,'PLAN DOMINGO'!$A$1:$D$108,4,FALSE)</f>
        <v>10.72</v>
      </c>
    </row>
    <row r="51" spans="1:5" ht="30">
      <c r="A51" s="328" t="s">
        <v>379</v>
      </c>
      <c r="B51" s="325" t="s">
        <v>68</v>
      </c>
      <c r="C51" s="332" t="s">
        <v>55</v>
      </c>
      <c r="D51" s="325"/>
      <c r="E51" s="405">
        <f>VLOOKUP($A51,'PLAN DOMINGO'!$A$1:$D$108,4,FALSE)</f>
        <v>11.162874</v>
      </c>
    </row>
    <row r="52" spans="1:5">
      <c r="A52" s="328" t="s">
        <v>391</v>
      </c>
      <c r="B52" s="325" t="s">
        <v>112</v>
      </c>
      <c r="C52" s="332" t="s">
        <v>55</v>
      </c>
      <c r="D52" s="325"/>
      <c r="E52" s="405">
        <f>VLOOKUP($A52,'PLAN DOMINGO'!$A$1:$D$108,4,FALSE)</f>
        <v>10.1966</v>
      </c>
    </row>
    <row r="53" spans="1:5" ht="60">
      <c r="A53" s="328" t="s">
        <v>389</v>
      </c>
      <c r="B53" s="325" t="s">
        <v>279</v>
      </c>
      <c r="C53" s="332" t="s">
        <v>61</v>
      </c>
      <c r="D53" s="325"/>
      <c r="E53" s="405">
        <f>VLOOKUP($A53,'PLAN DOMINGO'!$A$1:$D$108,4,FALSE)</f>
        <v>8.3441399999999994</v>
      </c>
    </row>
    <row r="54" spans="1:5" ht="25.5">
      <c r="A54" s="328" t="s">
        <v>405</v>
      </c>
      <c r="B54" s="325" t="s">
        <v>117</v>
      </c>
      <c r="C54" s="332" t="s">
        <v>118</v>
      </c>
      <c r="D54" s="325"/>
      <c r="E54" s="405">
        <v>3.71</v>
      </c>
    </row>
    <row r="55" spans="1:5" ht="25.5">
      <c r="A55" s="328" t="s">
        <v>401</v>
      </c>
      <c r="B55" s="325" t="s">
        <v>93</v>
      </c>
      <c r="C55" s="332" t="s">
        <v>18</v>
      </c>
      <c r="D55" s="325"/>
      <c r="E55" s="405">
        <f>VLOOKUP($A55,'PLAN DOMINGO'!$A$1:$D$108,4,FALSE)</f>
        <v>4.0759800000000004</v>
      </c>
    </row>
    <row r="56" spans="1:5" ht="30">
      <c r="A56" s="328" t="s">
        <v>368</v>
      </c>
      <c r="B56" s="325" t="s">
        <v>133</v>
      </c>
      <c r="C56" s="332" t="s">
        <v>55</v>
      </c>
      <c r="D56" s="325"/>
      <c r="E56" s="405">
        <f>VLOOKUP($A56,'PLAN DOMINGO'!$A$1:$D$108,4,FALSE)</f>
        <v>3.6202469879518073</v>
      </c>
    </row>
    <row r="57" spans="1:5" ht="30">
      <c r="A57" s="328" t="s">
        <v>375</v>
      </c>
      <c r="B57" s="325" t="s">
        <v>73</v>
      </c>
      <c r="C57" s="332" t="s">
        <v>61</v>
      </c>
      <c r="D57" s="325"/>
      <c r="E57" s="405">
        <f>VLOOKUP($A57,'PLAN DOMINGO'!$A$1:$D$108,4,FALSE)</f>
        <v>2.6738200000000001</v>
      </c>
    </row>
    <row r="58" spans="1:5" ht="30">
      <c r="A58" s="328" t="s">
        <v>410</v>
      </c>
      <c r="B58" s="325" t="s">
        <v>123</v>
      </c>
      <c r="C58" s="332" t="s">
        <v>81</v>
      </c>
      <c r="D58" s="325"/>
      <c r="E58" s="405">
        <f>VLOOKUP($A58,'PLAN DOMINGO'!$A$1:$D$108,4,FALSE)</f>
        <v>2.29</v>
      </c>
    </row>
    <row r="59" spans="1:5" ht="30">
      <c r="A59" s="328" t="s">
        <v>384</v>
      </c>
      <c r="B59" s="325" t="s">
        <v>129</v>
      </c>
      <c r="C59" s="332" t="s">
        <v>18</v>
      </c>
      <c r="D59" s="325"/>
      <c r="E59" s="405">
        <f>VLOOKUP($A59,'PLAN DOMINGO'!$A$1:$D$108,4,FALSE)</f>
        <v>2.3637738666666666</v>
      </c>
    </row>
    <row r="60" spans="1:5" ht="45">
      <c r="A60" s="328" t="s">
        <v>376</v>
      </c>
      <c r="B60" s="325" t="s">
        <v>27</v>
      </c>
      <c r="C60" s="332" t="s">
        <v>26</v>
      </c>
      <c r="D60" s="325"/>
      <c r="E60" s="405">
        <f>VLOOKUP($A60,'PLAN DOMINGO'!$A$1:$D$108,4,FALSE)</f>
        <v>1.945317</v>
      </c>
    </row>
    <row r="61" spans="1:5" ht="30">
      <c r="A61" s="328" t="s">
        <v>388</v>
      </c>
      <c r="B61" s="325" t="s">
        <v>244</v>
      </c>
      <c r="C61" s="332" t="s">
        <v>55</v>
      </c>
      <c r="D61" s="325"/>
      <c r="E61" s="405">
        <f>VLOOKUP($A61,'PLAN DOMINGO'!$A$1:$D$108,4,FALSE)</f>
        <v>2.0036360000000002</v>
      </c>
    </row>
    <row r="62" spans="1:5" ht="25.5">
      <c r="A62" s="328" t="s">
        <v>409</v>
      </c>
      <c r="B62" s="325" t="s">
        <v>115</v>
      </c>
      <c r="C62" s="332" t="s">
        <v>81</v>
      </c>
      <c r="D62" s="325"/>
      <c r="E62" s="405">
        <v>1.67</v>
      </c>
    </row>
    <row r="63" spans="1:5" ht="25.5">
      <c r="A63" s="328" t="s">
        <v>369</v>
      </c>
      <c r="B63" s="325" t="s">
        <v>141</v>
      </c>
      <c r="C63" s="332" t="s">
        <v>55</v>
      </c>
      <c r="D63" s="325"/>
      <c r="E63" s="405">
        <f>VLOOKUP($A63,'PLAN DOMINGO'!$A$1:$D$108,4,FALSE)</f>
        <v>1.0825921982538851</v>
      </c>
    </row>
    <row r="64" spans="1:5" ht="30">
      <c r="A64" s="328" t="s">
        <v>370</v>
      </c>
      <c r="B64" s="325" t="s">
        <v>24</v>
      </c>
      <c r="C64" s="332" t="s">
        <v>55</v>
      </c>
      <c r="D64" s="325"/>
      <c r="E64" s="405">
        <f>VLOOKUP($A64,'PLAN DOMINGO'!$A$1:$D$108,4,FALSE)</f>
        <v>1.0279499999999999</v>
      </c>
    </row>
    <row r="65" spans="1:5" ht="30">
      <c r="A65" s="328" t="s">
        <v>377</v>
      </c>
      <c r="B65" s="325" t="s">
        <v>29</v>
      </c>
      <c r="C65" s="332" t="s">
        <v>28</v>
      </c>
      <c r="D65" s="325"/>
      <c r="E65" s="405">
        <f>VLOOKUP($A65,'PLAN DOMINGO'!$A$1:$D$108,4,FALSE)</f>
        <v>0.98367532800000002</v>
      </c>
    </row>
    <row r="66" spans="1:5" ht="25.5">
      <c r="A66" s="328" t="s">
        <v>367</v>
      </c>
      <c r="B66" s="325" t="s">
        <v>138</v>
      </c>
      <c r="C66" s="332" t="s">
        <v>55</v>
      </c>
      <c r="D66" s="326"/>
      <c r="E66" s="405">
        <f>VLOOKUP($A66,'PLAN DOMINGO'!$A$1:$D$108,4,FALSE)</f>
        <v>0.8742660888888889</v>
      </c>
    </row>
    <row r="67" spans="1:5" ht="30">
      <c r="A67" s="328" t="s">
        <v>419</v>
      </c>
      <c r="B67" s="325" t="s">
        <v>87</v>
      </c>
      <c r="C67" s="332" t="s">
        <v>55</v>
      </c>
      <c r="D67" s="326"/>
      <c r="E67" s="405">
        <f>VLOOKUP($A67,'PLAN DOMINGO'!$A$1:$D$108,4,FALSE)</f>
        <v>0.90542999999999996</v>
      </c>
    </row>
    <row r="68" spans="1:5" ht="45">
      <c r="A68" s="328" t="s">
        <v>371</v>
      </c>
      <c r="B68" s="325" t="s">
        <v>54</v>
      </c>
      <c r="C68" s="332" t="s">
        <v>55</v>
      </c>
      <c r="D68" s="326"/>
      <c r="E68" s="405">
        <f>VLOOKUP($A68,'PLAN DOMINGO'!$A$1:$D$108,4,FALSE)</f>
        <v>0.84922800000000009</v>
      </c>
    </row>
    <row r="69" spans="1:5" ht="30">
      <c r="A69" s="328" t="s">
        <v>378</v>
      </c>
      <c r="B69" s="325" t="s">
        <v>76</v>
      </c>
      <c r="C69" s="332" t="s">
        <v>26</v>
      </c>
      <c r="D69" s="326"/>
      <c r="E69" s="405">
        <f>VLOOKUP($A69,'PLAN DOMINGO'!$A$1:$D$108,4,FALSE)</f>
        <v>0.74341120000000005</v>
      </c>
    </row>
    <row r="70" spans="1:5" ht="30">
      <c r="A70" s="544" t="s">
        <v>373</v>
      </c>
      <c r="B70" s="545" t="s">
        <v>45</v>
      </c>
      <c r="C70" s="546" t="s">
        <v>10</v>
      </c>
      <c r="D70" s="326"/>
      <c r="E70" s="547">
        <f>VLOOKUP($A70,'PLAN DOMINGO'!$A$1:$D$108,4,FALSE)</f>
        <v>0.63482899999999998</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9.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477</v>
      </c>
      <c r="B5" s="150" t="s">
        <v>78</v>
      </c>
      <c r="C5" s="151"/>
      <c r="D5" s="152" t="s">
        <v>60</v>
      </c>
      <c r="E5" s="487">
        <f>VLOOKUP(A5,'Plan5 - sábado'!$A$4:$I$70,9,FALSE)</f>
        <v>1620.788561802</v>
      </c>
    </row>
    <row r="6" spans="1:6" s="4" customFormat="1" ht="57">
      <c r="A6" s="488" t="s">
        <v>488</v>
      </c>
      <c r="B6" s="150" t="s">
        <v>89</v>
      </c>
      <c r="C6" s="151"/>
      <c r="D6" s="152" t="s">
        <v>60</v>
      </c>
      <c r="E6" s="485">
        <v>1411.0805236040001</v>
      </c>
    </row>
    <row r="7" spans="1:6" s="4" customFormat="1" ht="42.75">
      <c r="A7" s="410" t="s">
        <v>506</v>
      </c>
      <c r="B7" s="150" t="s">
        <v>334</v>
      </c>
      <c r="C7" s="151"/>
      <c r="D7" s="152" t="s">
        <v>61</v>
      </c>
      <c r="E7" s="487">
        <f>VLOOKUP(A7,'Plan5 - sábado'!$A$4:$I$70,9,FALSE)</f>
        <v>459.19588999999996</v>
      </c>
    </row>
    <row r="8" spans="1:6" s="4" customFormat="1" ht="42.75">
      <c r="A8" s="413" t="s">
        <v>469</v>
      </c>
      <c r="B8" s="150" t="s">
        <v>604</v>
      </c>
      <c r="C8" s="151"/>
      <c r="D8" s="152" t="s">
        <v>61</v>
      </c>
      <c r="E8" s="487">
        <f>VLOOKUP(A8,'Plan5 - sábado'!$A$4:$I$70,9,FALSE)</f>
        <v>214.76835489999999</v>
      </c>
    </row>
    <row r="9" spans="1:6" s="4" customFormat="1" ht="28.5">
      <c r="A9" s="415" t="s">
        <v>461</v>
      </c>
      <c r="B9" s="150" t="s">
        <v>174</v>
      </c>
      <c r="C9" s="151"/>
      <c r="D9" s="152" t="s">
        <v>10</v>
      </c>
      <c r="E9" s="487">
        <f>VLOOKUP(A9,'Plan5 - sábado'!$A$4:$I$70,9,FALSE)</f>
        <v>149.34814172739758</v>
      </c>
    </row>
    <row r="10" spans="1:6" s="4" customFormat="1" ht="42.75">
      <c r="A10" s="410" t="s">
        <v>456</v>
      </c>
      <c r="B10" s="150" t="s">
        <v>77</v>
      </c>
      <c r="C10" s="151"/>
      <c r="D10" s="152" t="s">
        <v>61</v>
      </c>
      <c r="E10" s="487">
        <f>VLOOKUP(A10,'Plan5 - sábado'!$A$4:$I$70,9,FALSE)</f>
        <v>148.0991745</v>
      </c>
    </row>
    <row r="11" spans="1:6" s="4" customFormat="1" ht="25.5">
      <c r="A11" s="411" t="s">
        <v>460</v>
      </c>
      <c r="B11" s="150" t="s">
        <v>172</v>
      </c>
      <c r="C11" s="151"/>
      <c r="D11" s="152" t="s">
        <v>10</v>
      </c>
      <c r="E11" s="487">
        <f>VLOOKUP(A11,'Plan5 - sábado'!$A$4:$I$70,9,FALSE)</f>
        <v>141.98559046265058</v>
      </c>
    </row>
    <row r="12" spans="1:6" s="4" customFormat="1" ht="42.75">
      <c r="A12" s="410" t="s">
        <v>507</v>
      </c>
      <c r="B12" s="150" t="s">
        <v>88</v>
      </c>
      <c r="C12" s="151"/>
      <c r="D12" s="152" t="s">
        <v>55</v>
      </c>
      <c r="E12" s="487">
        <f>VLOOKUP(A12,'Plan5 - sábado'!$A$4:$I$70,9,FALSE)</f>
        <v>129.3948</v>
      </c>
    </row>
    <row r="13" spans="1:6" s="4" customFormat="1" ht="30">
      <c r="A13" s="413" t="s">
        <v>462</v>
      </c>
      <c r="B13" s="150" t="s">
        <v>34</v>
      </c>
      <c r="C13" s="151"/>
      <c r="D13" s="152" t="s">
        <v>10</v>
      </c>
      <c r="E13" s="487">
        <f>VLOOKUP(A13,'Plan5 - sábado'!$A$4:$I$70,9,FALSE)</f>
        <v>114.73410454120483</v>
      </c>
    </row>
    <row r="14" spans="1:6" s="4" customFormat="1" ht="28.5">
      <c r="A14" s="238" t="s">
        <v>486</v>
      </c>
      <c r="B14" s="150" t="s">
        <v>63</v>
      </c>
      <c r="C14" s="151"/>
      <c r="D14" s="152" t="s">
        <v>60</v>
      </c>
      <c r="E14" s="487">
        <f>VLOOKUP(A14,'Plan5 - sábado'!$A$4:$I$70,9,FALSE)</f>
        <v>123.063469</v>
      </c>
    </row>
    <row r="15" spans="1:6" s="4" customFormat="1" ht="30">
      <c r="A15" s="484" t="s">
        <v>508</v>
      </c>
      <c r="B15" s="150" t="s">
        <v>427</v>
      </c>
      <c r="C15" s="151"/>
      <c r="D15" s="152" t="s">
        <v>61</v>
      </c>
      <c r="E15" s="485">
        <v>112.97</v>
      </c>
    </row>
    <row r="16" spans="1:6" s="4" customFormat="1" ht="42.75">
      <c r="A16" s="238" t="s">
        <v>474</v>
      </c>
      <c r="B16" s="150" t="s">
        <v>321</v>
      </c>
      <c r="C16" s="151"/>
      <c r="D16" s="152" t="s">
        <v>55</v>
      </c>
      <c r="E16" s="487">
        <f>VLOOKUP(A16,'Plan5 - sábado'!$A$4:$I$70,9,FALSE)</f>
        <v>98.798714073599996</v>
      </c>
    </row>
    <row r="17" spans="1:5" s="4" customFormat="1" ht="28.5">
      <c r="A17" s="413" t="s">
        <v>471</v>
      </c>
      <c r="B17" s="150" t="s">
        <v>19</v>
      </c>
      <c r="C17" s="151"/>
      <c r="D17" s="152" t="s">
        <v>10</v>
      </c>
      <c r="E17" s="487">
        <f>VLOOKUP(A17,'Plan5 - sábado'!$A$4:$I$70,9,FALSE)</f>
        <v>94.032149500000003</v>
      </c>
    </row>
    <row r="18" spans="1:5" s="4" customFormat="1" ht="30">
      <c r="A18" s="413" t="s">
        <v>465</v>
      </c>
      <c r="B18" s="150" t="s">
        <v>15</v>
      </c>
      <c r="C18" s="151"/>
      <c r="D18" s="152" t="s">
        <v>61</v>
      </c>
      <c r="E18" s="487">
        <f>VLOOKUP(A18,'Plan5 - sábado'!$A$4:$I$70,9,FALSE)</f>
        <v>56.676130611802918</v>
      </c>
    </row>
    <row r="19" spans="1:5" s="4" customFormat="1" ht="25.5">
      <c r="A19" s="411" t="s">
        <v>464</v>
      </c>
      <c r="B19" s="150" t="s">
        <v>162</v>
      </c>
      <c r="C19" s="151"/>
      <c r="D19" s="152" t="s">
        <v>61</v>
      </c>
      <c r="E19" s="487">
        <f>VLOOKUP(A19,'Plan5 - sábado'!$A$4:$I$70,9,FALSE)</f>
        <v>41.446818032247442</v>
      </c>
    </row>
    <row r="20" spans="1:5" s="4" customFormat="1" ht="42.75">
      <c r="A20" s="410" t="s">
        <v>484</v>
      </c>
      <c r="B20" s="150" t="s">
        <v>79</v>
      </c>
      <c r="C20" s="151"/>
      <c r="D20" s="152" t="s">
        <v>18</v>
      </c>
      <c r="E20" s="487">
        <f>VLOOKUP(A20,'Plan5 - sábado'!$A$4:$I$70,9,FALSE)</f>
        <v>43.242930000000001</v>
      </c>
    </row>
    <row r="21" spans="1:5" s="4" customFormat="1" ht="71.25">
      <c r="A21" s="410" t="s">
        <v>483</v>
      </c>
      <c r="B21" s="150" t="s">
        <v>74</v>
      </c>
      <c r="C21" s="151"/>
      <c r="D21" s="152" t="s">
        <v>75</v>
      </c>
      <c r="E21" s="487">
        <f>VLOOKUP(A21,'Plan5 - sábado'!$A$4:$I$70,9,FALSE)</f>
        <v>40.524204399999995</v>
      </c>
    </row>
    <row r="22" spans="1:5" s="4" customFormat="1" ht="28.5">
      <c r="A22" s="410" t="s">
        <v>479</v>
      </c>
      <c r="B22" s="150" t="s">
        <v>113</v>
      </c>
      <c r="C22" s="151"/>
      <c r="D22" s="152" t="s">
        <v>55</v>
      </c>
      <c r="E22" s="487">
        <f>VLOOKUP(A22,'Plan5 - sábado'!$A$4:$I$70,9,FALSE)</f>
        <v>29.715850000000003</v>
      </c>
    </row>
    <row r="23" spans="1:5" s="4" customFormat="1" ht="30">
      <c r="A23" s="413" t="s">
        <v>463</v>
      </c>
      <c r="B23" s="150" t="s">
        <v>32</v>
      </c>
      <c r="C23" s="151"/>
      <c r="D23" s="152" t="s">
        <v>61</v>
      </c>
      <c r="E23" s="487">
        <f>VLOOKUP(A23,'Plan5 - sábado'!$A$4:$I$70,9,FALSE)</f>
        <v>21.051359128596971</v>
      </c>
    </row>
    <row r="24" spans="1:5" s="4" customFormat="1" ht="42.75">
      <c r="A24" s="410" t="s">
        <v>481</v>
      </c>
      <c r="B24" s="150" t="s">
        <v>69</v>
      </c>
      <c r="C24" s="151"/>
      <c r="D24" s="152" t="s">
        <v>55</v>
      </c>
      <c r="E24" s="487">
        <f>VLOOKUP(A24,'Plan5 - sábado'!$A$4:$I$70,9,FALSE)</f>
        <v>12.836000000000002</v>
      </c>
    </row>
    <row r="25" spans="1:5" s="4" customFormat="1" ht="28.5">
      <c r="A25" s="410" t="s">
        <v>457</v>
      </c>
      <c r="B25" s="150" t="s">
        <v>68</v>
      </c>
      <c r="C25" s="151"/>
      <c r="D25" s="152" t="s">
        <v>55</v>
      </c>
      <c r="E25" s="487">
        <f>VLOOKUP(A25,'Plan5 - sábado'!$A$4:$I$70,9,FALSE)</f>
        <v>10.160223</v>
      </c>
    </row>
    <row r="26" spans="1:5" s="4" customFormat="1" ht="28.5">
      <c r="A26" s="410" t="s">
        <v>478</v>
      </c>
      <c r="B26" s="150" t="s">
        <v>112</v>
      </c>
      <c r="C26" s="151"/>
      <c r="D26" s="152" t="s">
        <v>55</v>
      </c>
      <c r="E26" s="487">
        <f>VLOOKUP(A26,'Plan5 - sábado'!$A$4:$I$70,9,FALSE)</f>
        <v>8.7430999999999983</v>
      </c>
    </row>
    <row r="27" spans="1:5" s="4" customFormat="1" ht="30">
      <c r="A27" s="413" t="s">
        <v>459</v>
      </c>
      <c r="B27" s="150" t="s">
        <v>133</v>
      </c>
      <c r="C27" s="151"/>
      <c r="D27" s="152" t="s">
        <v>55</v>
      </c>
      <c r="E27" s="487">
        <f>VLOOKUP(A27,'Plan5 - sábado'!$A$4:$I$70,9,FALSE)</f>
        <v>3.4130476907630518</v>
      </c>
    </row>
    <row r="28" spans="1:5" s="4" customFormat="1" ht="28.5">
      <c r="A28" s="410" t="s">
        <v>487</v>
      </c>
      <c r="B28" s="150" t="s">
        <v>93</v>
      </c>
      <c r="C28" s="151"/>
      <c r="D28" s="152" t="s">
        <v>18</v>
      </c>
      <c r="E28" s="487">
        <f>VLOOKUP(A28,'Plan5 - sábado'!$A$4:$I$70,9,FALSE)</f>
        <v>3.39873</v>
      </c>
    </row>
    <row r="29" spans="1:5" s="4" customFormat="1" ht="42.75">
      <c r="A29" s="410" t="s">
        <v>452</v>
      </c>
      <c r="B29" s="150" t="s">
        <v>73</v>
      </c>
      <c r="C29" s="151"/>
      <c r="D29" s="152" t="s">
        <v>61</v>
      </c>
      <c r="E29" s="487">
        <f>VLOOKUP(A29,'Plan5 - sábado'!$A$4:$I$70,9,FALSE)</f>
        <v>2.4137559999999998</v>
      </c>
    </row>
    <row r="30" spans="1:5" s="4" customFormat="1" ht="30">
      <c r="A30" s="413" t="s">
        <v>467</v>
      </c>
      <c r="B30" s="150" t="s">
        <v>129</v>
      </c>
      <c r="C30" s="151"/>
      <c r="D30" s="152" t="s">
        <v>18</v>
      </c>
      <c r="E30" s="487">
        <f>VLOOKUP(A30,'Plan5 - sábado'!$A$4:$I$70,9,FALSE)</f>
        <v>2.0802693333333333</v>
      </c>
    </row>
    <row r="31" spans="1:5" s="4" customFormat="1" ht="57">
      <c r="A31" s="410" t="s">
        <v>453</v>
      </c>
      <c r="B31" s="150" t="s">
        <v>27</v>
      </c>
      <c r="C31" s="151"/>
      <c r="D31" s="152" t="s">
        <v>26</v>
      </c>
      <c r="E31" s="487">
        <f>VLOOKUP(A31,'Plan5 - sábado'!$A$4:$I$70,9,FALSE)</f>
        <v>1.8676919999999999</v>
      </c>
    </row>
    <row r="32" spans="1:5" s="4" customFormat="1" ht="28.5">
      <c r="A32" s="413" t="s">
        <v>475</v>
      </c>
      <c r="B32" s="150" t="s">
        <v>244</v>
      </c>
      <c r="C32" s="151"/>
      <c r="D32" s="152" t="s">
        <v>55</v>
      </c>
      <c r="E32" s="487">
        <f>VLOOKUP(A32,'Plan5 - sábado'!$A$4:$I$70,9,FALSE)</f>
        <v>1.7560020000000003</v>
      </c>
    </row>
    <row r="33" spans="1:5" s="4" customFormat="1" ht="28.5">
      <c r="A33" s="414" t="s">
        <v>458</v>
      </c>
      <c r="B33" s="150" t="s">
        <v>141</v>
      </c>
      <c r="C33" s="151"/>
      <c r="D33" s="152" t="s">
        <v>55</v>
      </c>
      <c r="E33" s="487">
        <f>VLOOKUP(A33,'Plan5 - sábado'!$A$4:$I$70,9,FALSE)</f>
        <v>0.99250554730225238</v>
      </c>
    </row>
    <row r="34" spans="1:5" s="4" customFormat="1" ht="28.5">
      <c r="A34" s="410" t="s">
        <v>454</v>
      </c>
      <c r="B34" s="150" t="s">
        <v>29</v>
      </c>
      <c r="C34" s="151"/>
      <c r="D34" s="152" t="s">
        <v>28</v>
      </c>
      <c r="E34" s="487">
        <f>VLOOKUP(A34,'Plan5 - sábado'!$A$4:$I$70,9,FALSE)</f>
        <v>0.94604193599999997</v>
      </c>
    </row>
    <row r="35" spans="1:5" s="4" customFormat="1" ht="28.5">
      <c r="A35" s="410" t="s">
        <v>472</v>
      </c>
      <c r="B35" s="150" t="s">
        <v>24</v>
      </c>
      <c r="C35" s="151"/>
      <c r="D35" s="152" t="s">
        <v>55</v>
      </c>
      <c r="E35" s="487">
        <f>VLOOKUP(A35,'Plan5 - sábado'!$A$4:$I$70,9,FALSE)</f>
        <v>0.91808999999999996</v>
      </c>
    </row>
    <row r="36" spans="1:5" s="4" customFormat="1" ht="28.5">
      <c r="A36" s="414" t="s">
        <v>468</v>
      </c>
      <c r="B36" s="150" t="s">
        <v>138</v>
      </c>
      <c r="C36" s="151"/>
      <c r="D36" s="152" t="s">
        <v>55</v>
      </c>
      <c r="E36" s="487">
        <f>VLOOKUP(A36,'Plan5 - sábado'!$A$4:$I$70,9,FALSE)</f>
        <v>0.84372831111111113</v>
      </c>
    </row>
    <row r="37" spans="1:5" s="4" customFormat="1" ht="42.75">
      <c r="A37" s="410" t="s">
        <v>473</v>
      </c>
      <c r="B37" s="150" t="s">
        <v>54</v>
      </c>
      <c r="C37" s="151"/>
      <c r="D37" s="152" t="s">
        <v>55</v>
      </c>
      <c r="E37" s="487">
        <f>VLOOKUP(A37,'Plan5 - sábado'!$A$4:$I$70,9,FALSE)</f>
        <v>0.7454385</v>
      </c>
    </row>
    <row r="38" spans="1:5" s="4" customFormat="1" ht="42.75">
      <c r="A38" s="410" t="s">
        <v>455</v>
      </c>
      <c r="B38" s="150" t="s">
        <v>76</v>
      </c>
      <c r="C38" s="151"/>
      <c r="D38" s="152" t="s">
        <v>26</v>
      </c>
      <c r="E38" s="487">
        <f>VLOOKUP(A38,'Plan5 - sábado'!$A$4:$I$70,9,FALSE)</f>
        <v>0.7102755999999999</v>
      </c>
    </row>
    <row r="39" spans="1:5" s="4" customFormat="1" ht="42.75">
      <c r="A39" s="410" t="s">
        <v>505</v>
      </c>
      <c r="B39" s="150" t="s">
        <v>87</v>
      </c>
      <c r="C39" s="151"/>
      <c r="D39" s="152" t="s">
        <v>55</v>
      </c>
      <c r="E39" s="487">
        <f>VLOOKUP(A39,'Plan5 - sábado'!$A$4:$I$70,9,FALSE)</f>
        <v>0.73012499999999991</v>
      </c>
    </row>
    <row r="40" spans="1:5" s="4" customFormat="1" ht="42.75">
      <c r="A40" s="413" t="s">
        <v>451</v>
      </c>
      <c r="B40" s="150" t="s">
        <v>45</v>
      </c>
      <c r="C40" s="151"/>
      <c r="D40" s="152" t="s">
        <v>10</v>
      </c>
      <c r="E40" s="487">
        <f>VLOOKUP(A40,'Plan5 - sábado'!$A$4:$I$70,9,FALSE)</f>
        <v>0.60493699999999995</v>
      </c>
    </row>
    <row r="41" spans="1:5" s="4" customFormat="1">
      <c r="A41" s="403"/>
      <c r="B41" s="386"/>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autoFilter ref="A4:E41">
    <sortState ref="A5:E41">
      <sortCondition descending="1" ref="E4:E41"/>
    </sortState>
  </autoFilter>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0.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535</v>
      </c>
      <c r="B5" s="150" t="s">
        <v>78</v>
      </c>
      <c r="C5" s="151"/>
      <c r="D5" s="152" t="s">
        <v>60</v>
      </c>
      <c r="E5" s="487">
        <f>VLOOKUP($A5,'PLAN NOTURNO'!$A$4:$I$69,9,FALSE)</f>
        <v>1510.335485802</v>
      </c>
    </row>
    <row r="6" spans="1:6" s="4" customFormat="1" ht="57">
      <c r="A6" s="488" t="s">
        <v>546</v>
      </c>
      <c r="B6" s="150" t="s">
        <v>89</v>
      </c>
      <c r="C6" s="151"/>
      <c r="D6" s="152" t="s">
        <v>60</v>
      </c>
      <c r="E6" s="485">
        <v>1411.0805236040001</v>
      </c>
    </row>
    <row r="7" spans="1:6" s="4" customFormat="1" ht="42.75">
      <c r="A7" s="410" t="s">
        <v>564</v>
      </c>
      <c r="B7" s="150" t="s">
        <v>334</v>
      </c>
      <c r="C7" s="151"/>
      <c r="D7" s="152" t="s">
        <v>61</v>
      </c>
      <c r="E7" s="487">
        <f>VLOOKUP($A7,'PLAN NOTURNO'!$A$4:$I$69,9,FALSE)</f>
        <v>438.748358</v>
      </c>
    </row>
    <row r="8" spans="1:6" s="4" customFormat="1" ht="42.75">
      <c r="A8" s="413" t="s">
        <v>527</v>
      </c>
      <c r="B8" s="150" t="s">
        <v>604</v>
      </c>
      <c r="C8" s="151"/>
      <c r="D8" s="152" t="s">
        <v>61</v>
      </c>
      <c r="E8" s="487">
        <f>VLOOKUP($A8,'PLAN NOTURNO'!$A$4:$I$69,9,FALSE)</f>
        <v>191.80335489999999</v>
      </c>
    </row>
    <row r="9" spans="1:6" s="4" customFormat="1" ht="28.5">
      <c r="A9" s="415" t="s">
        <v>519</v>
      </c>
      <c r="B9" s="150" t="s">
        <v>174</v>
      </c>
      <c r="C9" s="151"/>
      <c r="D9" s="152" t="s">
        <v>10</v>
      </c>
      <c r="E9" s="487">
        <f>VLOOKUP($A9,'PLAN NOTURNO'!$A$4:$I$69,9,FALSE)</f>
        <v>148.35112864546986</v>
      </c>
    </row>
    <row r="10" spans="1:6" s="4" customFormat="1" ht="42.75">
      <c r="A10" s="410" t="s">
        <v>514</v>
      </c>
      <c r="B10" s="150" t="s">
        <v>77</v>
      </c>
      <c r="C10" s="151"/>
      <c r="D10" s="152" t="s">
        <v>61</v>
      </c>
      <c r="E10" s="487">
        <f>VLOOKUP($A10,'PLAN NOTURNO'!$A$4:$I$69,9,FALSE)</f>
        <v>147.16210079999999</v>
      </c>
    </row>
    <row r="11" spans="1:6" s="4" customFormat="1" ht="25.5">
      <c r="A11" s="411" t="s">
        <v>518</v>
      </c>
      <c r="B11" s="150" t="s">
        <v>172</v>
      </c>
      <c r="C11" s="151"/>
      <c r="D11" s="152" t="s">
        <v>10</v>
      </c>
      <c r="E11" s="487">
        <f>VLOOKUP($A11,'PLAN NOTURNO'!$A$4:$I$69,9,FALSE)</f>
        <v>140.99486955180723</v>
      </c>
    </row>
    <row r="12" spans="1:6" s="4" customFormat="1" ht="42.75">
      <c r="A12" s="410" t="s">
        <v>565</v>
      </c>
      <c r="B12" s="150" t="s">
        <v>88</v>
      </c>
      <c r="C12" s="151"/>
      <c r="D12" s="152" t="s">
        <v>55</v>
      </c>
      <c r="E12" s="487">
        <f>VLOOKUP($A12,'PLAN NOTURNO'!$A$4:$I$69,9,FALSE)</f>
        <v>117.51299999999999</v>
      </c>
    </row>
    <row r="13" spans="1:6" s="4" customFormat="1" ht="30">
      <c r="A13" s="413" t="s">
        <v>520</v>
      </c>
      <c r="B13" s="150" t="s">
        <v>34</v>
      </c>
      <c r="C13" s="151"/>
      <c r="D13" s="152" t="s">
        <v>10</v>
      </c>
      <c r="E13" s="487">
        <f>VLOOKUP($A13,'PLAN NOTURNO'!$A$4:$I$69,9,FALSE)</f>
        <v>113.74338363036145</v>
      </c>
    </row>
    <row r="14" spans="1:6" s="4" customFormat="1" ht="28.5">
      <c r="A14" s="238" t="s">
        <v>544</v>
      </c>
      <c r="B14" s="150" t="s">
        <v>63</v>
      </c>
      <c r="C14" s="151"/>
      <c r="D14" s="152" t="s">
        <v>60</v>
      </c>
      <c r="E14" s="487">
        <f>VLOOKUP($A14,'PLAN NOTURNO'!$A$4:$I$69,9,FALSE)</f>
        <v>110.50854100000001</v>
      </c>
    </row>
    <row r="15" spans="1:6" s="4" customFormat="1" ht="30">
      <c r="A15" s="484" t="s">
        <v>566</v>
      </c>
      <c r="B15" s="150" t="s">
        <v>427</v>
      </c>
      <c r="C15" s="151"/>
      <c r="D15" s="152" t="s">
        <v>61</v>
      </c>
      <c r="E15" s="485">
        <v>112.97</v>
      </c>
    </row>
    <row r="16" spans="1:6" s="4" customFormat="1" ht="42.75">
      <c r="A16" s="238" t="s">
        <v>532</v>
      </c>
      <c r="B16" s="150" t="s">
        <v>321</v>
      </c>
      <c r="C16" s="151"/>
      <c r="D16" s="152" t="s">
        <v>55</v>
      </c>
      <c r="E16" s="487">
        <f>VLOOKUP($A16,'PLAN NOTURNO'!$A$4:$I$69,9,FALSE)</f>
        <v>95.754341015880001</v>
      </c>
    </row>
    <row r="17" spans="1:5" s="4" customFormat="1" ht="30">
      <c r="A17" s="413" t="s">
        <v>529</v>
      </c>
      <c r="B17" s="150" t="s">
        <v>19</v>
      </c>
      <c r="C17" s="151"/>
      <c r="D17" s="152" t="s">
        <v>10</v>
      </c>
      <c r="E17" s="487">
        <f>VLOOKUP($A17,'PLAN NOTURNO'!$A$4:$I$69,9,FALSE)</f>
        <v>93.449376999999998</v>
      </c>
    </row>
    <row r="18" spans="1:5" s="4" customFormat="1" ht="30">
      <c r="A18" s="413" t="s">
        <v>523</v>
      </c>
      <c r="B18" s="150" t="s">
        <v>15</v>
      </c>
      <c r="C18" s="151"/>
      <c r="D18" s="152" t="s">
        <v>61</v>
      </c>
      <c r="E18" s="487">
        <f>VLOOKUP($A18,'PLAN NOTURNO'!$A$4:$I$69,9,FALSE)</f>
        <v>55.946752485110984</v>
      </c>
    </row>
    <row r="19" spans="1:5" s="4" customFormat="1" ht="25.5">
      <c r="A19" s="411" t="s">
        <v>522</v>
      </c>
      <c r="B19" s="150" t="s">
        <v>162</v>
      </c>
      <c r="C19" s="151"/>
      <c r="D19" s="152" t="s">
        <v>61</v>
      </c>
      <c r="E19" s="487">
        <f>VLOOKUP($A19,'PLAN NOTURNO'!$A$4:$I$69,9,FALSE)</f>
        <v>40.174557420204017</v>
      </c>
    </row>
    <row r="20" spans="1:5" s="4" customFormat="1" ht="42.75">
      <c r="A20" s="410" t="s">
        <v>542</v>
      </c>
      <c r="B20" s="150" t="s">
        <v>79</v>
      </c>
      <c r="C20" s="151"/>
      <c r="D20" s="152" t="s">
        <v>18</v>
      </c>
      <c r="E20" s="487">
        <f>VLOOKUP($A20,'PLAN NOTURNO'!$A$4:$I$69,9,FALSE)</f>
        <v>39.195684</v>
      </c>
    </row>
    <row r="21" spans="1:5" s="4" customFormat="1" ht="71.25">
      <c r="A21" s="410" t="s">
        <v>541</v>
      </c>
      <c r="B21" s="150" t="s">
        <v>74</v>
      </c>
      <c r="C21" s="151"/>
      <c r="D21" s="152" t="s">
        <v>75</v>
      </c>
      <c r="E21" s="487">
        <f>VLOOKUP($A21,'PLAN NOTURNO'!$A$4:$I$69,9,FALSE)</f>
        <v>37.267249839999991</v>
      </c>
    </row>
    <row r="22" spans="1:5" s="4" customFormat="1" ht="28.5">
      <c r="A22" s="410" t="s">
        <v>537</v>
      </c>
      <c r="B22" s="150" t="s">
        <v>113</v>
      </c>
      <c r="C22" s="151"/>
      <c r="D22" s="152" t="s">
        <v>55</v>
      </c>
      <c r="E22" s="487">
        <f>VLOOKUP($A22,'PLAN NOTURNO'!$A$4:$I$69,9,FALSE)</f>
        <v>25.497039999999998</v>
      </c>
    </row>
    <row r="23" spans="1:5" s="4" customFormat="1" ht="30">
      <c r="A23" s="413" t="s">
        <v>521</v>
      </c>
      <c r="B23" s="150" t="s">
        <v>32</v>
      </c>
      <c r="C23" s="151"/>
      <c r="D23" s="152" t="s">
        <v>61</v>
      </c>
      <c r="E23" s="487">
        <f>VLOOKUP($A23,'PLAN NOTURNO'!$A$4:$I$69,9,FALSE)</f>
        <v>20.422778410014633</v>
      </c>
    </row>
    <row r="24" spans="1:5" s="4" customFormat="1" ht="42.75">
      <c r="A24" s="410" t="s">
        <v>539</v>
      </c>
      <c r="B24" s="150" t="s">
        <v>69</v>
      </c>
      <c r="C24" s="151"/>
      <c r="D24" s="152" t="s">
        <v>55</v>
      </c>
      <c r="E24" s="487">
        <f>VLOOKUP($A24,'PLAN NOTURNO'!$A$4:$I$69,9,FALSE)</f>
        <v>12.515600000000001</v>
      </c>
    </row>
    <row r="25" spans="1:5" s="4" customFormat="1" ht="28.5">
      <c r="A25" s="410" t="s">
        <v>515</v>
      </c>
      <c r="B25" s="150" t="s">
        <v>68</v>
      </c>
      <c r="C25" s="151"/>
      <c r="D25" s="152" t="s">
        <v>55</v>
      </c>
      <c r="E25" s="487">
        <f>VLOOKUP($A25,'PLAN NOTURNO'!$A$4:$I$69,9,FALSE)</f>
        <v>9.5586323999999987</v>
      </c>
    </row>
    <row r="26" spans="1:5" s="4" customFormat="1" ht="28.5">
      <c r="A26" s="410" t="s">
        <v>536</v>
      </c>
      <c r="B26" s="150" t="s">
        <v>112</v>
      </c>
      <c r="C26" s="151"/>
      <c r="D26" s="152" t="s">
        <v>55</v>
      </c>
      <c r="E26" s="487">
        <f>VLOOKUP($A26,'PLAN NOTURNO'!$A$4:$I$69,9,FALSE)</f>
        <v>7.8709999999999996</v>
      </c>
    </row>
    <row r="27" spans="1:5" s="4" customFormat="1" ht="30">
      <c r="A27" s="413" t="s">
        <v>517</v>
      </c>
      <c r="B27" s="150" t="s">
        <v>133</v>
      </c>
      <c r="C27" s="151"/>
      <c r="D27" s="152" t="s">
        <v>55</v>
      </c>
      <c r="E27" s="487">
        <f>VLOOKUP($A27,'PLAN NOTURNO'!$A$4:$I$69,9,FALSE)</f>
        <v>3.2887281124497996</v>
      </c>
    </row>
    <row r="28" spans="1:5" s="4" customFormat="1" ht="28.5">
      <c r="A28" s="410" t="s">
        <v>545</v>
      </c>
      <c r="B28" s="150" t="s">
        <v>93</v>
      </c>
      <c r="C28" s="151"/>
      <c r="D28" s="152" t="s">
        <v>18</v>
      </c>
      <c r="E28" s="487">
        <f>VLOOKUP($A28,'PLAN NOTURNO'!$A$4:$I$69,9,FALSE)</f>
        <v>2.9923800000000003</v>
      </c>
    </row>
    <row r="29" spans="1:5" s="4" customFormat="1" ht="42.75">
      <c r="A29" s="410" t="s">
        <v>510</v>
      </c>
      <c r="B29" s="150" t="s">
        <v>73</v>
      </c>
      <c r="C29" s="151"/>
      <c r="D29" s="152" t="s">
        <v>61</v>
      </c>
      <c r="E29" s="487">
        <f>VLOOKUP($A29,'PLAN NOTURNO'!$A$4:$I$69,9,FALSE)</f>
        <v>2.2577175999999999</v>
      </c>
    </row>
    <row r="30" spans="1:5" s="4" customFormat="1" ht="30">
      <c r="A30" s="413" t="s">
        <v>525</v>
      </c>
      <c r="B30" s="150" t="s">
        <v>129</v>
      </c>
      <c r="C30" s="151"/>
      <c r="D30" s="152" t="s">
        <v>18</v>
      </c>
      <c r="E30" s="487">
        <f>VLOOKUP($A30,'PLAN NOTURNO'!$A$4:$I$69,9,FALSE)</f>
        <v>1.910166613333333</v>
      </c>
    </row>
    <row r="31" spans="1:5" s="4" customFormat="1" ht="57">
      <c r="A31" s="410" t="s">
        <v>511</v>
      </c>
      <c r="B31" s="150" t="s">
        <v>27</v>
      </c>
      <c r="C31" s="151"/>
      <c r="D31" s="152" t="s">
        <v>26</v>
      </c>
      <c r="E31" s="487">
        <f>VLOOKUP($A31,'PLAN NOTURNO'!$A$4:$I$69,9,FALSE)</f>
        <v>1.8211170000000001</v>
      </c>
    </row>
    <row r="32" spans="1:5" s="4" customFormat="1" ht="28.5">
      <c r="A32" s="413" t="s">
        <v>533</v>
      </c>
      <c r="B32" s="150" t="s">
        <v>244</v>
      </c>
      <c r="C32" s="151"/>
      <c r="D32" s="152" t="s">
        <v>55</v>
      </c>
      <c r="E32" s="487">
        <f>VLOOKUP($A32,'PLAN NOTURNO'!$A$4:$I$69,9,FALSE)</f>
        <v>1.6074215999999999</v>
      </c>
    </row>
    <row r="33" spans="1:5" s="4" customFormat="1" ht="28.5">
      <c r="A33" s="414" t="s">
        <v>516</v>
      </c>
      <c r="B33" s="150" t="s">
        <v>141</v>
      </c>
      <c r="C33" s="151"/>
      <c r="D33" s="152" t="s">
        <v>55</v>
      </c>
      <c r="E33" s="487">
        <f>VLOOKUP($A33,'PLAN NOTURNO'!$A$4:$I$69,9,FALSE)</f>
        <v>0.93845355673127284</v>
      </c>
    </row>
    <row r="34" spans="1:5" s="4" customFormat="1" ht="28.5">
      <c r="A34" s="410" t="s">
        <v>512</v>
      </c>
      <c r="B34" s="150" t="s">
        <v>29</v>
      </c>
      <c r="C34" s="151"/>
      <c r="D34" s="152" t="s">
        <v>28</v>
      </c>
      <c r="E34" s="487">
        <f>VLOOKUP($A34,'PLAN NOTURNO'!$A$4:$I$69,9,FALSE)</f>
        <v>0.92346190080000012</v>
      </c>
    </row>
    <row r="35" spans="1:5" s="4" customFormat="1" ht="28.5">
      <c r="A35" s="410" t="s">
        <v>530</v>
      </c>
      <c r="B35" s="150" t="s">
        <v>24</v>
      </c>
      <c r="C35" s="151"/>
      <c r="D35" s="152" t="s">
        <v>55</v>
      </c>
      <c r="E35" s="487">
        <f>VLOOKUP($A35,'PLAN NOTURNO'!$A$4:$I$69,9,FALSE)</f>
        <v>0.85217399999999999</v>
      </c>
    </row>
    <row r="36" spans="1:5" s="4" customFormat="1" ht="28.5">
      <c r="A36" s="414" t="s">
        <v>526</v>
      </c>
      <c r="B36" s="150" t="s">
        <v>138</v>
      </c>
      <c r="C36" s="151"/>
      <c r="D36" s="152" t="s">
        <v>55</v>
      </c>
      <c r="E36" s="487">
        <f>VLOOKUP($A36,'PLAN NOTURNO'!$A$4:$I$69,9,FALSE)</f>
        <v>0.82540564444444442</v>
      </c>
    </row>
    <row r="37" spans="1:5" s="4" customFormat="1" ht="42.75">
      <c r="A37" s="410" t="s">
        <v>531</v>
      </c>
      <c r="B37" s="150" t="s">
        <v>54</v>
      </c>
      <c r="C37" s="151"/>
      <c r="D37" s="152" t="s">
        <v>55</v>
      </c>
      <c r="E37" s="487">
        <f>VLOOKUP($A37,'PLAN NOTURNO'!$A$4:$I$69,9,FALSE)</f>
        <v>0.68316479999999991</v>
      </c>
    </row>
    <row r="38" spans="1:5" s="4" customFormat="1" ht="42.75">
      <c r="A38" s="410" t="s">
        <v>513</v>
      </c>
      <c r="B38" s="150" t="s">
        <v>76</v>
      </c>
      <c r="C38" s="151"/>
      <c r="D38" s="152" t="s">
        <v>26</v>
      </c>
      <c r="E38" s="487">
        <f>VLOOKUP($A38,'PLAN NOTURNO'!$A$4:$I$69,9,FALSE)</f>
        <v>0.69039424000000005</v>
      </c>
    </row>
    <row r="39" spans="1:5" s="4" customFormat="1" ht="42.75">
      <c r="A39" s="410" t="s">
        <v>563</v>
      </c>
      <c r="B39" s="150" t="s">
        <v>87</v>
      </c>
      <c r="C39" s="151"/>
      <c r="D39" s="152" t="s">
        <v>55</v>
      </c>
      <c r="E39" s="487">
        <f>VLOOKUP($A39,'PLAN NOTURNO'!$A$4:$I$69,9,FALSE)</f>
        <v>0.62494199999999989</v>
      </c>
    </row>
    <row r="40" spans="1:5" s="4" customFormat="1" ht="42.75">
      <c r="A40" s="413" t="s">
        <v>509</v>
      </c>
      <c r="B40" s="150" t="s">
        <v>45</v>
      </c>
      <c r="C40" s="151"/>
      <c r="D40" s="152" t="s">
        <v>10</v>
      </c>
      <c r="E40" s="487">
        <f>VLOOKUP($A40,'PLAN NOTURNO'!$A$4:$I$69,9,FALSE)</f>
        <v>0.58700180000000002</v>
      </c>
    </row>
    <row r="41" spans="1:5" s="4" customFormat="1">
      <c r="A41" s="403"/>
      <c r="B41" s="386" t="s">
        <v>450</v>
      </c>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1.xml><?xml version="1.0" encoding="utf-8"?>
<worksheet xmlns="http://schemas.openxmlformats.org/spreadsheetml/2006/main" xmlns:r="http://schemas.openxmlformats.org/officeDocument/2006/relationships">
  <dimension ref="A1:M71"/>
  <sheetViews>
    <sheetView topLeftCell="C1"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bestFit="1" customWidth="1"/>
    <col min="5" max="6" width="20.140625" customWidth="1"/>
    <col min="7" max="7" width="11.42578125" customWidth="1"/>
    <col min="8" max="9" width="20.140625" customWidth="1"/>
  </cols>
  <sheetData>
    <row r="1" spans="1:13">
      <c r="B1" s="11" t="s">
        <v>567</v>
      </c>
    </row>
    <row r="2" spans="1:13" ht="15.75" thickBot="1">
      <c r="B2" s="11" t="s">
        <v>568</v>
      </c>
    </row>
    <row r="3" spans="1:13" ht="15.75" thickTop="1">
      <c r="B3" s="11"/>
      <c r="F3" s="417" t="s">
        <v>569</v>
      </c>
      <c r="G3" s="418"/>
      <c r="H3" s="419" t="s">
        <v>570</v>
      </c>
      <c r="I3" s="420" t="s">
        <v>570</v>
      </c>
      <c r="M3" s="421" t="s">
        <v>571</v>
      </c>
    </row>
    <row r="4" spans="1:13" ht="50.25" customHeight="1">
      <c r="A4" s="422" t="s">
        <v>47</v>
      </c>
      <c r="B4" s="423" t="s">
        <v>46</v>
      </c>
      <c r="C4" s="424" t="s">
        <v>6</v>
      </c>
      <c r="D4" s="424" t="s">
        <v>7</v>
      </c>
      <c r="E4" s="425" t="s">
        <v>572</v>
      </c>
      <c r="F4" s="426" t="s">
        <v>573</v>
      </c>
      <c r="G4" s="427"/>
      <c r="H4" s="428" t="s">
        <v>574</v>
      </c>
      <c r="I4" s="429" t="s">
        <v>575</v>
      </c>
      <c r="M4" s="421" t="s">
        <v>570</v>
      </c>
    </row>
    <row r="5" spans="1:13" ht="30" hidden="1">
      <c r="A5" s="430">
        <v>4729</v>
      </c>
      <c r="B5" s="431" t="s">
        <v>49</v>
      </c>
      <c r="C5" s="432" t="s">
        <v>61</v>
      </c>
      <c r="D5" s="433"/>
      <c r="E5" s="434">
        <v>99.02</v>
      </c>
      <c r="F5" s="435">
        <v>99.02</v>
      </c>
      <c r="G5" s="436"/>
      <c r="H5" s="437"/>
      <c r="I5" s="438"/>
      <c r="M5" s="421" t="s">
        <v>576</v>
      </c>
    </row>
    <row r="6" spans="1:13" ht="34.5" customHeight="1">
      <c r="A6" s="349" t="s">
        <v>451</v>
      </c>
      <c r="B6" s="439" t="s">
        <v>45</v>
      </c>
      <c r="C6" s="440" t="s">
        <v>577</v>
      </c>
      <c r="D6" s="2"/>
      <c r="E6" s="441">
        <v>0.56000000000000005</v>
      </c>
      <c r="F6" s="442">
        <v>0.56999999999999995</v>
      </c>
      <c r="G6" s="443"/>
      <c r="H6" s="444">
        <v>0.59248200000000006</v>
      </c>
      <c r="I6" s="445">
        <v>0.60493699999999995</v>
      </c>
    </row>
    <row r="7" spans="1:13" ht="30">
      <c r="A7" s="349" t="s">
        <v>475</v>
      </c>
      <c r="B7" s="439" t="s">
        <v>588</v>
      </c>
      <c r="C7" s="440" t="s">
        <v>281</v>
      </c>
      <c r="D7" s="72"/>
      <c r="E7" s="441">
        <v>1.33</v>
      </c>
      <c r="F7" s="442">
        <v>1.41</v>
      </c>
      <c r="G7" s="443"/>
      <c r="H7" s="446">
        <v>1.6459940000000002</v>
      </c>
      <c r="I7" s="447">
        <v>1.7560020000000003</v>
      </c>
    </row>
    <row r="8" spans="1:13" ht="30">
      <c r="A8" s="349" t="s">
        <v>616</v>
      </c>
      <c r="B8" s="439" t="s">
        <v>589</v>
      </c>
      <c r="C8" s="440" t="s">
        <v>281</v>
      </c>
      <c r="D8" s="72"/>
      <c r="E8" s="441">
        <v>0.61</v>
      </c>
      <c r="F8" s="442">
        <v>0.63</v>
      </c>
      <c r="G8" s="443"/>
      <c r="H8" s="446">
        <v>0.72549400000000008</v>
      </c>
      <c r="I8" s="447">
        <v>0.76047199999999993</v>
      </c>
    </row>
    <row r="9" spans="1:13" ht="30">
      <c r="A9" s="349" t="s">
        <v>452</v>
      </c>
      <c r="B9" s="439" t="s">
        <v>590</v>
      </c>
      <c r="C9" s="440" t="s">
        <v>424</v>
      </c>
      <c r="D9" s="72"/>
      <c r="E9" s="441">
        <v>2.0699999999999998</v>
      </c>
      <c r="F9" s="442">
        <v>2.14</v>
      </c>
      <c r="G9" s="443"/>
      <c r="H9" s="444">
        <v>2.30518</v>
      </c>
      <c r="I9" s="445">
        <v>2.4137559999999998</v>
      </c>
    </row>
    <row r="10" spans="1:13" ht="45">
      <c r="A10" s="349" t="s">
        <v>453</v>
      </c>
      <c r="B10" s="439" t="s">
        <v>591</v>
      </c>
      <c r="C10" s="440" t="s">
        <v>592</v>
      </c>
      <c r="D10" s="72"/>
      <c r="E10" s="441">
        <v>1.75</v>
      </c>
      <c r="F10" s="442">
        <v>1.78</v>
      </c>
      <c r="G10" s="443"/>
      <c r="H10" s="444">
        <v>1.8353913750000002</v>
      </c>
      <c r="I10" s="445">
        <v>1.8676919999999999</v>
      </c>
    </row>
    <row r="11" spans="1:13" ht="30">
      <c r="A11" s="349" t="s">
        <v>454</v>
      </c>
      <c r="B11" s="439" t="s">
        <v>593</v>
      </c>
      <c r="C11" s="440" t="s">
        <v>594</v>
      </c>
      <c r="D11" s="72"/>
      <c r="E11" s="441">
        <v>0.89</v>
      </c>
      <c r="F11" s="442">
        <v>0.9</v>
      </c>
      <c r="G11" s="443"/>
      <c r="H11" s="444">
        <v>0.93036135600000014</v>
      </c>
      <c r="I11" s="445">
        <v>0.94604193599999997</v>
      </c>
    </row>
    <row r="12" spans="1:13" ht="30">
      <c r="A12" s="349" t="s">
        <v>455</v>
      </c>
      <c r="B12" s="439" t="s">
        <v>595</v>
      </c>
      <c r="C12" s="440" t="s">
        <v>592</v>
      </c>
      <c r="D12" s="81"/>
      <c r="E12" s="441">
        <v>0.66</v>
      </c>
      <c r="F12" s="442">
        <v>0.67</v>
      </c>
      <c r="G12" s="443"/>
      <c r="H12" s="444">
        <v>0.69646910000000006</v>
      </c>
      <c r="I12" s="445">
        <v>0.7102755999999999</v>
      </c>
    </row>
    <row r="13" spans="1:13" ht="45">
      <c r="A13" s="349" t="s">
        <v>456</v>
      </c>
      <c r="B13" s="439" t="s">
        <v>596</v>
      </c>
      <c r="C13" s="440" t="s">
        <v>424</v>
      </c>
      <c r="D13" s="72"/>
      <c r="E13" s="441">
        <v>146.01</v>
      </c>
      <c r="F13" s="442">
        <v>146.44999999999999</v>
      </c>
      <c r="G13" s="443"/>
      <c r="H13" s="444">
        <v>147.44663499999996</v>
      </c>
      <c r="I13" s="445">
        <v>148.0991745</v>
      </c>
    </row>
    <row r="14" spans="1:13" ht="30">
      <c r="A14" s="440" t="s">
        <v>457</v>
      </c>
      <c r="B14" s="439" t="s">
        <v>68</v>
      </c>
      <c r="C14" s="440" t="s">
        <v>281</v>
      </c>
      <c r="D14" s="72"/>
      <c r="E14" s="441">
        <v>8.8699999999999992</v>
      </c>
      <c r="F14" s="442">
        <v>9.14</v>
      </c>
      <c r="G14" s="443"/>
      <c r="H14" s="444">
        <v>9.7429100000000002</v>
      </c>
      <c r="I14" s="445">
        <v>10.160223</v>
      </c>
    </row>
    <row r="15" spans="1:13" ht="30">
      <c r="A15" s="328" t="s">
        <v>458</v>
      </c>
      <c r="B15" s="439" t="s">
        <v>597</v>
      </c>
      <c r="C15" s="448" t="s">
        <v>281</v>
      </c>
      <c r="D15" s="81"/>
      <c r="E15" s="441">
        <v>0.8</v>
      </c>
      <c r="F15" s="442">
        <v>0.83</v>
      </c>
      <c r="G15" s="443"/>
      <c r="H15" s="444">
        <v>0.95682766184738943</v>
      </c>
      <c r="I15" s="445">
        <v>0.99250554730225238</v>
      </c>
    </row>
    <row r="16" spans="1:13" ht="45">
      <c r="A16" s="328" t="s">
        <v>459</v>
      </c>
      <c r="B16" s="439" t="s">
        <v>598</v>
      </c>
      <c r="C16" s="448" t="s">
        <v>281</v>
      </c>
      <c r="D16" s="81"/>
      <c r="E16" s="441">
        <v>3.15</v>
      </c>
      <c r="F16" s="442">
        <v>3.21</v>
      </c>
      <c r="G16" s="443"/>
      <c r="H16" s="444">
        <v>3.3309885542168676</v>
      </c>
      <c r="I16" s="445">
        <v>3.4130476907630518</v>
      </c>
    </row>
    <row r="17" spans="1:11" ht="30">
      <c r="A17" s="210" t="s">
        <v>460</v>
      </c>
      <c r="B17" s="439" t="s">
        <v>599</v>
      </c>
      <c r="C17" s="448" t="s">
        <v>577</v>
      </c>
      <c r="D17" s="72"/>
      <c r="E17" s="441">
        <v>139.88999999999999</v>
      </c>
      <c r="F17" s="442">
        <v>140.33000000000001</v>
      </c>
      <c r="G17" s="449"/>
      <c r="H17" s="444">
        <v>141.31948437831326</v>
      </c>
      <c r="I17" s="445">
        <v>141.98559046265058</v>
      </c>
    </row>
    <row r="18" spans="1:11" ht="30">
      <c r="A18" s="328" t="s">
        <v>461</v>
      </c>
      <c r="B18" s="439" t="s">
        <v>600</v>
      </c>
      <c r="C18" s="450" t="s">
        <v>577</v>
      </c>
      <c r="D18" s="72"/>
      <c r="E18" s="441">
        <v>147.24</v>
      </c>
      <c r="F18" s="442">
        <v>147.69</v>
      </c>
      <c r="G18" s="449"/>
      <c r="H18" s="444">
        <v>148.68049212498795</v>
      </c>
      <c r="I18" s="445">
        <v>149.34814172739758</v>
      </c>
    </row>
    <row r="19" spans="1:11" ht="30">
      <c r="A19" s="349" t="s">
        <v>462</v>
      </c>
      <c r="B19" s="439" t="s">
        <v>601</v>
      </c>
      <c r="C19" s="450" t="s">
        <v>577</v>
      </c>
      <c r="D19" s="72"/>
      <c r="E19" s="441">
        <v>112.64</v>
      </c>
      <c r="F19" s="442">
        <v>113.08</v>
      </c>
      <c r="G19" s="449"/>
      <c r="H19" s="444">
        <v>114.06799845686747</v>
      </c>
      <c r="I19" s="445">
        <v>114.73410454120483</v>
      </c>
    </row>
    <row r="20" spans="1:11" ht="25.5">
      <c r="A20" s="349" t="s">
        <v>463</v>
      </c>
      <c r="B20" s="439" t="s">
        <v>32</v>
      </c>
      <c r="C20" s="450" t="s">
        <v>424</v>
      </c>
      <c r="D20" s="142"/>
      <c r="E20" s="441">
        <v>19.71</v>
      </c>
      <c r="F20" s="442">
        <v>20</v>
      </c>
      <c r="G20" s="449"/>
      <c r="H20" s="444">
        <v>20.612975125995778</v>
      </c>
      <c r="I20" s="445">
        <v>21.051359128596971</v>
      </c>
    </row>
    <row r="21" spans="1:11" ht="25.5">
      <c r="A21" s="210" t="s">
        <v>464</v>
      </c>
      <c r="B21" s="439" t="s">
        <v>162</v>
      </c>
      <c r="C21" s="450" t="s">
        <v>424</v>
      </c>
      <c r="D21" s="72"/>
      <c r="E21" s="441">
        <v>38.729999999999997</v>
      </c>
      <c r="F21" s="442">
        <v>39.33</v>
      </c>
      <c r="G21" s="449"/>
      <c r="H21" s="444">
        <v>40.559519578808818</v>
      </c>
      <c r="I21" s="445">
        <v>41.446818032247442</v>
      </c>
    </row>
    <row r="22" spans="1:11" ht="30">
      <c r="A22" s="349" t="s">
        <v>465</v>
      </c>
      <c r="B22" s="439" t="s">
        <v>15</v>
      </c>
      <c r="C22" s="450" t="s">
        <v>424</v>
      </c>
      <c r="D22" s="81"/>
      <c r="E22" s="441">
        <v>54.78</v>
      </c>
      <c r="F22" s="442">
        <v>55.06</v>
      </c>
      <c r="G22" s="449"/>
      <c r="H22" s="444">
        <v>56.19264712506768</v>
      </c>
      <c r="I22" s="445">
        <v>56.676130611802918</v>
      </c>
    </row>
    <row r="23" spans="1:11" ht="25.5">
      <c r="A23" s="349" t="s">
        <v>466</v>
      </c>
      <c r="B23" s="439" t="s">
        <v>30</v>
      </c>
      <c r="C23" s="450" t="s">
        <v>424</v>
      </c>
      <c r="D23" s="72"/>
      <c r="E23" s="451">
        <v>26.61</v>
      </c>
      <c r="F23" s="452">
        <v>26.63</v>
      </c>
      <c r="G23" s="449"/>
      <c r="H23" s="444">
        <v>26.666669678760222</v>
      </c>
      <c r="I23" s="445">
        <v>26.696052274883659</v>
      </c>
    </row>
    <row r="24" spans="1:11" ht="30">
      <c r="A24" s="328" t="s">
        <v>467</v>
      </c>
      <c r="B24" s="439" t="s">
        <v>602</v>
      </c>
      <c r="C24" s="450" t="s">
        <v>585</v>
      </c>
      <c r="D24" s="81"/>
      <c r="E24" s="451">
        <v>1.72</v>
      </c>
      <c r="F24" s="452">
        <v>1.8</v>
      </c>
      <c r="G24" s="449"/>
      <c r="H24" s="444">
        <v>1.9724954666666668</v>
      </c>
      <c r="I24" s="445">
        <v>2.0802693333333333</v>
      </c>
    </row>
    <row r="25" spans="1:11" ht="25.5">
      <c r="A25" s="328" t="s">
        <v>468</v>
      </c>
      <c r="B25" s="439" t="s">
        <v>603</v>
      </c>
      <c r="C25" s="450" t="s">
        <v>281</v>
      </c>
      <c r="D25" s="81"/>
      <c r="E25" s="451">
        <v>0.81</v>
      </c>
      <c r="F25" s="452">
        <v>0.81</v>
      </c>
      <c r="G25" s="449"/>
      <c r="H25" s="444">
        <v>0.83178608888888905</v>
      </c>
      <c r="I25" s="445">
        <v>0.84372831111111113</v>
      </c>
    </row>
    <row r="26" spans="1:11" ht="30">
      <c r="A26" s="349" t="s">
        <v>469</v>
      </c>
      <c r="B26" s="439" t="s">
        <v>604</v>
      </c>
      <c r="C26" s="450" t="s">
        <v>424</v>
      </c>
      <c r="D26" s="72"/>
      <c r="E26" s="451">
        <v>163.97</v>
      </c>
      <c r="F26" s="452">
        <v>176.49</v>
      </c>
      <c r="G26" s="449"/>
      <c r="H26" s="444">
        <v>196.9433549</v>
      </c>
      <c r="I26" s="445">
        <v>214.76835489999999</v>
      </c>
    </row>
    <row r="27" spans="1:11" ht="30">
      <c r="A27" s="328" t="s">
        <v>470</v>
      </c>
      <c r="B27" s="439" t="s">
        <v>605</v>
      </c>
      <c r="C27" s="450" t="s">
        <v>424</v>
      </c>
      <c r="D27" s="81"/>
      <c r="E27" s="451">
        <v>189.42</v>
      </c>
      <c r="F27" s="452">
        <v>205.49</v>
      </c>
      <c r="G27" s="449"/>
      <c r="H27" s="444">
        <v>238.70923489999998</v>
      </c>
      <c r="I27" s="445">
        <v>262.70923489999996</v>
      </c>
    </row>
    <row r="28" spans="1:11" ht="30">
      <c r="A28" s="328" t="s">
        <v>471</v>
      </c>
      <c r="B28" s="439" t="s">
        <v>606</v>
      </c>
      <c r="C28" s="450" t="s">
        <v>577</v>
      </c>
      <c r="D28" s="72"/>
      <c r="E28" s="451">
        <v>92.79</v>
      </c>
      <c r="F28" s="452">
        <v>93.06</v>
      </c>
      <c r="G28" s="449"/>
      <c r="H28" s="444">
        <v>93.624943999999999</v>
      </c>
      <c r="I28" s="445">
        <v>94.032149500000003</v>
      </c>
    </row>
    <row r="29" spans="1:11" ht="30">
      <c r="A29" s="349" t="s">
        <v>472</v>
      </c>
      <c r="B29" s="439" t="s">
        <v>607</v>
      </c>
      <c r="C29" s="450" t="s">
        <v>281</v>
      </c>
      <c r="D29" s="72"/>
      <c r="E29" s="451">
        <v>0.78</v>
      </c>
      <c r="F29" s="452">
        <v>0.81</v>
      </c>
      <c r="G29" s="449"/>
      <c r="H29" s="444">
        <v>0.87219000000000002</v>
      </c>
      <c r="I29" s="445">
        <v>0.91808999999999996</v>
      </c>
    </row>
    <row r="30" spans="1:11" ht="30">
      <c r="A30" s="328" t="s">
        <v>473</v>
      </c>
      <c r="B30" s="439" t="s">
        <v>608</v>
      </c>
      <c r="C30" s="450" t="s">
        <v>281</v>
      </c>
      <c r="D30" s="72"/>
      <c r="E30" s="451">
        <v>0.61</v>
      </c>
      <c r="F30" s="452">
        <v>0.64</v>
      </c>
      <c r="G30" s="449"/>
      <c r="H30" s="444">
        <v>0.70206299999999999</v>
      </c>
      <c r="I30" s="445">
        <v>0.7454385</v>
      </c>
      <c r="K30" s="328"/>
    </row>
    <row r="31" spans="1:11" ht="38.25">
      <c r="A31" s="328" t="s">
        <v>474</v>
      </c>
      <c r="B31" s="439" t="s">
        <v>609</v>
      </c>
      <c r="C31" s="450" t="s">
        <v>281</v>
      </c>
      <c r="D31" s="72"/>
      <c r="E31" s="451">
        <v>92.3</v>
      </c>
      <c r="F31" s="452">
        <v>93.72</v>
      </c>
      <c r="G31" s="449"/>
      <c r="H31" s="444">
        <v>96.675270178599973</v>
      </c>
      <c r="I31" s="445">
        <v>98.798714073599996</v>
      </c>
      <c r="K31" s="328"/>
    </row>
    <row r="32" spans="1:11" ht="30">
      <c r="A32" s="453" t="s">
        <v>475</v>
      </c>
      <c r="B32" s="454" t="s">
        <v>244</v>
      </c>
      <c r="C32" s="455" t="s">
        <v>281</v>
      </c>
      <c r="D32" s="456"/>
      <c r="E32" s="457">
        <v>1.33</v>
      </c>
      <c r="F32" s="457">
        <v>1.41</v>
      </c>
      <c r="G32" s="458"/>
      <c r="H32" s="459"/>
      <c r="I32" s="460"/>
    </row>
    <row r="33" spans="1:9" ht="60">
      <c r="A33" s="440" t="s">
        <v>476</v>
      </c>
      <c r="B33" s="439" t="s">
        <v>279</v>
      </c>
      <c r="C33" s="450" t="s">
        <v>424</v>
      </c>
      <c r="D33" s="72"/>
      <c r="E33" s="451">
        <v>6.25</v>
      </c>
      <c r="F33" s="461">
        <v>6.51</v>
      </c>
      <c r="G33" s="462"/>
      <c r="H33" s="444">
        <v>7.0800599999999996</v>
      </c>
      <c r="I33" s="445">
        <v>7.4514499999999995</v>
      </c>
    </row>
    <row r="34" spans="1:9" ht="60">
      <c r="A34" s="328" t="s">
        <v>477</v>
      </c>
      <c r="B34" s="439" t="s">
        <v>610</v>
      </c>
      <c r="C34" s="450" t="s">
        <v>611</v>
      </c>
      <c r="D34" s="217"/>
      <c r="E34" s="451">
        <v>1385.09</v>
      </c>
      <c r="F34" s="461">
        <v>1436.7</v>
      </c>
      <c r="G34" s="462"/>
      <c r="H34" s="444">
        <v>1543.687341802</v>
      </c>
      <c r="I34" s="445">
        <v>1620.788561802</v>
      </c>
    </row>
    <row r="35" spans="1:9">
      <c r="A35" s="440" t="s">
        <v>478</v>
      </c>
      <c r="B35" s="439" t="s">
        <v>112</v>
      </c>
      <c r="C35" s="450" t="s">
        <v>281</v>
      </c>
      <c r="D35" s="217"/>
      <c r="E35" s="451">
        <v>6.87</v>
      </c>
      <c r="F35" s="461">
        <v>7.27</v>
      </c>
      <c r="G35" s="462"/>
      <c r="H35" s="444">
        <v>8.1349999999999998</v>
      </c>
      <c r="I35" s="445">
        <v>8.7430999999999983</v>
      </c>
    </row>
    <row r="36" spans="1:9" ht="30">
      <c r="A36" s="440" t="s">
        <v>479</v>
      </c>
      <c r="B36" s="439" t="s">
        <v>113</v>
      </c>
      <c r="C36" s="450" t="s">
        <v>281</v>
      </c>
      <c r="D36" s="217"/>
      <c r="E36" s="451">
        <v>20.7</v>
      </c>
      <c r="F36" s="461">
        <v>22.66</v>
      </c>
      <c r="G36" s="462"/>
      <c r="H36" s="444">
        <v>26.787550000000003</v>
      </c>
      <c r="I36" s="445">
        <v>29.715850000000003</v>
      </c>
    </row>
    <row r="37" spans="1:9">
      <c r="A37" s="463" t="s">
        <v>480</v>
      </c>
      <c r="B37" s="464" t="s">
        <v>80</v>
      </c>
      <c r="C37" s="465" t="s">
        <v>84</v>
      </c>
      <c r="D37" s="217"/>
      <c r="E37" s="451">
        <v>18.93</v>
      </c>
      <c r="F37" s="461">
        <v>21.06</v>
      </c>
      <c r="G37" s="462"/>
      <c r="H37" s="444">
        <v>18.93</v>
      </c>
      <c r="I37" s="445">
        <v>21.06</v>
      </c>
    </row>
    <row r="38" spans="1:9" ht="45">
      <c r="A38" s="448" t="s">
        <v>481</v>
      </c>
      <c r="B38" s="439" t="s">
        <v>69</v>
      </c>
      <c r="C38" s="450" t="s">
        <v>281</v>
      </c>
      <c r="D38" s="217"/>
      <c r="E38" s="451">
        <v>11.6</v>
      </c>
      <c r="F38" s="461">
        <v>12.28</v>
      </c>
      <c r="G38" s="462"/>
      <c r="H38" s="444">
        <v>12.077999999999999</v>
      </c>
      <c r="I38" s="445">
        <v>12.836000000000002</v>
      </c>
    </row>
    <row r="39" spans="1:9" ht="30">
      <c r="A39" s="238" t="s">
        <v>499</v>
      </c>
      <c r="B39" s="466" t="s">
        <v>65</v>
      </c>
      <c r="C39" s="467" t="s">
        <v>579</v>
      </c>
      <c r="D39" s="217"/>
      <c r="E39" s="451">
        <v>13416.28</v>
      </c>
      <c r="F39" s="461">
        <v>15544.2</v>
      </c>
      <c r="G39" s="462"/>
      <c r="H39" s="444">
        <v>19993.035</v>
      </c>
      <c r="I39" s="445">
        <v>23178.959999999999</v>
      </c>
    </row>
    <row r="40" spans="1:9">
      <c r="A40" s="237" t="s">
        <v>500</v>
      </c>
      <c r="B40" s="466" t="s">
        <v>124</v>
      </c>
      <c r="C40" s="467" t="s">
        <v>579</v>
      </c>
      <c r="D40" s="217"/>
      <c r="E40" s="451">
        <v>15244.42</v>
      </c>
      <c r="F40" s="461">
        <v>17666.43</v>
      </c>
      <c r="G40" s="462"/>
      <c r="H40" s="444">
        <v>22714.020000000004</v>
      </c>
      <c r="I40" s="445">
        <v>26337.66</v>
      </c>
    </row>
    <row r="41" spans="1:9" ht="30">
      <c r="A41" s="237" t="s">
        <v>501</v>
      </c>
      <c r="B41" s="466" t="s">
        <v>125</v>
      </c>
      <c r="C41" s="467" t="s">
        <v>579</v>
      </c>
      <c r="D41" s="217"/>
      <c r="E41" s="451">
        <v>20769.45</v>
      </c>
      <c r="F41" s="461">
        <v>24080.27</v>
      </c>
      <c r="G41" s="462"/>
      <c r="H41" s="444">
        <v>30937.425000000003</v>
      </c>
      <c r="I41" s="445">
        <v>35883.959999999992</v>
      </c>
    </row>
    <row r="42" spans="1:9">
      <c r="A42" s="237" t="s">
        <v>482</v>
      </c>
      <c r="B42" s="466" t="s">
        <v>67</v>
      </c>
      <c r="C42" s="467" t="s">
        <v>579</v>
      </c>
      <c r="D42" s="217"/>
      <c r="E42" s="451">
        <v>2822</v>
      </c>
      <c r="F42" s="461">
        <v>3232.1</v>
      </c>
      <c r="G42" s="462"/>
      <c r="H42" s="444">
        <v>4082.5300000000007</v>
      </c>
      <c r="I42" s="445">
        <v>4695.41</v>
      </c>
    </row>
    <row r="43" spans="1:9">
      <c r="A43" s="237" t="s">
        <v>617</v>
      </c>
      <c r="B43" s="466" t="s">
        <v>122</v>
      </c>
      <c r="C43" s="467" t="s">
        <v>579</v>
      </c>
      <c r="D43" s="217"/>
      <c r="E43" s="451">
        <v>3588.73</v>
      </c>
      <c r="F43" s="461">
        <v>4015.76</v>
      </c>
      <c r="G43" s="462"/>
      <c r="H43" s="444">
        <v>4910.16</v>
      </c>
      <c r="I43" s="445">
        <v>5549.7699999999995</v>
      </c>
    </row>
    <row r="44" spans="1:9">
      <c r="A44" s="237" t="s">
        <v>618</v>
      </c>
      <c r="B44" s="466" t="s">
        <v>612</v>
      </c>
      <c r="C44" s="467" t="s">
        <v>579</v>
      </c>
      <c r="D44" s="217"/>
      <c r="E44" s="451">
        <v>5444.34</v>
      </c>
      <c r="F44" s="461">
        <v>6287.9</v>
      </c>
      <c r="G44" s="462"/>
      <c r="H44" s="444">
        <v>8037.2199999999993</v>
      </c>
      <c r="I44" s="445">
        <v>9297.8900000000012</v>
      </c>
    </row>
    <row r="45" spans="1:9" ht="25.5">
      <c r="A45" s="237" t="s">
        <v>619</v>
      </c>
      <c r="B45" s="468" t="s">
        <v>578</v>
      </c>
      <c r="C45" s="467" t="s">
        <v>579</v>
      </c>
      <c r="D45" s="217"/>
      <c r="E45" s="451">
        <v>2016.734839</v>
      </c>
      <c r="F45" s="461">
        <v>2190.8737480000004</v>
      </c>
      <c r="G45" s="462"/>
      <c r="H45" s="444">
        <v>2556.5198390000005</v>
      </c>
      <c r="I45" s="445">
        <v>2817.4937480000003</v>
      </c>
    </row>
    <row r="46" spans="1:9" ht="25.5">
      <c r="A46" s="237" t="s">
        <v>620</v>
      </c>
      <c r="B46" s="468" t="s">
        <v>580</v>
      </c>
      <c r="C46" s="467" t="s">
        <v>579</v>
      </c>
      <c r="D46" s="217"/>
      <c r="E46" s="451">
        <v>2745.3643520000005</v>
      </c>
      <c r="F46" s="461">
        <v>3012.391936</v>
      </c>
      <c r="G46" s="462"/>
      <c r="H46" s="444">
        <v>3566.0943520000001</v>
      </c>
      <c r="I46" s="445">
        <v>3965.1569360000003</v>
      </c>
    </row>
    <row r="47" spans="1:9" ht="25.5">
      <c r="A47" s="237" t="s">
        <v>621</v>
      </c>
      <c r="B47" s="468" t="s">
        <v>581</v>
      </c>
      <c r="C47" s="467" t="s">
        <v>579</v>
      </c>
      <c r="D47" s="217"/>
      <c r="E47" s="451">
        <v>2815.9967000000001</v>
      </c>
      <c r="F47" s="461">
        <v>3094.3699000000001</v>
      </c>
      <c r="G47" s="462"/>
      <c r="H47" s="444">
        <v>3671.6516720000004</v>
      </c>
      <c r="I47" s="445">
        <v>4087.6699200000003</v>
      </c>
    </row>
    <row r="48" spans="1:9" ht="25.5">
      <c r="A48" s="237" t="s">
        <v>504</v>
      </c>
      <c r="B48" s="468" t="s">
        <v>582</v>
      </c>
      <c r="C48" s="467" t="s">
        <v>579</v>
      </c>
      <c r="D48" s="217"/>
      <c r="E48" s="451">
        <v>6472.4220452499994</v>
      </c>
      <c r="F48" s="461">
        <v>7333.3386867999989</v>
      </c>
      <c r="G48" s="462"/>
      <c r="H48" s="444">
        <v>9608.3830678750037</v>
      </c>
      <c r="I48" s="445">
        <v>10899.758030200001</v>
      </c>
    </row>
    <row r="49" spans="1:12" ht="25.5">
      <c r="A49" s="237" t="s">
        <v>502</v>
      </c>
      <c r="B49" s="468" t="s">
        <v>583</v>
      </c>
      <c r="C49" s="467" t="s">
        <v>579</v>
      </c>
      <c r="D49" s="217"/>
      <c r="E49" s="451">
        <v>5789.1346342399993</v>
      </c>
      <c r="F49" s="461">
        <v>6528.4089996799985</v>
      </c>
      <c r="G49" s="462"/>
      <c r="H49" s="444">
        <v>8583.4519513600026</v>
      </c>
      <c r="I49" s="445">
        <v>9692.3634995200009</v>
      </c>
    </row>
    <row r="50" spans="1:12" ht="25.5">
      <c r="A50" s="237" t="s">
        <v>503</v>
      </c>
      <c r="B50" s="468" t="s">
        <v>584</v>
      </c>
      <c r="C50" s="467" t="s">
        <v>579</v>
      </c>
      <c r="D50" s="217"/>
      <c r="E50" s="451">
        <v>3653.8003040499998</v>
      </c>
      <c r="F50" s="461">
        <v>4073.4491048100003</v>
      </c>
      <c r="G50" s="462"/>
      <c r="H50" s="444">
        <v>5380.4504560749983</v>
      </c>
      <c r="I50" s="445">
        <v>6009.9236572149994</v>
      </c>
    </row>
    <row r="51" spans="1:12" ht="60">
      <c r="A51" s="440" t="s">
        <v>483</v>
      </c>
      <c r="B51" s="439" t="s">
        <v>74</v>
      </c>
      <c r="C51" s="450" t="s">
        <v>585</v>
      </c>
      <c r="D51" s="217"/>
      <c r="E51" s="451">
        <v>33.549999999999997</v>
      </c>
      <c r="F51" s="461">
        <v>35.08</v>
      </c>
      <c r="G51" s="462"/>
      <c r="H51" s="444">
        <v>38.249860799999993</v>
      </c>
      <c r="I51" s="445">
        <v>40.524204399999995</v>
      </c>
    </row>
    <row r="52" spans="1:12" ht="30">
      <c r="A52" s="440" t="s">
        <v>484</v>
      </c>
      <c r="B52" s="439" t="s">
        <v>613</v>
      </c>
      <c r="C52" s="450" t="s">
        <v>585</v>
      </c>
      <c r="D52" s="217"/>
      <c r="E52" s="451">
        <v>34.58</v>
      </c>
      <c r="F52" s="461">
        <v>36.479999999999997</v>
      </c>
      <c r="G52" s="462"/>
      <c r="H52" s="444">
        <v>40.416780000000003</v>
      </c>
      <c r="I52" s="445">
        <v>43.242930000000001</v>
      </c>
    </row>
    <row r="53" spans="1:12" ht="30">
      <c r="A53" s="448" t="s">
        <v>485</v>
      </c>
      <c r="B53" s="439" t="s">
        <v>40</v>
      </c>
      <c r="C53" s="450" t="s">
        <v>592</v>
      </c>
      <c r="D53" s="3"/>
      <c r="E53" s="451">
        <v>0.5</v>
      </c>
      <c r="F53" s="461">
        <v>0.51</v>
      </c>
      <c r="G53" s="462"/>
      <c r="H53" s="469" t="s">
        <v>399</v>
      </c>
      <c r="I53" s="470" t="s">
        <v>399</v>
      </c>
      <c r="J53" s="471"/>
      <c r="K53" s="472"/>
      <c r="L53" s="472"/>
    </row>
    <row r="54" spans="1:12" ht="25.5">
      <c r="A54" s="440" t="s">
        <v>486</v>
      </c>
      <c r="B54" s="439" t="s">
        <v>63</v>
      </c>
      <c r="C54" s="440" t="s">
        <v>60</v>
      </c>
      <c r="D54" s="3"/>
      <c r="E54" s="451">
        <v>95.87</v>
      </c>
      <c r="F54" s="461">
        <v>102.14</v>
      </c>
      <c r="G54" s="473"/>
      <c r="H54" s="444">
        <v>113.895415</v>
      </c>
      <c r="I54" s="445">
        <v>123.063469</v>
      </c>
    </row>
    <row r="55" spans="1:12" ht="45">
      <c r="A55" s="15" t="s">
        <v>507</v>
      </c>
      <c r="B55" s="439" t="s">
        <v>88</v>
      </c>
      <c r="C55" s="440" t="s">
        <v>281</v>
      </c>
      <c r="D55" s="3"/>
      <c r="E55" s="451">
        <v>104.05</v>
      </c>
      <c r="F55" s="461">
        <v>109.59</v>
      </c>
      <c r="G55" s="473"/>
      <c r="H55" s="444">
        <v>121.1148</v>
      </c>
      <c r="I55" s="445">
        <v>129.3948</v>
      </c>
    </row>
    <row r="56" spans="1:12" ht="25.5">
      <c r="A56" s="474" t="s">
        <v>487</v>
      </c>
      <c r="B56" s="475" t="s">
        <v>93</v>
      </c>
      <c r="C56" s="440" t="s">
        <v>585</v>
      </c>
      <c r="D56" s="3"/>
      <c r="E56" s="451">
        <v>2.5</v>
      </c>
      <c r="F56" s="461">
        <v>2.69</v>
      </c>
      <c r="G56" s="473"/>
      <c r="H56" s="444">
        <v>3.1134800000000005</v>
      </c>
      <c r="I56" s="445">
        <v>3.39873</v>
      </c>
    </row>
    <row r="57" spans="1:12" ht="25.5">
      <c r="A57" s="474" t="s">
        <v>505</v>
      </c>
      <c r="B57" s="475" t="s">
        <v>87</v>
      </c>
      <c r="C57" s="440" t="s">
        <v>281</v>
      </c>
      <c r="D57" s="3"/>
      <c r="E57" s="451">
        <v>0.49</v>
      </c>
      <c r="F57" s="461">
        <v>0.54</v>
      </c>
      <c r="G57" s="473"/>
      <c r="H57" s="444">
        <v>0.65664999999999996</v>
      </c>
      <c r="I57" s="445">
        <v>0.73012499999999991</v>
      </c>
    </row>
    <row r="58" spans="1:12" ht="38.25">
      <c r="A58" s="474" t="s">
        <v>506</v>
      </c>
      <c r="B58" s="475" t="s">
        <v>334</v>
      </c>
      <c r="C58" s="440" t="s">
        <v>424</v>
      </c>
      <c r="D58" s="3"/>
      <c r="E58" s="451">
        <v>415.58</v>
      </c>
      <c r="F58" s="461">
        <v>425.09</v>
      </c>
      <c r="G58" s="473"/>
      <c r="H58" s="444">
        <v>444.96271000000002</v>
      </c>
      <c r="I58" s="445">
        <v>459.19588999999996</v>
      </c>
    </row>
    <row r="59" spans="1:12" ht="25.5">
      <c r="A59" s="440" t="s">
        <v>622</v>
      </c>
      <c r="B59" s="439" t="s">
        <v>586</v>
      </c>
      <c r="C59" s="440" t="s">
        <v>60</v>
      </c>
      <c r="D59" s="217"/>
      <c r="E59" s="451">
        <v>3152.88</v>
      </c>
      <c r="F59" s="461">
        <v>3258.24</v>
      </c>
      <c r="G59" s="473"/>
      <c r="H59" s="444">
        <v>4155.4870892495346</v>
      </c>
      <c r="I59" s="445">
        <v>4337.6519668379333</v>
      </c>
      <c r="J59" s="421" t="s">
        <v>587</v>
      </c>
    </row>
    <row r="60" spans="1:12" ht="30">
      <c r="A60" s="328" t="s">
        <v>498</v>
      </c>
      <c r="B60" s="431" t="s">
        <v>65</v>
      </c>
      <c r="C60" s="478" t="s">
        <v>84</v>
      </c>
      <c r="D60" s="217"/>
      <c r="E60" s="451">
        <v>75.36</v>
      </c>
      <c r="F60" s="461">
        <v>87.3</v>
      </c>
      <c r="G60" s="462"/>
      <c r="H60" s="476">
        <v>75.36</v>
      </c>
      <c r="I60" s="477">
        <v>75.36</v>
      </c>
    </row>
    <row r="61" spans="1:12">
      <c r="A61" s="478" t="s">
        <v>489</v>
      </c>
      <c r="B61" s="431" t="s">
        <v>126</v>
      </c>
      <c r="C61" s="478" t="s">
        <v>84</v>
      </c>
      <c r="D61" s="217"/>
      <c r="E61" s="451">
        <v>31.63</v>
      </c>
      <c r="F61" s="461">
        <v>35.9</v>
      </c>
      <c r="G61" s="462"/>
      <c r="H61" s="476">
        <v>31.63</v>
      </c>
      <c r="I61" s="477">
        <v>31.63</v>
      </c>
    </row>
    <row r="62" spans="1:12">
      <c r="A62" s="478" t="s">
        <v>490</v>
      </c>
      <c r="B62" s="431" t="s">
        <v>127</v>
      </c>
      <c r="C62" s="478" t="s">
        <v>84</v>
      </c>
      <c r="D62" s="217"/>
      <c r="E62" s="451">
        <v>43.62</v>
      </c>
      <c r="F62" s="461">
        <v>50.44</v>
      </c>
      <c r="G62" s="462"/>
      <c r="H62" s="476">
        <v>43.62</v>
      </c>
      <c r="I62" s="477">
        <v>43.62</v>
      </c>
    </row>
    <row r="63" spans="1:12" ht="25.5">
      <c r="A63" s="479" t="s">
        <v>491</v>
      </c>
      <c r="B63" s="431" t="s">
        <v>117</v>
      </c>
      <c r="C63" s="478" t="s">
        <v>118</v>
      </c>
      <c r="D63" s="217"/>
      <c r="E63" s="480">
        <v>3.71</v>
      </c>
      <c r="F63" s="480">
        <v>3.71</v>
      </c>
      <c r="G63" s="473"/>
      <c r="H63" s="476">
        <v>3.71</v>
      </c>
      <c r="I63" s="477">
        <v>3.71</v>
      </c>
    </row>
    <row r="64" spans="1:12">
      <c r="A64" s="478" t="s">
        <v>492</v>
      </c>
      <c r="B64" s="431" t="s">
        <v>119</v>
      </c>
      <c r="C64" s="478" t="s">
        <v>84</v>
      </c>
      <c r="D64" s="217"/>
      <c r="E64" s="451">
        <v>10.72</v>
      </c>
      <c r="F64" s="461">
        <v>11.65</v>
      </c>
      <c r="G64" s="462"/>
      <c r="H64" s="476">
        <v>10.72</v>
      </c>
      <c r="I64" s="477">
        <v>10.72</v>
      </c>
    </row>
    <row r="65" spans="1:9" ht="30">
      <c r="A65" s="478" t="s">
        <v>493</v>
      </c>
      <c r="B65" s="431" t="s">
        <v>120</v>
      </c>
      <c r="C65" s="478" t="s">
        <v>84</v>
      </c>
      <c r="D65" s="217"/>
      <c r="E65" s="451">
        <v>25.44</v>
      </c>
      <c r="F65" s="461">
        <v>28.72</v>
      </c>
      <c r="G65" s="462"/>
      <c r="H65" s="476">
        <v>25.44</v>
      </c>
      <c r="I65" s="477">
        <v>25.44</v>
      </c>
    </row>
    <row r="66" spans="1:9">
      <c r="A66" s="478" t="s">
        <v>494</v>
      </c>
      <c r="B66" s="431" t="s">
        <v>121</v>
      </c>
      <c r="C66" s="478" t="s">
        <v>84</v>
      </c>
      <c r="D66" s="217"/>
      <c r="E66" s="451">
        <v>23.56</v>
      </c>
      <c r="F66" s="461">
        <v>27.19</v>
      </c>
      <c r="G66" s="462"/>
      <c r="H66" s="476">
        <v>23.56</v>
      </c>
      <c r="I66" s="477">
        <v>23.56</v>
      </c>
    </row>
    <row r="67" spans="1:9" ht="25.5">
      <c r="A67" s="479" t="s">
        <v>495</v>
      </c>
      <c r="B67" s="431" t="s">
        <v>115</v>
      </c>
      <c r="C67" s="478" t="s">
        <v>81</v>
      </c>
      <c r="D67" s="3"/>
      <c r="E67" s="480">
        <v>1.67</v>
      </c>
      <c r="F67" s="480">
        <v>1.67</v>
      </c>
      <c r="G67" s="473"/>
      <c r="H67" s="476">
        <v>1.67</v>
      </c>
      <c r="I67" s="477">
        <v>1.67</v>
      </c>
    </row>
    <row r="68" spans="1:9" ht="30">
      <c r="A68" s="481" t="s">
        <v>496</v>
      </c>
      <c r="B68" s="431" t="s">
        <v>614</v>
      </c>
      <c r="C68" s="478" t="s">
        <v>615</v>
      </c>
      <c r="D68" s="3"/>
      <c r="E68" s="451">
        <v>2.29</v>
      </c>
      <c r="F68" s="461">
        <v>2.29</v>
      </c>
      <c r="G68" s="462"/>
      <c r="H68" s="476">
        <v>2.29</v>
      </c>
      <c r="I68" s="477">
        <v>2.29</v>
      </c>
    </row>
    <row r="69" spans="1:9" ht="26.25" thickBot="1">
      <c r="A69" s="479" t="s">
        <v>497</v>
      </c>
      <c r="B69" s="431" t="s">
        <v>116</v>
      </c>
      <c r="C69" s="478" t="s">
        <v>84</v>
      </c>
      <c r="D69" s="3"/>
      <c r="E69" s="480">
        <v>48.03</v>
      </c>
      <c r="F69" s="480">
        <v>48.03</v>
      </c>
      <c r="G69" s="473"/>
      <c r="H69" s="482">
        <v>48.03</v>
      </c>
      <c r="I69" s="483">
        <v>48.03</v>
      </c>
    </row>
    <row r="70" spans="1:9" ht="15.75" thickTop="1"/>
    <row r="71" spans="1:9" ht="57">
      <c r="A71" s="410" t="s">
        <v>488</v>
      </c>
      <c r="B71" s="150" t="s">
        <v>89</v>
      </c>
      <c r="C71" s="152" t="s">
        <v>60</v>
      </c>
      <c r="D71" s="152"/>
      <c r="I71" s="3"/>
    </row>
  </sheetData>
  <dataValidations count="1">
    <dataValidation type="list" allowBlank="1" showInputMessage="1" showErrorMessage="1" sqref="H3">
      <formula1>$M$3:$M$5</formula1>
    </dataValidation>
  </dataValidations>
  <pageMargins left="0.511811024" right="0.511811024" top="0.78740157499999996" bottom="0.78740157499999996" header="0.31496062000000002" footer="0.31496062000000002"/>
  <legacyDrawing r:id="rId1"/>
</worksheet>
</file>

<file path=xl/worksheets/sheet22.xml><?xml version="1.0" encoding="utf-8"?>
<worksheet xmlns="http://schemas.openxmlformats.org/spreadsheetml/2006/main" xmlns:r="http://schemas.openxmlformats.org/officeDocument/2006/relationships">
  <dimension ref="A1:L70"/>
  <sheetViews>
    <sheetView topLeftCell="A30"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customWidth="1"/>
    <col min="5" max="6" width="20.140625" customWidth="1"/>
    <col min="7" max="7" width="0.85546875" customWidth="1"/>
    <col min="8" max="9" width="20.140625" customWidth="1"/>
    <col min="10" max="10" width="8.140625" customWidth="1"/>
  </cols>
  <sheetData>
    <row r="1" spans="1:12">
      <c r="B1" s="11" t="s">
        <v>567</v>
      </c>
    </row>
    <row r="2" spans="1:12" ht="15.75" thickBot="1">
      <c r="B2" s="11" t="s">
        <v>568</v>
      </c>
    </row>
    <row r="3" spans="1:12" ht="15.75" thickTop="1">
      <c r="B3" s="11"/>
      <c r="F3" s="489" t="s">
        <v>569</v>
      </c>
      <c r="G3" s="490"/>
      <c r="H3" s="419" t="s">
        <v>571</v>
      </c>
      <c r="I3" s="420" t="s">
        <v>571</v>
      </c>
      <c r="J3" s="501"/>
      <c r="L3" s="421" t="s">
        <v>571</v>
      </c>
    </row>
    <row r="4" spans="1:12" ht="51">
      <c r="A4" s="422" t="s">
        <v>47</v>
      </c>
      <c r="B4" s="423" t="s">
        <v>46</v>
      </c>
      <c r="C4" s="424" t="s">
        <v>6</v>
      </c>
      <c r="D4" s="424" t="s">
        <v>7</v>
      </c>
      <c r="E4" s="425" t="s">
        <v>623</v>
      </c>
      <c r="F4" s="426" t="s">
        <v>624</v>
      </c>
      <c r="G4" s="491"/>
      <c r="H4" s="428" t="s">
        <v>625</v>
      </c>
      <c r="I4" s="429" t="s">
        <v>626</v>
      </c>
      <c r="J4" s="502"/>
      <c r="L4" s="421" t="s">
        <v>570</v>
      </c>
    </row>
    <row r="5" spans="1:12" ht="30">
      <c r="A5" s="430">
        <v>4729</v>
      </c>
      <c r="B5" s="431" t="s">
        <v>49</v>
      </c>
      <c r="C5" s="432" t="s">
        <v>61</v>
      </c>
      <c r="D5" s="433"/>
      <c r="E5" s="492">
        <v>99.02</v>
      </c>
      <c r="F5" s="435">
        <v>99.02</v>
      </c>
      <c r="G5" s="436"/>
      <c r="H5" s="493"/>
      <c r="I5" s="494"/>
      <c r="J5" s="503"/>
      <c r="L5" s="421" t="s">
        <v>576</v>
      </c>
    </row>
    <row r="6" spans="1:12" ht="30">
      <c r="A6" s="349" t="s">
        <v>509</v>
      </c>
      <c r="B6" s="439" t="s">
        <v>45</v>
      </c>
      <c r="C6" s="440" t="s">
        <v>577</v>
      </c>
      <c r="D6" s="2"/>
      <c r="E6" s="441">
        <v>0.56000000000000005</v>
      </c>
      <c r="F6" s="442">
        <v>0.56999999999999995</v>
      </c>
      <c r="G6" s="443"/>
      <c r="H6" s="495">
        <v>0.5770284</v>
      </c>
      <c r="I6" s="496">
        <v>0.58700180000000002</v>
      </c>
      <c r="J6" s="504"/>
    </row>
    <row r="7" spans="1:12" ht="30">
      <c r="A7" s="349" t="s">
        <v>533</v>
      </c>
      <c r="B7" s="439" t="s">
        <v>588</v>
      </c>
      <c r="C7" s="440" t="s">
        <v>281</v>
      </c>
      <c r="D7" s="72"/>
      <c r="E7" s="441">
        <v>1.33</v>
      </c>
      <c r="F7" s="442">
        <v>1.41</v>
      </c>
      <c r="G7" s="443"/>
      <c r="H7" s="497">
        <v>1.5179509999999998</v>
      </c>
      <c r="I7" s="498">
        <v>1.6074215999999999</v>
      </c>
      <c r="J7" s="505"/>
    </row>
    <row r="8" spans="1:12" ht="30">
      <c r="A8" s="349" t="s">
        <v>627</v>
      </c>
      <c r="B8" s="439" t="s">
        <v>589</v>
      </c>
      <c r="C8" s="440" t="s">
        <v>281</v>
      </c>
      <c r="D8" s="72"/>
      <c r="E8" s="441">
        <v>0.61</v>
      </c>
      <c r="F8" s="442">
        <v>0.63</v>
      </c>
      <c r="G8" s="443"/>
      <c r="H8" s="497">
        <v>0.6820449999999999</v>
      </c>
      <c r="I8" s="498">
        <v>0.7100516</v>
      </c>
      <c r="J8" s="505"/>
    </row>
    <row r="9" spans="1:12" ht="30">
      <c r="A9" s="349" t="s">
        <v>510</v>
      </c>
      <c r="B9" s="439" t="s">
        <v>590</v>
      </c>
      <c r="C9" s="440" t="s">
        <v>424</v>
      </c>
      <c r="D9" s="72"/>
      <c r="E9" s="441">
        <v>2.0699999999999998</v>
      </c>
      <c r="F9" s="442">
        <v>2.14</v>
      </c>
      <c r="G9" s="443"/>
      <c r="H9" s="495">
        <v>2.1707415999999999</v>
      </c>
      <c r="I9" s="496">
        <v>2.2577175999999999</v>
      </c>
      <c r="J9" s="504"/>
    </row>
    <row r="10" spans="1:12" ht="45">
      <c r="A10" s="349" t="s">
        <v>511</v>
      </c>
      <c r="B10" s="439" t="s">
        <v>591</v>
      </c>
      <c r="C10" s="440" t="s">
        <v>592</v>
      </c>
      <c r="D10" s="72"/>
      <c r="E10" s="441">
        <v>1.75</v>
      </c>
      <c r="F10" s="442">
        <v>1.78</v>
      </c>
      <c r="G10" s="443"/>
      <c r="H10" s="495">
        <v>1.79525925</v>
      </c>
      <c r="I10" s="496">
        <v>1.8211170000000001</v>
      </c>
      <c r="J10" s="504"/>
    </row>
    <row r="11" spans="1:12" ht="30">
      <c r="A11" s="349" t="s">
        <v>512</v>
      </c>
      <c r="B11" s="439" t="s">
        <v>593</v>
      </c>
      <c r="C11" s="440" t="s">
        <v>594</v>
      </c>
      <c r="D11" s="72"/>
      <c r="E11" s="441">
        <v>0.89</v>
      </c>
      <c r="F11" s="442">
        <v>0.9</v>
      </c>
      <c r="G11" s="443"/>
      <c r="H11" s="495">
        <v>0.91090560240000007</v>
      </c>
      <c r="I11" s="496">
        <v>0.92346190080000012</v>
      </c>
      <c r="J11" s="504"/>
    </row>
    <row r="12" spans="1:12" ht="30">
      <c r="A12" s="349" t="s">
        <v>513</v>
      </c>
      <c r="B12" s="439" t="s">
        <v>595</v>
      </c>
      <c r="C12" s="440" t="s">
        <v>592</v>
      </c>
      <c r="D12" s="81"/>
      <c r="E12" s="441">
        <v>0.66</v>
      </c>
      <c r="F12" s="442">
        <v>0.67</v>
      </c>
      <c r="G12" s="443"/>
      <c r="H12" s="495">
        <v>0.67933862</v>
      </c>
      <c r="I12" s="496">
        <v>0.69039424000000005</v>
      </c>
      <c r="J12" s="504"/>
    </row>
    <row r="13" spans="1:12" ht="45">
      <c r="A13" s="349" t="s">
        <v>514</v>
      </c>
      <c r="B13" s="439" t="s">
        <v>596</v>
      </c>
      <c r="C13" s="440" t="s">
        <v>424</v>
      </c>
      <c r="D13" s="72"/>
      <c r="E13" s="441">
        <v>146.01</v>
      </c>
      <c r="F13" s="442">
        <v>146.44999999999999</v>
      </c>
      <c r="G13" s="443"/>
      <c r="H13" s="495">
        <v>146.639152</v>
      </c>
      <c r="I13" s="496">
        <v>147.16210079999999</v>
      </c>
      <c r="J13" s="504"/>
    </row>
    <row r="14" spans="1:12" ht="30">
      <c r="A14" s="440" t="s">
        <v>515</v>
      </c>
      <c r="B14" s="439" t="s">
        <v>68</v>
      </c>
      <c r="C14" s="440" t="s">
        <v>281</v>
      </c>
      <c r="D14" s="72"/>
      <c r="E14" s="441">
        <v>8.8699999999999992</v>
      </c>
      <c r="F14" s="442">
        <v>9.14</v>
      </c>
      <c r="G14" s="443"/>
      <c r="H14" s="495">
        <v>9.2245375999999997</v>
      </c>
      <c r="I14" s="496">
        <v>9.5586323999999987</v>
      </c>
      <c r="J14" s="504"/>
    </row>
    <row r="15" spans="1:12" ht="30">
      <c r="A15" s="328" t="s">
        <v>516</v>
      </c>
      <c r="B15" s="439" t="s">
        <v>597</v>
      </c>
      <c r="C15" s="448" t="s">
        <v>281</v>
      </c>
      <c r="D15" s="81"/>
      <c r="E15" s="441">
        <v>0.8</v>
      </c>
      <c r="F15" s="442">
        <v>0.83</v>
      </c>
      <c r="G15" s="443"/>
      <c r="H15" s="495">
        <v>0.9098710877248124</v>
      </c>
      <c r="I15" s="496">
        <v>0.93845355673127284</v>
      </c>
      <c r="J15" s="504"/>
    </row>
    <row r="16" spans="1:12" ht="45">
      <c r="A16" s="328" t="s">
        <v>517</v>
      </c>
      <c r="B16" s="439" t="s">
        <v>664</v>
      </c>
      <c r="C16" s="448" t="s">
        <v>281</v>
      </c>
      <c r="D16" s="81"/>
      <c r="E16" s="441">
        <v>3.15</v>
      </c>
      <c r="F16" s="442">
        <v>3.21</v>
      </c>
      <c r="G16" s="443"/>
      <c r="H16" s="495">
        <v>3.2229884337349399</v>
      </c>
      <c r="I16" s="496">
        <v>3.2887281124497996</v>
      </c>
      <c r="J16" s="504"/>
    </row>
    <row r="17" spans="1:10" ht="30">
      <c r="A17" s="210" t="s">
        <v>518</v>
      </c>
      <c r="B17" s="439" t="s">
        <v>599</v>
      </c>
      <c r="C17" s="448" t="s">
        <v>577</v>
      </c>
      <c r="D17" s="72"/>
      <c r="E17" s="441">
        <v>139.88999999999999</v>
      </c>
      <c r="F17" s="442">
        <v>140.33000000000001</v>
      </c>
      <c r="G17" s="449"/>
      <c r="H17" s="495">
        <v>140.46051866024095</v>
      </c>
      <c r="I17" s="496">
        <v>140.99486955180723</v>
      </c>
      <c r="J17" s="504"/>
    </row>
    <row r="18" spans="1:10" ht="30">
      <c r="A18" s="328" t="s">
        <v>519</v>
      </c>
      <c r="B18" s="439" t="s">
        <v>600</v>
      </c>
      <c r="C18" s="450" t="s">
        <v>577</v>
      </c>
      <c r="D18" s="72"/>
      <c r="E18" s="441">
        <v>147.24</v>
      </c>
      <c r="F18" s="442">
        <v>147.69</v>
      </c>
      <c r="G18" s="449"/>
      <c r="H18" s="495">
        <v>147.81613269607229</v>
      </c>
      <c r="I18" s="496">
        <v>148.35112864546986</v>
      </c>
      <c r="J18" s="504"/>
    </row>
    <row r="19" spans="1:10" ht="30">
      <c r="A19" s="349" t="s">
        <v>520</v>
      </c>
      <c r="B19" s="439" t="s">
        <v>601</v>
      </c>
      <c r="C19" s="450" t="s">
        <v>577</v>
      </c>
      <c r="D19" s="72"/>
      <c r="E19" s="441">
        <v>112.64</v>
      </c>
      <c r="F19" s="442">
        <v>113.08</v>
      </c>
      <c r="G19" s="449"/>
      <c r="H19" s="495">
        <v>113.20903273879517</v>
      </c>
      <c r="I19" s="496">
        <v>113.74338363036145</v>
      </c>
      <c r="J19" s="504"/>
    </row>
    <row r="20" spans="1:10" ht="25.5">
      <c r="A20" s="349" t="s">
        <v>521</v>
      </c>
      <c r="B20" s="439" t="s">
        <v>32</v>
      </c>
      <c r="C20" s="450" t="s">
        <v>424</v>
      </c>
      <c r="D20" s="142"/>
      <c r="E20" s="441">
        <v>19.71</v>
      </c>
      <c r="F20" s="442">
        <v>20</v>
      </c>
      <c r="G20" s="449"/>
      <c r="H20" s="495">
        <v>20.071453422207771</v>
      </c>
      <c r="I20" s="496">
        <v>20.422778410014633</v>
      </c>
      <c r="J20" s="504"/>
    </row>
    <row r="21" spans="1:10" ht="25.5">
      <c r="A21" s="210" t="s">
        <v>522</v>
      </c>
      <c r="B21" s="439" t="s">
        <v>162</v>
      </c>
      <c r="C21" s="450" t="s">
        <v>424</v>
      </c>
      <c r="D21" s="72"/>
      <c r="E21" s="441">
        <v>38.729999999999997</v>
      </c>
      <c r="F21" s="442">
        <v>39.33</v>
      </c>
      <c r="G21" s="449"/>
      <c r="H21" s="495">
        <v>39.463468246133601</v>
      </c>
      <c r="I21" s="496">
        <v>40.174557420204017</v>
      </c>
      <c r="J21" s="504"/>
    </row>
    <row r="22" spans="1:10" ht="30">
      <c r="A22" s="349" t="s">
        <v>523</v>
      </c>
      <c r="B22" s="439" t="s">
        <v>15</v>
      </c>
      <c r="C22" s="450" t="s">
        <v>424</v>
      </c>
      <c r="D22" s="81"/>
      <c r="E22" s="441">
        <v>54.78</v>
      </c>
      <c r="F22" s="442">
        <v>55.06</v>
      </c>
      <c r="G22" s="449"/>
      <c r="H22" s="495">
        <v>55.559619187872222</v>
      </c>
      <c r="I22" s="496">
        <v>55.946752485110984</v>
      </c>
      <c r="J22" s="504"/>
    </row>
    <row r="23" spans="1:10" ht="25.5">
      <c r="A23" s="349" t="s">
        <v>524</v>
      </c>
      <c r="B23" s="439" t="s">
        <v>30</v>
      </c>
      <c r="C23" s="450" t="s">
        <v>424</v>
      </c>
      <c r="D23" s="72"/>
      <c r="E23" s="451">
        <v>26.61</v>
      </c>
      <c r="F23" s="452">
        <v>26.63</v>
      </c>
      <c r="G23" s="449"/>
      <c r="H23" s="495">
        <v>26.630288257353275</v>
      </c>
      <c r="I23" s="496">
        <v>26.653825509420322</v>
      </c>
      <c r="J23" s="504"/>
    </row>
    <row r="24" spans="1:10" ht="30">
      <c r="A24" s="328" t="s">
        <v>525</v>
      </c>
      <c r="B24" s="439" t="s">
        <v>602</v>
      </c>
      <c r="C24" s="450" t="s">
        <v>585</v>
      </c>
      <c r="D24" s="81"/>
      <c r="E24" s="451">
        <v>1.72</v>
      </c>
      <c r="F24" s="452">
        <v>1.8</v>
      </c>
      <c r="G24" s="449"/>
      <c r="H24" s="495">
        <v>1.8238621866666667</v>
      </c>
      <c r="I24" s="496">
        <v>1.910166613333333</v>
      </c>
      <c r="J24" s="504"/>
    </row>
    <row r="25" spans="1:10" ht="25.5">
      <c r="A25" s="328" t="s">
        <v>526</v>
      </c>
      <c r="B25" s="439" t="s">
        <v>603</v>
      </c>
      <c r="C25" s="450" t="s">
        <v>281</v>
      </c>
      <c r="D25" s="81"/>
      <c r="E25" s="451">
        <v>0.81</v>
      </c>
      <c r="F25" s="452">
        <v>0.81</v>
      </c>
      <c r="G25" s="449"/>
      <c r="H25" s="495">
        <v>0.81600208888888892</v>
      </c>
      <c r="I25" s="496">
        <v>0.82540564444444442</v>
      </c>
      <c r="J25" s="504"/>
    </row>
    <row r="26" spans="1:10" ht="30">
      <c r="A26" s="349" t="s">
        <v>527</v>
      </c>
      <c r="B26" s="439" t="s">
        <v>604</v>
      </c>
      <c r="C26" s="450" t="s">
        <v>424</v>
      </c>
      <c r="D26" s="72"/>
      <c r="E26" s="451">
        <v>163.97</v>
      </c>
      <c r="F26" s="452">
        <v>176.49</v>
      </c>
      <c r="G26" s="449"/>
      <c r="H26" s="495">
        <v>177.16135490000002</v>
      </c>
      <c r="I26" s="496">
        <v>191.80335489999999</v>
      </c>
      <c r="J26" s="504"/>
    </row>
    <row r="27" spans="1:10" ht="30">
      <c r="A27" s="328" t="s">
        <v>528</v>
      </c>
      <c r="B27" s="439" t="s">
        <v>605</v>
      </c>
      <c r="C27" s="450" t="s">
        <v>424</v>
      </c>
      <c r="D27" s="81"/>
      <c r="E27" s="451">
        <v>189.42</v>
      </c>
      <c r="F27" s="452">
        <v>205.49</v>
      </c>
      <c r="G27" s="449"/>
      <c r="H27" s="495">
        <v>209.13780632857143</v>
      </c>
      <c r="I27" s="496">
        <v>228.38066347142853</v>
      </c>
      <c r="J27" s="504"/>
    </row>
    <row r="28" spans="1:10" ht="30">
      <c r="A28" s="328" t="s">
        <v>529</v>
      </c>
      <c r="B28" s="439" t="s">
        <v>606</v>
      </c>
      <c r="C28" s="450" t="s">
        <v>577</v>
      </c>
      <c r="D28" s="72"/>
      <c r="E28" s="451">
        <v>92.79</v>
      </c>
      <c r="F28" s="452">
        <v>93.06</v>
      </c>
      <c r="G28" s="449"/>
      <c r="H28" s="495">
        <v>93.122930599999989</v>
      </c>
      <c r="I28" s="496">
        <v>93.449376999999998</v>
      </c>
      <c r="J28" s="504"/>
    </row>
    <row r="29" spans="1:10" ht="30">
      <c r="A29" s="349" t="s">
        <v>530</v>
      </c>
      <c r="B29" s="439" t="s">
        <v>607</v>
      </c>
      <c r="C29" s="450" t="s">
        <v>281</v>
      </c>
      <c r="D29" s="72"/>
      <c r="E29" s="451">
        <v>0.78</v>
      </c>
      <c r="F29" s="452">
        <v>0.81</v>
      </c>
      <c r="G29" s="449"/>
      <c r="H29" s="495">
        <v>0.81541799999999998</v>
      </c>
      <c r="I29" s="496">
        <v>0.85217399999999999</v>
      </c>
      <c r="J29" s="504"/>
    </row>
    <row r="30" spans="1:10" ht="30">
      <c r="A30" s="328" t="s">
        <v>531</v>
      </c>
      <c r="B30" s="439" t="s">
        <v>608</v>
      </c>
      <c r="C30" s="450" t="s">
        <v>281</v>
      </c>
      <c r="D30" s="72"/>
      <c r="E30" s="451">
        <v>0.61</v>
      </c>
      <c r="F30" s="452">
        <v>0.64</v>
      </c>
      <c r="G30" s="449"/>
      <c r="H30" s="495">
        <v>0.64842840000000002</v>
      </c>
      <c r="I30" s="496">
        <v>0.68316479999999991</v>
      </c>
      <c r="J30" s="504"/>
    </row>
    <row r="31" spans="1:10" ht="51">
      <c r="A31" s="328" t="s">
        <v>532</v>
      </c>
      <c r="B31" s="439" t="s">
        <v>609</v>
      </c>
      <c r="C31" s="450" t="s">
        <v>281</v>
      </c>
      <c r="D31" s="72"/>
      <c r="E31" s="451">
        <v>92.3</v>
      </c>
      <c r="F31" s="452">
        <v>93.72</v>
      </c>
      <c r="G31" s="449"/>
      <c r="H31" s="495">
        <v>94.052235684760007</v>
      </c>
      <c r="I31" s="496">
        <v>95.754341015880001</v>
      </c>
      <c r="J31" s="504"/>
    </row>
    <row r="32" spans="1:10" ht="30">
      <c r="A32" s="453" t="s">
        <v>533</v>
      </c>
      <c r="B32" s="454" t="s">
        <v>244</v>
      </c>
      <c r="C32" s="455" t="s">
        <v>281</v>
      </c>
      <c r="D32" s="456"/>
      <c r="E32" s="457">
        <v>1.33</v>
      </c>
      <c r="F32" s="457">
        <v>1.41</v>
      </c>
      <c r="G32" s="458"/>
      <c r="H32" s="499"/>
      <c r="I32" s="500"/>
      <c r="J32" s="506"/>
    </row>
    <row r="33" spans="1:10" ht="60">
      <c r="A33" s="440" t="s">
        <v>534</v>
      </c>
      <c r="B33" s="439" t="s">
        <v>279</v>
      </c>
      <c r="C33" s="450" t="s">
        <v>424</v>
      </c>
      <c r="D33" s="72"/>
      <c r="E33" s="451">
        <v>6.25</v>
      </c>
      <c r="F33" s="461">
        <v>6.51</v>
      </c>
      <c r="G33" s="462"/>
      <c r="H33" s="495">
        <v>6.6184620000000001</v>
      </c>
      <c r="I33" s="496">
        <v>6.9158359999999997</v>
      </c>
      <c r="J33" s="504"/>
    </row>
    <row r="34" spans="1:10" ht="60">
      <c r="A34" s="328" t="s">
        <v>535</v>
      </c>
      <c r="B34" s="439" t="s">
        <v>610</v>
      </c>
      <c r="C34" s="450" t="s">
        <v>611</v>
      </c>
      <c r="D34" s="3"/>
      <c r="E34" s="451">
        <v>1385.09</v>
      </c>
      <c r="F34" s="461">
        <v>1436.7</v>
      </c>
      <c r="G34" s="462"/>
      <c r="H34" s="495">
        <v>1448.5276538020003</v>
      </c>
      <c r="I34" s="496">
        <v>1510.335485802</v>
      </c>
      <c r="J34" s="504"/>
    </row>
    <row r="35" spans="1:10">
      <c r="A35" s="440" t="s">
        <v>536</v>
      </c>
      <c r="B35" s="439" t="s">
        <v>112</v>
      </c>
      <c r="C35" s="450" t="s">
        <v>281</v>
      </c>
      <c r="D35" s="3"/>
      <c r="E35" s="451">
        <v>6.87</v>
      </c>
      <c r="F35" s="461">
        <v>7.27</v>
      </c>
      <c r="G35" s="462"/>
      <c r="H35" s="495">
        <v>7.38368</v>
      </c>
      <c r="I35" s="496">
        <v>7.8709999999999996</v>
      </c>
      <c r="J35" s="504"/>
    </row>
    <row r="36" spans="1:10" ht="30">
      <c r="A36" s="440" t="s">
        <v>537</v>
      </c>
      <c r="B36" s="439" t="s">
        <v>113</v>
      </c>
      <c r="C36" s="450" t="s">
        <v>281</v>
      </c>
      <c r="D36" s="3"/>
      <c r="E36" s="451">
        <v>20.7</v>
      </c>
      <c r="F36" s="461">
        <v>22.66</v>
      </c>
      <c r="G36" s="462"/>
      <c r="H36" s="495">
        <v>23.151399999999999</v>
      </c>
      <c r="I36" s="496">
        <v>25.497039999999998</v>
      </c>
      <c r="J36" s="504"/>
    </row>
    <row r="37" spans="1:10">
      <c r="A37" s="463" t="s">
        <v>538</v>
      </c>
      <c r="B37" s="464" t="s">
        <v>80</v>
      </c>
      <c r="C37" s="465" t="s">
        <v>84</v>
      </c>
      <c r="D37" s="3"/>
      <c r="E37" s="451">
        <v>18.93</v>
      </c>
      <c r="F37" s="461">
        <v>21.06</v>
      </c>
      <c r="G37" s="462"/>
      <c r="H37" s="495">
        <v>18.93</v>
      </c>
      <c r="I37" s="496">
        <v>21.06</v>
      </c>
      <c r="J37" s="504"/>
    </row>
    <row r="38" spans="1:10" ht="45">
      <c r="A38" s="448" t="s">
        <v>539</v>
      </c>
      <c r="B38" s="439" t="s">
        <v>69</v>
      </c>
      <c r="C38" s="450" t="s">
        <v>281</v>
      </c>
      <c r="D38" s="3"/>
      <c r="E38" s="451">
        <v>11.6</v>
      </c>
      <c r="F38" s="461">
        <v>12.28</v>
      </c>
      <c r="G38" s="462"/>
      <c r="H38" s="495">
        <v>11.802</v>
      </c>
      <c r="I38" s="496">
        <v>12.515600000000001</v>
      </c>
      <c r="J38" s="504"/>
    </row>
    <row r="39" spans="1:10" ht="30">
      <c r="A39" s="238" t="s">
        <v>557</v>
      </c>
      <c r="B39" s="466" t="s">
        <v>65</v>
      </c>
      <c r="C39" s="467" t="s">
        <v>579</v>
      </c>
      <c r="D39" s="3"/>
      <c r="E39" s="451">
        <v>13416.28</v>
      </c>
      <c r="F39" s="461">
        <v>15544.2</v>
      </c>
      <c r="G39" s="462"/>
      <c r="H39" s="495">
        <v>16055.472</v>
      </c>
      <c r="I39" s="496">
        <v>18607.962</v>
      </c>
      <c r="J39" s="504"/>
    </row>
    <row r="40" spans="1:10">
      <c r="A40" s="237" t="s">
        <v>558</v>
      </c>
      <c r="B40" s="466" t="s">
        <v>124</v>
      </c>
      <c r="C40" s="467" t="s">
        <v>579</v>
      </c>
      <c r="D40" s="3"/>
      <c r="E40" s="451">
        <v>15244.42</v>
      </c>
      <c r="F40" s="461">
        <v>17666.43</v>
      </c>
      <c r="G40" s="462"/>
      <c r="H40" s="495">
        <v>18232.260000000002</v>
      </c>
      <c r="I40" s="496">
        <v>21134.921999999999</v>
      </c>
      <c r="J40" s="504"/>
    </row>
    <row r="41" spans="1:10" ht="30">
      <c r="A41" s="237" t="s">
        <v>559</v>
      </c>
      <c r="B41" s="466" t="s">
        <v>125</v>
      </c>
      <c r="C41" s="467" t="s">
        <v>579</v>
      </c>
      <c r="D41" s="3"/>
      <c r="E41" s="451">
        <v>20769.45</v>
      </c>
      <c r="F41" s="461">
        <v>24080.27</v>
      </c>
      <c r="G41" s="462"/>
      <c r="H41" s="495">
        <v>24810.984</v>
      </c>
      <c r="I41" s="496">
        <v>28771.962</v>
      </c>
      <c r="J41" s="504"/>
    </row>
    <row r="42" spans="1:10">
      <c r="A42" s="237" t="s">
        <v>540</v>
      </c>
      <c r="B42" s="466" t="s">
        <v>67</v>
      </c>
      <c r="C42" s="467" t="s">
        <v>579</v>
      </c>
      <c r="D42" s="3"/>
      <c r="E42" s="451">
        <v>2822</v>
      </c>
      <c r="F42" s="461">
        <v>3232.1</v>
      </c>
      <c r="G42" s="462"/>
      <c r="H42" s="495">
        <v>3326.2120000000004</v>
      </c>
      <c r="I42" s="496">
        <v>3817.4240000000004</v>
      </c>
      <c r="J42" s="504"/>
    </row>
    <row r="43" spans="1:10">
      <c r="A43" s="237" t="s">
        <v>628</v>
      </c>
      <c r="B43" s="466" t="s">
        <v>122</v>
      </c>
      <c r="C43" s="467" t="s">
        <v>579</v>
      </c>
      <c r="D43" s="3"/>
      <c r="E43" s="451">
        <v>3588.73</v>
      </c>
      <c r="F43" s="461">
        <v>4015.76</v>
      </c>
      <c r="G43" s="462"/>
      <c r="H43" s="495">
        <v>4117.3019999999997</v>
      </c>
      <c r="I43" s="496">
        <v>4629.3639999999996</v>
      </c>
      <c r="J43" s="504"/>
    </row>
    <row r="44" spans="1:10">
      <c r="A44" s="237" t="s">
        <v>629</v>
      </c>
      <c r="B44" s="466" t="s">
        <v>612</v>
      </c>
      <c r="C44" s="467" t="s">
        <v>579</v>
      </c>
      <c r="D44" s="3"/>
      <c r="E44" s="451">
        <v>5444.34</v>
      </c>
      <c r="F44" s="461">
        <v>6287.9</v>
      </c>
      <c r="G44" s="462"/>
      <c r="H44" s="495">
        <v>6481.4919999999993</v>
      </c>
      <c r="I44" s="496">
        <v>7491.8959999999988</v>
      </c>
      <c r="J44" s="504"/>
    </row>
    <row r="45" spans="1:10" ht="25.5">
      <c r="A45" s="237" t="s">
        <v>630</v>
      </c>
      <c r="B45" s="468" t="s">
        <v>578</v>
      </c>
      <c r="C45" s="467" t="s">
        <v>579</v>
      </c>
      <c r="D45" s="3"/>
      <c r="E45" s="451">
        <v>2016.734839</v>
      </c>
      <c r="F45" s="461">
        <v>2190.8737480000004</v>
      </c>
      <c r="G45" s="462"/>
      <c r="H45" s="495">
        <v>2232.6488390000004</v>
      </c>
      <c r="I45" s="496">
        <v>2441.5217480000006</v>
      </c>
      <c r="J45" s="504"/>
    </row>
    <row r="46" spans="1:10" ht="25.5">
      <c r="A46" s="237" t="s">
        <v>631</v>
      </c>
      <c r="B46" s="468" t="s">
        <v>580</v>
      </c>
      <c r="C46" s="467" t="s">
        <v>579</v>
      </c>
      <c r="D46" s="3"/>
      <c r="E46" s="451">
        <v>2745.3643520000005</v>
      </c>
      <c r="F46" s="461">
        <v>3012.391936</v>
      </c>
      <c r="G46" s="462"/>
      <c r="H46" s="495">
        <v>3073.656352</v>
      </c>
      <c r="I46" s="496">
        <v>3393.4979359999998</v>
      </c>
      <c r="J46" s="504"/>
    </row>
    <row r="47" spans="1:10" ht="25.5">
      <c r="A47" s="237" t="s">
        <v>632</v>
      </c>
      <c r="B47" s="468" t="s">
        <v>581</v>
      </c>
      <c r="C47" s="467" t="s">
        <v>579</v>
      </c>
      <c r="D47" s="3"/>
      <c r="E47" s="451">
        <v>2815.9967000000001</v>
      </c>
      <c r="F47" s="461">
        <v>3094.3699000000001</v>
      </c>
      <c r="G47" s="462"/>
      <c r="H47" s="495" t="e">
        <v>#VALUE!</v>
      </c>
      <c r="I47" s="496" t="e">
        <v>#VALUE!</v>
      </c>
      <c r="J47" s="504"/>
    </row>
    <row r="48" spans="1:10" ht="25.5">
      <c r="A48" s="237" t="s">
        <v>562</v>
      </c>
      <c r="B48" s="468" t="s">
        <v>582</v>
      </c>
      <c r="C48" s="467" t="s">
        <v>579</v>
      </c>
      <c r="D48" s="3"/>
      <c r="E48" s="451">
        <v>6472.4220452499994</v>
      </c>
      <c r="F48" s="461">
        <v>7333.3386867999989</v>
      </c>
      <c r="G48" s="462"/>
      <c r="H48" s="495">
        <v>7726.8064542999991</v>
      </c>
      <c r="I48" s="496">
        <v>8759.9064241600026</v>
      </c>
      <c r="J48" s="504"/>
    </row>
    <row r="49" spans="1:11" ht="25.5">
      <c r="A49" s="237" t="s">
        <v>560</v>
      </c>
      <c r="B49" s="468" t="s">
        <v>583</v>
      </c>
      <c r="C49" s="467" t="s">
        <v>579</v>
      </c>
      <c r="D49" s="3"/>
      <c r="E49" s="451">
        <v>5789.1346342399993</v>
      </c>
      <c r="F49" s="461">
        <v>6528.4089996799985</v>
      </c>
      <c r="G49" s="462"/>
      <c r="H49" s="495">
        <v>6906.8615610879988</v>
      </c>
      <c r="I49" s="496">
        <v>7793.9907996159982</v>
      </c>
      <c r="J49" s="504"/>
    </row>
    <row r="50" spans="1:11" ht="25.5">
      <c r="A50" s="237" t="s">
        <v>561</v>
      </c>
      <c r="B50" s="468" t="s">
        <v>584</v>
      </c>
      <c r="C50" s="467" t="s">
        <v>579</v>
      </c>
      <c r="D50" s="3"/>
      <c r="E50" s="451">
        <v>3653.8003040499998</v>
      </c>
      <c r="F50" s="461">
        <v>4073.4491048100003</v>
      </c>
      <c r="G50" s="462"/>
      <c r="H50" s="495">
        <v>4344.4603648599987</v>
      </c>
      <c r="I50" s="496">
        <v>4848.0389257719999</v>
      </c>
      <c r="J50" s="504"/>
    </row>
    <row r="51" spans="1:11" ht="60">
      <c r="A51" s="440" t="s">
        <v>541</v>
      </c>
      <c r="B51" s="439" t="s">
        <v>74</v>
      </c>
      <c r="C51" s="450" t="s">
        <v>585</v>
      </c>
      <c r="D51" s="3"/>
      <c r="E51" s="451">
        <v>33.549999999999997</v>
      </c>
      <c r="F51" s="461">
        <v>35.08</v>
      </c>
      <c r="G51" s="462"/>
      <c r="H51" s="495">
        <v>35.443766400000001</v>
      </c>
      <c r="I51" s="496">
        <v>37.267249839999991</v>
      </c>
      <c r="J51" s="504"/>
    </row>
    <row r="52" spans="1:11" ht="30">
      <c r="A52" s="440" t="s">
        <v>542</v>
      </c>
      <c r="B52" s="439" t="s">
        <v>613</v>
      </c>
      <c r="C52" s="450" t="s">
        <v>585</v>
      </c>
      <c r="D52" s="3"/>
      <c r="E52" s="451">
        <v>34.58</v>
      </c>
      <c r="F52" s="461">
        <v>36.479999999999997</v>
      </c>
      <c r="G52" s="462"/>
      <c r="H52" s="495">
        <v>36.929783999999998</v>
      </c>
      <c r="I52" s="496">
        <v>39.195684</v>
      </c>
      <c r="J52" s="504"/>
    </row>
    <row r="53" spans="1:11" ht="30">
      <c r="A53" s="448" t="s">
        <v>543</v>
      </c>
      <c r="B53" s="439" t="s">
        <v>40</v>
      </c>
      <c r="C53" s="450" t="s">
        <v>592</v>
      </c>
      <c r="D53" s="3"/>
      <c r="E53" s="451">
        <v>0.5</v>
      </c>
      <c r="F53" s="461">
        <v>0.51</v>
      </c>
      <c r="G53" s="462"/>
      <c r="H53" s="469" t="s">
        <v>399</v>
      </c>
      <c r="I53" s="470" t="s">
        <v>399</v>
      </c>
      <c r="J53" s="507"/>
    </row>
    <row r="54" spans="1:11" ht="25.5">
      <c r="A54" s="440" t="s">
        <v>544</v>
      </c>
      <c r="B54" s="439" t="s">
        <v>63</v>
      </c>
      <c r="C54" s="440" t="s">
        <v>60</v>
      </c>
      <c r="D54" s="3"/>
      <c r="E54" s="451">
        <v>95.87</v>
      </c>
      <c r="F54" s="461">
        <v>102.14</v>
      </c>
      <c r="G54" s="473"/>
      <c r="H54" s="495">
        <v>103.07909500000001</v>
      </c>
      <c r="I54" s="496">
        <v>110.50854100000001</v>
      </c>
      <c r="J54" s="504"/>
    </row>
    <row r="55" spans="1:11" ht="45">
      <c r="A55" s="15" t="s">
        <v>565</v>
      </c>
      <c r="B55" s="439" t="s">
        <v>88</v>
      </c>
      <c r="C55" s="440" t="s">
        <v>281</v>
      </c>
      <c r="D55" s="3"/>
      <c r="E55" s="451">
        <v>104.05</v>
      </c>
      <c r="F55" s="461">
        <v>109.59</v>
      </c>
      <c r="G55" s="473"/>
      <c r="H55" s="495">
        <v>110.87759999999999</v>
      </c>
      <c r="I55" s="496">
        <v>117.51299999999999</v>
      </c>
      <c r="J55" s="504"/>
    </row>
    <row r="56" spans="1:11" ht="25.5">
      <c r="A56" s="474" t="s">
        <v>545</v>
      </c>
      <c r="B56" s="475" t="s">
        <v>93</v>
      </c>
      <c r="C56" s="440" t="s">
        <v>585</v>
      </c>
      <c r="D56" s="3"/>
      <c r="E56" s="451">
        <v>2.5</v>
      </c>
      <c r="F56" s="461">
        <v>2.69</v>
      </c>
      <c r="G56" s="473"/>
      <c r="H56" s="495">
        <v>2.7633800000000002</v>
      </c>
      <c r="I56" s="496">
        <v>2.9923800000000003</v>
      </c>
      <c r="J56" s="504"/>
    </row>
    <row r="57" spans="1:11" ht="25.5">
      <c r="A57" s="474" t="s">
        <v>563</v>
      </c>
      <c r="B57" s="475" t="s">
        <v>87</v>
      </c>
      <c r="C57" s="440" t="s">
        <v>281</v>
      </c>
      <c r="D57" s="3"/>
      <c r="E57" s="451">
        <v>0.49</v>
      </c>
      <c r="F57" s="461">
        <v>0.54</v>
      </c>
      <c r="G57" s="473"/>
      <c r="H57" s="495">
        <v>0.56603199999999998</v>
      </c>
      <c r="I57" s="496">
        <v>0.62494199999999989</v>
      </c>
      <c r="J57" s="504"/>
      <c r="K57" s="472"/>
    </row>
    <row r="58" spans="1:11" ht="38.25">
      <c r="A58" s="474" t="s">
        <v>564</v>
      </c>
      <c r="B58" s="475" t="s">
        <v>334</v>
      </c>
      <c r="C58" s="440" t="s">
        <v>424</v>
      </c>
      <c r="D58" s="3"/>
      <c r="E58" s="451">
        <v>415.58</v>
      </c>
      <c r="F58" s="461">
        <v>425.09</v>
      </c>
      <c r="G58" s="473"/>
      <c r="H58" s="495">
        <v>427.34567800000002</v>
      </c>
      <c r="I58" s="496">
        <v>438.748358</v>
      </c>
      <c r="J58" s="504"/>
    </row>
    <row r="59" spans="1:11" ht="25.5">
      <c r="A59" s="440" t="s">
        <v>633</v>
      </c>
      <c r="B59" s="439" t="s">
        <v>586</v>
      </c>
      <c r="C59" s="440" t="s">
        <v>60</v>
      </c>
      <c r="D59" s="3"/>
      <c r="E59" s="451">
        <v>3152.88</v>
      </c>
      <c r="F59" s="461">
        <v>3258.24</v>
      </c>
      <c r="G59" s="473"/>
      <c r="H59" s="495">
        <v>3930.2866458125181</v>
      </c>
      <c r="I59" s="496">
        <v>4076.276929704231</v>
      </c>
      <c r="J59" s="508"/>
    </row>
    <row r="60" spans="1:11" ht="30">
      <c r="A60" s="328" t="s">
        <v>556</v>
      </c>
      <c r="B60" s="431" t="s">
        <v>65</v>
      </c>
      <c r="C60" s="478" t="s">
        <v>84</v>
      </c>
      <c r="D60" s="3"/>
      <c r="E60" s="451">
        <v>75.36</v>
      </c>
      <c r="F60" s="461">
        <v>87.3</v>
      </c>
      <c r="G60" s="462"/>
      <c r="H60" s="476">
        <v>75.36</v>
      </c>
      <c r="I60" s="477">
        <v>75.36</v>
      </c>
      <c r="J60" s="324"/>
    </row>
    <row r="61" spans="1:11">
      <c r="A61" s="478" t="s">
        <v>547</v>
      </c>
      <c r="B61" s="431" t="s">
        <v>126</v>
      </c>
      <c r="C61" s="478" t="s">
        <v>84</v>
      </c>
      <c r="D61" s="3"/>
      <c r="E61" s="451">
        <v>31.63</v>
      </c>
      <c r="F61" s="461">
        <v>35.9</v>
      </c>
      <c r="G61" s="462"/>
      <c r="H61" s="476">
        <v>31.63</v>
      </c>
      <c r="I61" s="477">
        <v>31.63</v>
      </c>
      <c r="J61" s="324"/>
    </row>
    <row r="62" spans="1:11">
      <c r="A62" s="478" t="s">
        <v>548</v>
      </c>
      <c r="B62" s="431" t="s">
        <v>127</v>
      </c>
      <c r="C62" s="478" t="s">
        <v>84</v>
      </c>
      <c r="D62" s="3"/>
      <c r="E62" s="451">
        <v>43.62</v>
      </c>
      <c r="F62" s="461">
        <v>50.44</v>
      </c>
      <c r="G62" s="462"/>
      <c r="H62" s="476">
        <v>43.62</v>
      </c>
      <c r="I62" s="477">
        <v>43.62</v>
      </c>
      <c r="J62" s="324"/>
    </row>
    <row r="63" spans="1:11" ht="25.5">
      <c r="A63" s="479" t="s">
        <v>549</v>
      </c>
      <c r="B63" s="431" t="s">
        <v>117</v>
      </c>
      <c r="C63" s="478" t="s">
        <v>118</v>
      </c>
      <c r="D63" s="3"/>
      <c r="E63" s="480">
        <v>3.71</v>
      </c>
      <c r="F63" s="480">
        <v>3.71</v>
      </c>
      <c r="G63" s="473"/>
      <c r="H63" s="476">
        <v>3.71</v>
      </c>
      <c r="I63" s="477">
        <v>3.71</v>
      </c>
      <c r="J63" s="324"/>
    </row>
    <row r="64" spans="1:11">
      <c r="A64" s="478" t="s">
        <v>550</v>
      </c>
      <c r="B64" s="431" t="s">
        <v>119</v>
      </c>
      <c r="C64" s="478" t="s">
        <v>84</v>
      </c>
      <c r="D64" s="3"/>
      <c r="E64" s="451">
        <v>10.72</v>
      </c>
      <c r="F64" s="461">
        <v>11.65</v>
      </c>
      <c r="G64" s="462"/>
      <c r="H64" s="476">
        <v>10.72</v>
      </c>
      <c r="I64" s="477">
        <v>10.72</v>
      </c>
      <c r="J64" s="324"/>
    </row>
    <row r="65" spans="1:10" ht="30">
      <c r="A65" s="478" t="s">
        <v>551</v>
      </c>
      <c r="B65" s="431" t="s">
        <v>120</v>
      </c>
      <c r="C65" s="478" t="s">
        <v>84</v>
      </c>
      <c r="D65" s="3"/>
      <c r="E65" s="451">
        <v>25.44</v>
      </c>
      <c r="F65" s="461">
        <v>28.72</v>
      </c>
      <c r="G65" s="462"/>
      <c r="H65" s="476">
        <v>25.44</v>
      </c>
      <c r="I65" s="477">
        <v>25.44</v>
      </c>
      <c r="J65" s="324"/>
    </row>
    <row r="66" spans="1:10">
      <c r="A66" s="478" t="s">
        <v>552</v>
      </c>
      <c r="B66" s="431" t="s">
        <v>121</v>
      </c>
      <c r="C66" s="478" t="s">
        <v>84</v>
      </c>
      <c r="D66" s="3"/>
      <c r="E66" s="451">
        <v>23.56</v>
      </c>
      <c r="F66" s="461">
        <v>27.19</v>
      </c>
      <c r="G66" s="462"/>
      <c r="H66" s="476">
        <v>23.56</v>
      </c>
      <c r="I66" s="477">
        <v>23.56</v>
      </c>
      <c r="J66" s="324"/>
    </row>
    <row r="67" spans="1:10" ht="25.5">
      <c r="A67" s="479" t="s">
        <v>553</v>
      </c>
      <c r="B67" s="431" t="s">
        <v>115</v>
      </c>
      <c r="C67" s="478" t="s">
        <v>81</v>
      </c>
      <c r="D67" s="3"/>
      <c r="E67" s="480">
        <v>1.67</v>
      </c>
      <c r="F67" s="480">
        <v>1.67</v>
      </c>
      <c r="G67" s="473"/>
      <c r="H67" s="476">
        <v>1.67</v>
      </c>
      <c r="I67" s="477">
        <v>1.67</v>
      </c>
      <c r="J67" s="324"/>
    </row>
    <row r="68" spans="1:10" ht="30">
      <c r="A68" s="481" t="s">
        <v>554</v>
      </c>
      <c r="B68" s="431" t="s">
        <v>614</v>
      </c>
      <c r="C68" s="478" t="s">
        <v>615</v>
      </c>
      <c r="D68" s="3"/>
      <c r="E68" s="451">
        <v>2.29</v>
      </c>
      <c r="F68" s="461">
        <v>2.29</v>
      </c>
      <c r="G68" s="462"/>
      <c r="H68" s="476">
        <v>2.29</v>
      </c>
      <c r="I68" s="477">
        <v>2.29</v>
      </c>
      <c r="J68" s="324"/>
    </row>
    <row r="69" spans="1:10" ht="26.25" thickBot="1">
      <c r="A69" s="479" t="s">
        <v>555</v>
      </c>
      <c r="B69" s="431" t="s">
        <v>116</v>
      </c>
      <c r="C69" s="478" t="s">
        <v>84</v>
      </c>
      <c r="D69" s="3"/>
      <c r="E69" s="480">
        <v>48.03</v>
      </c>
      <c r="F69" s="480">
        <v>48.03</v>
      </c>
      <c r="G69" s="473"/>
      <c r="H69" s="482">
        <v>48.03</v>
      </c>
      <c r="I69" s="483">
        <v>48.03</v>
      </c>
      <c r="J69" s="324"/>
    </row>
    <row r="70" spans="1:10" ht="21.95" customHeight="1" thickTop="1"/>
  </sheetData>
  <pageMargins left="0.511811024" right="0.511811024" top="0.78740157499999996" bottom="0.78740157499999996" header="0.31496062000000002" footer="0.31496062000000002"/>
  <legacyDrawing r:id="rId1"/>
</worksheet>
</file>

<file path=xl/worksheets/sheet23.xml><?xml version="1.0" encoding="utf-8"?>
<worksheet xmlns="http://schemas.openxmlformats.org/spreadsheetml/2006/main" xmlns:r="http://schemas.openxmlformats.org/officeDocument/2006/relationships">
  <dimension ref="A1:H66"/>
  <sheetViews>
    <sheetView topLeftCell="A24" workbookViewId="0">
      <selection activeCell="B105" sqref="B105"/>
    </sheetView>
  </sheetViews>
  <sheetFormatPr defaultRowHeight="15"/>
  <cols>
    <col min="1" max="1" width="16.7109375" style="416" bestFit="1" customWidth="1"/>
    <col min="2" max="2" width="66.42578125" customWidth="1"/>
    <col min="3" max="3" width="11.7109375" customWidth="1"/>
    <col min="4" max="4" width="20.140625" customWidth="1"/>
  </cols>
  <sheetData>
    <row r="1" spans="1:8">
      <c r="B1" s="11" t="s">
        <v>567</v>
      </c>
    </row>
    <row r="2" spans="1:8" ht="15.75" thickBot="1">
      <c r="B2" s="11" t="s">
        <v>568</v>
      </c>
    </row>
    <row r="3" spans="1:8" ht="15.75" thickTop="1">
      <c r="B3" s="11"/>
      <c r="D3" s="420" t="s">
        <v>576</v>
      </c>
      <c r="H3" s="421" t="s">
        <v>571</v>
      </c>
    </row>
    <row r="4" spans="1:8" ht="50.25" customHeight="1">
      <c r="A4" s="422" t="s">
        <v>47</v>
      </c>
      <c r="B4" s="423" t="s">
        <v>46</v>
      </c>
      <c r="C4" s="424" t="s">
        <v>6</v>
      </c>
      <c r="D4" s="429" t="s">
        <v>626</v>
      </c>
      <c r="H4" s="421" t="s">
        <v>570</v>
      </c>
    </row>
    <row r="5" spans="1:8" ht="30" hidden="1">
      <c r="A5" s="430">
        <v>4729</v>
      </c>
      <c r="B5" s="431" t="s">
        <v>49</v>
      </c>
      <c r="C5" s="432" t="s">
        <v>61</v>
      </c>
      <c r="D5" s="494"/>
      <c r="H5" s="421" t="s">
        <v>576</v>
      </c>
    </row>
    <row r="6" spans="1:8" ht="34.5" customHeight="1">
      <c r="A6" s="349" t="s">
        <v>373</v>
      </c>
      <c r="B6" s="439" t="s">
        <v>45</v>
      </c>
      <c r="C6" s="440" t="s">
        <v>577</v>
      </c>
      <c r="D6" s="496">
        <v>0.63482899999999998</v>
      </c>
    </row>
    <row r="7" spans="1:8" ht="30">
      <c r="A7" s="349" t="s">
        <v>388</v>
      </c>
      <c r="B7" s="439" t="s">
        <v>588</v>
      </c>
      <c r="C7" s="440" t="s">
        <v>281</v>
      </c>
      <c r="D7" s="498">
        <v>2.0036360000000002</v>
      </c>
    </row>
    <row r="8" spans="1:8" ht="30">
      <c r="A8" s="349" t="s">
        <v>657</v>
      </c>
      <c r="B8" s="439" t="s">
        <v>589</v>
      </c>
      <c r="C8" s="440" t="s">
        <v>281</v>
      </c>
      <c r="D8" s="498">
        <v>0.84450599999999998</v>
      </c>
    </row>
    <row r="9" spans="1:8" ht="30">
      <c r="A9" s="349" t="s">
        <v>375</v>
      </c>
      <c r="B9" s="439" t="s">
        <v>590</v>
      </c>
      <c r="C9" s="440" t="s">
        <v>424</v>
      </c>
      <c r="D9" s="496">
        <v>2.6738200000000001</v>
      </c>
    </row>
    <row r="10" spans="1:8" ht="45">
      <c r="A10" s="349" t="s">
        <v>376</v>
      </c>
      <c r="B10" s="439" t="s">
        <v>591</v>
      </c>
      <c r="C10" s="440" t="s">
        <v>592</v>
      </c>
      <c r="D10" s="496">
        <v>1.945317</v>
      </c>
    </row>
    <row r="11" spans="1:8" ht="30">
      <c r="A11" s="349" t="s">
        <v>377</v>
      </c>
      <c r="B11" s="439" t="s">
        <v>593</v>
      </c>
      <c r="C11" s="440" t="s">
        <v>594</v>
      </c>
      <c r="D11" s="496">
        <v>0.98367532800000002</v>
      </c>
    </row>
    <row r="12" spans="1:8" ht="30">
      <c r="A12" s="349" t="s">
        <v>378</v>
      </c>
      <c r="B12" s="439" t="s">
        <v>595</v>
      </c>
      <c r="C12" s="440" t="s">
        <v>592</v>
      </c>
      <c r="D12" s="496">
        <v>0.74341120000000005</v>
      </c>
    </row>
    <row r="13" spans="1:8" ht="45">
      <c r="A13" s="349" t="s">
        <v>365</v>
      </c>
      <c r="B13" s="439" t="s">
        <v>596</v>
      </c>
      <c r="C13" s="440" t="s">
        <v>424</v>
      </c>
      <c r="D13" s="496">
        <v>149.66096400000001</v>
      </c>
    </row>
    <row r="14" spans="1:8" ht="30">
      <c r="A14" s="440" t="s">
        <v>379</v>
      </c>
      <c r="B14" s="439" t="s">
        <v>68</v>
      </c>
      <c r="C14" s="440" t="s">
        <v>281</v>
      </c>
      <c r="D14" s="496">
        <v>11.162874</v>
      </c>
    </row>
    <row r="15" spans="1:8" ht="30">
      <c r="A15" s="328" t="s">
        <v>369</v>
      </c>
      <c r="B15" s="439" t="s">
        <v>597</v>
      </c>
      <c r="C15" s="448" t="s">
        <v>281</v>
      </c>
      <c r="D15" s="496">
        <v>1.0825921982538851</v>
      </c>
    </row>
    <row r="16" spans="1:8" ht="45">
      <c r="A16" s="328" t="s">
        <v>368</v>
      </c>
      <c r="B16" s="439" t="s">
        <v>598</v>
      </c>
      <c r="C16" s="448" t="s">
        <v>281</v>
      </c>
      <c r="D16" s="496">
        <v>3.6202469879518073</v>
      </c>
    </row>
    <row r="17" spans="1:4" ht="30" customHeight="1">
      <c r="A17" s="210" t="s">
        <v>363</v>
      </c>
      <c r="B17" s="439" t="s">
        <v>599</v>
      </c>
      <c r="C17" s="448" t="s">
        <v>577</v>
      </c>
      <c r="D17" s="496">
        <v>143.63679198072288</v>
      </c>
    </row>
    <row r="18" spans="1:4" ht="30">
      <c r="A18" s="328" t="s">
        <v>380</v>
      </c>
      <c r="B18" s="439" t="s">
        <v>600</v>
      </c>
      <c r="C18" s="450" t="s">
        <v>577</v>
      </c>
      <c r="D18" s="496">
        <v>151.0098301972771</v>
      </c>
    </row>
    <row r="19" spans="1:4" ht="30">
      <c r="A19" s="349" t="s">
        <v>366</v>
      </c>
      <c r="B19" s="439" t="s">
        <v>601</v>
      </c>
      <c r="C19" s="450" t="s">
        <v>577</v>
      </c>
      <c r="D19" s="496">
        <v>116.38530605927711</v>
      </c>
    </row>
    <row r="20" spans="1:4" ht="25.5">
      <c r="A20" s="349" t="s">
        <v>381</v>
      </c>
      <c r="B20" s="439" t="s">
        <v>32</v>
      </c>
      <c r="C20" s="450" t="s">
        <v>424</v>
      </c>
      <c r="D20" s="496">
        <v>22.098993659567547</v>
      </c>
    </row>
    <row r="21" spans="1:4" ht="25.5">
      <c r="A21" s="210" t="s">
        <v>382</v>
      </c>
      <c r="B21" s="439" t="s">
        <v>162</v>
      </c>
      <c r="C21" s="450" t="s">
        <v>424</v>
      </c>
      <c r="D21" s="496">
        <v>43.56725238565317</v>
      </c>
    </row>
    <row r="22" spans="1:4" ht="30">
      <c r="A22" s="349" t="s">
        <v>364</v>
      </c>
      <c r="B22" s="439" t="s">
        <v>15</v>
      </c>
      <c r="C22" s="450" t="s">
        <v>424</v>
      </c>
      <c r="D22" s="496">
        <v>57.891760822956137</v>
      </c>
    </row>
    <row r="23" spans="1:4" ht="25.5">
      <c r="A23" s="349" t="s">
        <v>383</v>
      </c>
      <c r="B23" s="439" t="s">
        <v>30</v>
      </c>
      <c r="C23" s="450" t="s">
        <v>424</v>
      </c>
      <c r="D23" s="496">
        <v>26.766430217322551</v>
      </c>
    </row>
    <row r="24" spans="1:4" ht="30">
      <c r="A24" s="328" t="s">
        <v>384</v>
      </c>
      <c r="B24" s="439" t="s">
        <v>602</v>
      </c>
      <c r="C24" s="450" t="s">
        <v>585</v>
      </c>
      <c r="D24" s="496">
        <v>2.3637738666666666</v>
      </c>
    </row>
    <row r="25" spans="1:4" ht="25.5">
      <c r="A25" s="328" t="s">
        <v>367</v>
      </c>
      <c r="B25" s="439" t="s">
        <v>603</v>
      </c>
      <c r="C25" s="450" t="s">
        <v>281</v>
      </c>
      <c r="D25" s="496">
        <v>0.8742660888888889</v>
      </c>
    </row>
    <row r="26" spans="1:4" ht="30">
      <c r="A26" s="539" t="s">
        <v>385</v>
      </c>
      <c r="B26" s="439" t="s">
        <v>604</v>
      </c>
      <c r="C26" s="450" t="s">
        <v>424</v>
      </c>
      <c r="D26" s="496">
        <v>253.0433549</v>
      </c>
    </row>
    <row r="27" spans="1:4" ht="30">
      <c r="A27" s="328" t="s">
        <v>386</v>
      </c>
      <c r="B27" s="439" t="s">
        <v>605</v>
      </c>
      <c r="C27" s="450" t="s">
        <v>424</v>
      </c>
      <c r="D27" s="496">
        <v>319.92352061428568</v>
      </c>
    </row>
    <row r="28" spans="1:4" ht="30">
      <c r="A28" s="328" t="s">
        <v>387</v>
      </c>
      <c r="B28" s="439" t="s">
        <v>606</v>
      </c>
      <c r="C28" s="450" t="s">
        <v>577</v>
      </c>
      <c r="D28" s="496">
        <v>95.003436999999991</v>
      </c>
    </row>
    <row r="29" spans="1:4" ht="30">
      <c r="A29" s="328" t="s">
        <v>370</v>
      </c>
      <c r="B29" s="439" t="s">
        <v>607</v>
      </c>
      <c r="C29" s="450" t="s">
        <v>281</v>
      </c>
      <c r="D29" s="496">
        <v>1.0279499999999999</v>
      </c>
    </row>
    <row r="30" spans="1:4" ht="30">
      <c r="A30" s="328" t="s">
        <v>371</v>
      </c>
      <c r="B30" s="439" t="s">
        <v>608</v>
      </c>
      <c r="C30" s="450" t="s">
        <v>281</v>
      </c>
      <c r="D30" s="496">
        <v>0.84922800000000009</v>
      </c>
    </row>
    <row r="31" spans="1:4" ht="51">
      <c r="A31" s="328" t="s">
        <v>372</v>
      </c>
      <c r="B31" s="439" t="s">
        <v>609</v>
      </c>
      <c r="C31" s="450" t="s">
        <v>281</v>
      </c>
      <c r="D31" s="496">
        <v>103.87266916979999</v>
      </c>
    </row>
    <row r="32" spans="1:4" ht="30">
      <c r="A32" s="453" t="s">
        <v>388</v>
      </c>
      <c r="B32" s="454" t="s">
        <v>244</v>
      </c>
      <c r="C32" s="455" t="s">
        <v>281</v>
      </c>
      <c r="D32" s="500"/>
    </row>
    <row r="33" spans="1:5" ht="60">
      <c r="A33" s="440" t="s">
        <v>389</v>
      </c>
      <c r="B33" s="439" t="s">
        <v>279</v>
      </c>
      <c r="C33" s="450" t="s">
        <v>424</v>
      </c>
      <c r="D33" s="496">
        <v>8.3441399999999994</v>
      </c>
    </row>
    <row r="34" spans="1:5" ht="60">
      <c r="A34" s="328" t="s">
        <v>390</v>
      </c>
      <c r="B34" s="439" t="s">
        <v>610</v>
      </c>
      <c r="C34" s="450" t="s">
        <v>611</v>
      </c>
      <c r="D34" s="496">
        <v>1804.8770218019999</v>
      </c>
    </row>
    <row r="35" spans="1:5">
      <c r="A35" s="440" t="s">
        <v>391</v>
      </c>
      <c r="B35" s="439" t="s">
        <v>112</v>
      </c>
      <c r="C35" s="450" t="s">
        <v>281</v>
      </c>
      <c r="D35" s="496">
        <v>10.1966</v>
      </c>
    </row>
    <row r="36" spans="1:5" ht="30">
      <c r="A36" s="440" t="s">
        <v>392</v>
      </c>
      <c r="B36" s="439" t="s">
        <v>113</v>
      </c>
      <c r="C36" s="450" t="s">
        <v>281</v>
      </c>
      <c r="D36" s="496">
        <v>36.747199999999999</v>
      </c>
    </row>
    <row r="37" spans="1:5">
      <c r="A37" s="463" t="s">
        <v>393</v>
      </c>
      <c r="B37" s="464" t="s">
        <v>80</v>
      </c>
      <c r="C37" s="465" t="s">
        <v>84</v>
      </c>
      <c r="D37" s="496">
        <v>21.06</v>
      </c>
    </row>
    <row r="38" spans="1:5" ht="45">
      <c r="A38" s="448" t="s">
        <v>394</v>
      </c>
      <c r="B38" s="439" t="s">
        <v>69</v>
      </c>
      <c r="C38" s="450" t="s">
        <v>281</v>
      </c>
      <c r="D38" s="496">
        <v>13.370000000000001</v>
      </c>
    </row>
    <row r="39" spans="1:5" ht="30">
      <c r="A39" s="238" t="s">
        <v>413</v>
      </c>
      <c r="B39" s="466" t="s">
        <v>65</v>
      </c>
      <c r="C39" s="467" t="s">
        <v>579</v>
      </c>
      <c r="D39" s="496">
        <v>30797.29</v>
      </c>
    </row>
    <row r="40" spans="1:5">
      <c r="A40" s="237" t="s">
        <v>414</v>
      </c>
      <c r="B40" s="466" t="s">
        <v>124</v>
      </c>
      <c r="C40" s="467" t="s">
        <v>579</v>
      </c>
      <c r="D40" s="504">
        <v>35008.889999999992</v>
      </c>
      <c r="E40" s="541"/>
    </row>
    <row r="41" spans="1:5" ht="30">
      <c r="A41" s="237" t="s">
        <v>415</v>
      </c>
      <c r="B41" s="466" t="s">
        <v>125</v>
      </c>
      <c r="C41" s="467" t="s">
        <v>579</v>
      </c>
      <c r="D41" s="504">
        <v>47737.289999999994</v>
      </c>
      <c r="E41" s="541"/>
    </row>
    <row r="42" spans="1:5" ht="27" customHeight="1">
      <c r="A42" s="237" t="s">
        <v>395</v>
      </c>
      <c r="B42" s="466" t="s">
        <v>67</v>
      </c>
      <c r="C42" s="467" t="s">
        <v>579</v>
      </c>
      <c r="D42" s="496">
        <v>6158.7199999999993</v>
      </c>
    </row>
    <row r="43" spans="1:5" ht="21.95" customHeight="1">
      <c r="A43" s="237" t="s">
        <v>658</v>
      </c>
      <c r="B43" s="466" t="s">
        <v>122</v>
      </c>
      <c r="C43" s="467" t="s">
        <v>579</v>
      </c>
      <c r="D43" s="496">
        <v>7083.78</v>
      </c>
    </row>
    <row r="44" spans="1:5">
      <c r="A44" s="237" t="s">
        <v>659</v>
      </c>
      <c r="B44" s="466" t="s">
        <v>612</v>
      </c>
      <c r="C44" s="467" t="s">
        <v>579</v>
      </c>
      <c r="D44" s="496">
        <v>12307.880000000001</v>
      </c>
    </row>
    <row r="45" spans="1:5" ht="25.5">
      <c r="A45" s="237" t="s">
        <v>660</v>
      </c>
      <c r="B45" s="468" t="s">
        <v>578</v>
      </c>
      <c r="C45" s="467" t="s">
        <v>579</v>
      </c>
      <c r="D45" s="496">
        <v>3444.1137480000002</v>
      </c>
    </row>
    <row r="46" spans="1:5" ht="21.95" customHeight="1">
      <c r="A46" s="237" t="s">
        <v>661</v>
      </c>
      <c r="B46" s="468" t="s">
        <v>580</v>
      </c>
      <c r="C46" s="467" t="s">
        <v>579</v>
      </c>
      <c r="D46" s="496">
        <v>4917.9219359999997</v>
      </c>
    </row>
    <row r="47" spans="1:5" ht="21.95" customHeight="1">
      <c r="A47" s="237" t="s">
        <v>662</v>
      </c>
      <c r="B47" s="468" t="s">
        <v>581</v>
      </c>
      <c r="C47" s="467" t="s">
        <v>579</v>
      </c>
      <c r="D47" s="496">
        <v>5080.9699199999995</v>
      </c>
    </row>
    <row r="48" spans="1:5" ht="25.5">
      <c r="A48" s="237" t="s">
        <v>418</v>
      </c>
      <c r="B48" s="468" t="s">
        <v>582</v>
      </c>
      <c r="C48" s="467" t="s">
        <v>579</v>
      </c>
      <c r="D48" s="496">
        <v>14466.177373600001</v>
      </c>
    </row>
    <row r="49" spans="1:7" ht="25.5">
      <c r="A49" s="237" t="s">
        <v>416</v>
      </c>
      <c r="B49" s="468" t="s">
        <v>583</v>
      </c>
      <c r="C49" s="467" t="s">
        <v>579</v>
      </c>
      <c r="D49" s="496">
        <v>12856.317999360001</v>
      </c>
    </row>
    <row r="50" spans="1:7" ht="25.5">
      <c r="A50" s="237" t="s">
        <v>417</v>
      </c>
      <c r="B50" s="468" t="s">
        <v>584</v>
      </c>
      <c r="C50" s="467" t="s">
        <v>579</v>
      </c>
      <c r="D50" s="496">
        <v>7946.3982096199998</v>
      </c>
    </row>
    <row r="51" spans="1:7" ht="60">
      <c r="A51" s="440" t="s">
        <v>396</v>
      </c>
      <c r="B51" s="439" t="s">
        <v>74</v>
      </c>
      <c r="C51" s="450" t="s">
        <v>585</v>
      </c>
      <c r="D51" s="496">
        <v>45.952461999999997</v>
      </c>
    </row>
    <row r="52" spans="1:7" ht="30">
      <c r="A52" s="440" t="s">
        <v>397</v>
      </c>
      <c r="B52" s="439" t="s">
        <v>613</v>
      </c>
      <c r="C52" s="450" t="s">
        <v>585</v>
      </c>
      <c r="D52" s="496">
        <v>49.988340000000008</v>
      </c>
    </row>
    <row r="53" spans="1:7" ht="30">
      <c r="A53" s="328" t="s">
        <v>398</v>
      </c>
      <c r="B53" s="439" t="s">
        <v>40</v>
      </c>
      <c r="C53" s="450" t="s">
        <v>592</v>
      </c>
      <c r="D53" s="470" t="s">
        <v>399</v>
      </c>
      <c r="E53" s="471"/>
      <c r="F53" s="472"/>
      <c r="G53" s="472"/>
    </row>
    <row r="54" spans="1:7" ht="21.95" customHeight="1">
      <c r="A54" s="440" t="s">
        <v>400</v>
      </c>
      <c r="B54" s="439" t="s">
        <v>63</v>
      </c>
      <c r="C54" s="440" t="s">
        <v>60</v>
      </c>
      <c r="D54" s="496">
        <v>143.988349</v>
      </c>
    </row>
    <row r="55" spans="1:7" ht="45">
      <c r="A55" s="328" t="s">
        <v>421</v>
      </c>
      <c r="B55" s="439" t="s">
        <v>88</v>
      </c>
      <c r="C55" s="440" t="s">
        <v>281</v>
      </c>
      <c r="D55" s="496">
        <v>149.1978</v>
      </c>
    </row>
    <row r="56" spans="1:7" ht="21.95" customHeight="1">
      <c r="A56" s="474" t="s">
        <v>401</v>
      </c>
      <c r="B56" s="475" t="s">
        <v>93</v>
      </c>
      <c r="C56" s="440" t="s">
        <v>585</v>
      </c>
      <c r="D56" s="496">
        <v>4.0759800000000004</v>
      </c>
    </row>
    <row r="57" spans="1:7" ht="25.5">
      <c r="A57" s="474" t="s">
        <v>419</v>
      </c>
      <c r="B57" s="475" t="s">
        <v>87</v>
      </c>
      <c r="C57" s="440" t="s">
        <v>281</v>
      </c>
      <c r="D57" s="496">
        <v>0.90542999999999996</v>
      </c>
    </row>
    <row r="58" spans="1:7" ht="38.25">
      <c r="A58" s="474" t="s">
        <v>420</v>
      </c>
      <c r="B58" s="475" t="s">
        <v>334</v>
      </c>
      <c r="C58" s="440" t="s">
        <v>424</v>
      </c>
      <c r="D58" s="496">
        <v>493.27511000000004</v>
      </c>
    </row>
    <row r="59" spans="1:7" ht="21.95" customHeight="1">
      <c r="A59" s="440" t="s">
        <v>663</v>
      </c>
      <c r="B59" s="439" t="s">
        <v>586</v>
      </c>
      <c r="C59" s="440" t="s">
        <v>60</v>
      </c>
      <c r="D59" s="496">
        <v>4773.2770287274352</v>
      </c>
      <c r="E59" s="421" t="s">
        <v>587</v>
      </c>
    </row>
    <row r="60" spans="1:7" ht="30">
      <c r="A60" s="478" t="s">
        <v>412</v>
      </c>
      <c r="B60" s="431" t="s">
        <v>65</v>
      </c>
      <c r="C60" s="478" t="s">
        <v>84</v>
      </c>
      <c r="D60" s="477">
        <v>75.36</v>
      </c>
    </row>
    <row r="61" spans="1:7">
      <c r="A61" s="478" t="s">
        <v>403</v>
      </c>
      <c r="B61" s="431" t="s">
        <v>126</v>
      </c>
      <c r="C61" s="478" t="s">
        <v>84</v>
      </c>
      <c r="D61" s="477">
        <v>31.63</v>
      </c>
    </row>
    <row r="62" spans="1:7">
      <c r="A62" s="478" t="s">
        <v>404</v>
      </c>
      <c r="B62" s="431" t="s">
        <v>127</v>
      </c>
      <c r="C62" s="478" t="s">
        <v>84</v>
      </c>
      <c r="D62" s="477">
        <v>43.62</v>
      </c>
    </row>
    <row r="63" spans="1:7">
      <c r="A63" s="328" t="s">
        <v>406</v>
      </c>
      <c r="B63" s="431" t="s">
        <v>119</v>
      </c>
      <c r="C63" s="478" t="s">
        <v>84</v>
      </c>
      <c r="D63" s="477">
        <v>10.72</v>
      </c>
    </row>
    <row r="64" spans="1:7" ht="30">
      <c r="A64" s="328" t="s">
        <v>407</v>
      </c>
      <c r="B64" s="431" t="s">
        <v>120</v>
      </c>
      <c r="C64" s="478" t="s">
        <v>84</v>
      </c>
      <c r="D64" s="477">
        <v>25.44</v>
      </c>
    </row>
    <row r="65" spans="1:4">
      <c r="A65" s="328" t="s">
        <v>408</v>
      </c>
      <c r="B65" s="431" t="s">
        <v>121</v>
      </c>
      <c r="C65" s="478" t="s">
        <v>84</v>
      </c>
      <c r="D65" s="477">
        <v>23.56</v>
      </c>
    </row>
    <row r="66" spans="1:4" ht="30">
      <c r="A66" s="328" t="s">
        <v>410</v>
      </c>
      <c r="B66" s="431" t="s">
        <v>614</v>
      </c>
      <c r="C66" s="478" t="s">
        <v>615</v>
      </c>
      <c r="D66" s="477">
        <v>2.29</v>
      </c>
    </row>
  </sheetData>
  <pageMargins left="0.511811024" right="0.511811024" top="0.78740157499999996" bottom="0.78740157499999996" header="0.31496062000000002" footer="0.3149606200000000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28</vt:i4>
      </vt:variant>
    </vt:vector>
  </HeadingPairs>
  <TitlesOfParts>
    <vt:vector size="51" baseType="lpstr">
      <vt:lpstr>Planilha3</vt:lpstr>
      <vt:lpstr>capa</vt:lpstr>
      <vt:lpstr>ESTIMATIVA DE PREÇOS</vt:lpstr>
      <vt:lpstr>RESUMO DAS ATIVIDADES</vt:lpstr>
      <vt:lpstr>CAPA MEMÓRIA</vt:lpstr>
      <vt:lpstr>CCU - ADM LOCAL</vt:lpstr>
      <vt:lpstr>QUANTIDADE SGPU</vt:lpstr>
      <vt:lpstr>ÁREAS - SGPU</vt:lpstr>
      <vt:lpstr>RESUMO DAS ATIVIDADES - NORMAL</vt:lpstr>
      <vt:lpstr>RESUMO DAS ATIVIDADES - DOMINGO</vt:lpstr>
      <vt:lpstr>RESUMO DAS ATIVIDADES - SÁBADO</vt:lpstr>
      <vt:lpstr>RESUMO DAS ATIVIDADES - NOTURNO</vt:lpstr>
      <vt:lpstr>PROJETO</vt:lpstr>
      <vt:lpstr>Avaliação Preliminar</vt:lpstr>
      <vt:lpstr>Resumo R$ m2 (2)</vt:lpstr>
      <vt:lpstr>Tab Ref (2)</vt:lpstr>
      <vt:lpstr>EXPECIAIS</vt:lpstr>
      <vt:lpstr>Domingo</vt:lpstr>
      <vt:lpstr>sábado</vt:lpstr>
      <vt:lpstr>NOTURNO</vt:lpstr>
      <vt:lpstr>Plan5 - sábado</vt:lpstr>
      <vt:lpstr>PLAN NOTURNO</vt:lpstr>
      <vt:lpstr>PLAN DOMINGO</vt:lpstr>
      <vt:lpstr>'ÁREAS - SGPU'!Area_de_impressao</vt:lpstr>
      <vt:lpstr>capa!Area_de_impressao</vt:lpstr>
      <vt:lpstr>'CCU - ADM LOCAL'!Area_de_impressao</vt:lpstr>
      <vt:lpstr>Domingo!Area_de_impressao</vt:lpstr>
      <vt:lpstr>'ESTIMATIVA DE PREÇOS'!Area_de_impressao</vt:lpstr>
      <vt:lpstr>EXPECIAIS!Area_de_impressao</vt:lpstr>
      <vt:lpstr>NOTURNO!Area_de_impressao</vt:lpstr>
      <vt:lpstr>PROJETO!Area_de_impressao</vt:lpstr>
      <vt:lpstr>'QUANTIDADE SGPU'!Area_de_impressao</vt:lpstr>
      <vt:lpstr>'RESUMO DAS ATIVIDADES'!Area_de_impressao</vt:lpstr>
      <vt:lpstr>'RESUMO DAS ATIVIDADES - DOMINGO'!Area_de_impressao</vt:lpstr>
      <vt:lpstr>'RESUMO DAS ATIVIDADES - NORMAL'!Area_de_impressao</vt:lpstr>
      <vt:lpstr>'RESUMO DAS ATIVIDADES - NOTURNO'!Area_de_impressao</vt:lpstr>
      <vt:lpstr>'RESUMO DAS ATIVIDADES - SÁBADO'!Area_de_impressao</vt:lpstr>
      <vt:lpstr>'Resumo R$ m2 (2)'!Area_de_impressao</vt:lpstr>
      <vt:lpstr>sábado!Area_de_impressao</vt:lpstr>
      <vt:lpstr>'Tab Ref (2)'!Area_de_impressao</vt:lpstr>
      <vt:lpstr>'ÁREAS - SGPU'!Titulos_de_impressao</vt:lpstr>
      <vt:lpstr>'CCU - ADM LOCAL'!Titulos_de_impressao</vt:lpstr>
      <vt:lpstr>'ESTIMATIVA DE PREÇOS'!Titulos_de_impressao</vt:lpstr>
      <vt:lpstr>PROJETO!Titulos_de_impressao</vt:lpstr>
      <vt:lpstr>'QUANTIDADE SGPU'!Titulos_de_impressao</vt:lpstr>
      <vt:lpstr>'RESUMO DAS ATIVIDADES'!Titulos_de_impressao</vt:lpstr>
      <vt:lpstr>'RESUMO DAS ATIVIDADES - DOMINGO'!Titulos_de_impressao</vt:lpstr>
      <vt:lpstr>'RESUMO DAS ATIVIDADES - NORMAL'!Titulos_de_impressao</vt:lpstr>
      <vt:lpstr>'RESUMO DAS ATIVIDADES - NOTURNO'!Titulos_de_impressao</vt:lpstr>
      <vt:lpstr>'RESUMO DAS ATIVIDADES - SÁBADO'!Titulos_de_impressao</vt:lpstr>
      <vt:lpstr>'Resumo R$ m2 (2)'!Titulos_de_impressao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rodrigo.cazzola</dc:creator>
  <cp:lastModifiedBy>fabio.marques</cp:lastModifiedBy>
  <cp:lastPrinted>2021-07-20T17:04:31Z</cp:lastPrinted>
  <dcterms:created xsi:type="dcterms:W3CDTF">2020-02-07T20:30:29Z</dcterms:created>
  <dcterms:modified xsi:type="dcterms:W3CDTF">2021-08-17T15:01:57Z</dcterms:modified>
</cp:coreProperties>
</file>